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4.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A8FDC8E-0166-4C8B-981D-0F77A6E2621C}" xr6:coauthVersionLast="47" xr6:coauthVersionMax="47" xr10:uidLastSave="{00000000-0000-0000-0000-000000000000}"/>
  <bookViews>
    <workbookView xWindow="-120" yWindow="-120" windowWidth="29040" windowHeight="15840" activeTab="1" xr2:uid="{00000000-000D-0000-FFFF-FFFF00000000}"/>
  </bookViews>
  <sheets>
    <sheet name="Home" sheetId="15" r:id="rId1"/>
    <sheet name="Dashboard" sheetId="8" r:id="rId2"/>
    <sheet name="Data (2)" sheetId="11" state="hidden" r:id="rId3"/>
    <sheet name="Data" sheetId="1" r:id="rId4"/>
    <sheet name="Quantity Rej per Quant Order" sheetId="12" r:id="rId5"/>
    <sheet name="Sheet1" sheetId="13" r:id="rId6"/>
    <sheet name="Vendors having the highest reje" sheetId="2" state="hidden" r:id="rId7"/>
    <sheet name="Most common reasons for product" sheetId="3" r:id="rId8"/>
    <sheet name="Rejection Rates by category" sheetId="4" state="hidden" r:id="rId9"/>
    <sheet name="Products that passed the QC" sheetId="5" r:id="rId10"/>
    <sheet name="Vendors consistently failing QC" sheetId="6" r:id="rId11"/>
    <sheet name="Rejections over time" sheetId="9" r:id="rId12"/>
    <sheet name="Total quantity rejected" sheetId="10" r:id="rId13"/>
  </sheets>
  <definedNames>
    <definedName name="Slicer_Category">#N/A</definedName>
    <definedName name="Slicer_Category1">#N/A</definedName>
    <definedName name="Slicer_Category2">#N/A</definedName>
    <definedName name="Slicer_Category3">#N/A</definedName>
    <definedName name="Slicer_MONTH">#N/A</definedName>
    <definedName name="Slicer_Vendor_Name">#N/A</definedName>
    <definedName name="Slicer_Year">#N/A</definedName>
  </definedNames>
  <calcPr calcId="191028"/>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9" i="13" l="1"/>
  <c r="F199" i="13"/>
  <c r="K198" i="13"/>
  <c r="F198" i="13"/>
  <c r="K197" i="13"/>
  <c r="F197" i="13"/>
  <c r="K196" i="13"/>
  <c r="F196" i="13"/>
  <c r="K195" i="13"/>
  <c r="F195" i="13"/>
  <c r="K194" i="13"/>
  <c r="F194" i="13"/>
  <c r="K193" i="13"/>
  <c r="F193" i="13"/>
  <c r="K192" i="13"/>
  <c r="F192" i="13"/>
  <c r="K191" i="13"/>
  <c r="F191" i="13"/>
  <c r="K190" i="13"/>
  <c r="F190" i="13"/>
  <c r="K189" i="13"/>
  <c r="F189" i="13"/>
  <c r="K188" i="13"/>
  <c r="F188" i="13"/>
  <c r="K187" i="13"/>
  <c r="F187" i="13"/>
  <c r="K186" i="13"/>
  <c r="F186" i="13"/>
  <c r="K185" i="13"/>
  <c r="F185" i="13"/>
  <c r="K184" i="13"/>
  <c r="F184" i="13"/>
  <c r="K183" i="13"/>
  <c r="F183" i="13"/>
  <c r="K182" i="13"/>
  <c r="F182" i="13"/>
  <c r="K181" i="13"/>
  <c r="F181" i="13"/>
  <c r="K180" i="13"/>
  <c r="F180" i="13"/>
  <c r="K179" i="13"/>
  <c r="F179" i="13"/>
  <c r="K178" i="13"/>
  <c r="F178" i="13"/>
  <c r="K177" i="13"/>
  <c r="F177" i="13"/>
  <c r="K176" i="13"/>
  <c r="F176" i="13"/>
  <c r="K175" i="13"/>
  <c r="F175" i="13"/>
  <c r="K174" i="13"/>
  <c r="F174" i="13"/>
  <c r="K173" i="13"/>
  <c r="F173" i="13"/>
  <c r="K172" i="13"/>
  <c r="F172" i="13"/>
  <c r="K171" i="13"/>
  <c r="F171" i="13"/>
  <c r="K170" i="13"/>
  <c r="F170" i="13"/>
  <c r="K169" i="13"/>
  <c r="F169" i="13"/>
  <c r="K168" i="13"/>
  <c r="F168" i="13"/>
  <c r="K167" i="13"/>
  <c r="F167" i="13"/>
  <c r="K166" i="13"/>
  <c r="F166" i="13"/>
  <c r="K165" i="13"/>
  <c r="F165" i="13"/>
  <c r="K164" i="13"/>
  <c r="F164" i="13"/>
  <c r="K163" i="13"/>
  <c r="F163" i="13"/>
  <c r="K162" i="13"/>
  <c r="F162" i="13"/>
  <c r="K161" i="13"/>
  <c r="F161" i="13"/>
  <c r="K160" i="13"/>
  <c r="F160" i="13"/>
  <c r="K159" i="13"/>
  <c r="F159" i="13"/>
  <c r="K158" i="13"/>
  <c r="F158" i="13"/>
  <c r="K157" i="13"/>
  <c r="F157" i="13"/>
  <c r="K156" i="13"/>
  <c r="F156" i="13"/>
  <c r="K155" i="13"/>
  <c r="F155" i="13"/>
  <c r="K154" i="13"/>
  <c r="F154" i="13"/>
  <c r="K153" i="13"/>
  <c r="F153" i="13"/>
  <c r="K152" i="13"/>
  <c r="F152" i="13"/>
  <c r="K151" i="13"/>
  <c r="F151" i="13"/>
  <c r="K150" i="13"/>
  <c r="F150" i="13"/>
  <c r="K149" i="13"/>
  <c r="F149" i="13"/>
  <c r="K148" i="13"/>
  <c r="F148" i="13"/>
  <c r="K147" i="13"/>
  <c r="F147" i="13"/>
  <c r="K146" i="13"/>
  <c r="F146" i="13"/>
  <c r="K145" i="13"/>
  <c r="F145" i="13"/>
  <c r="K144" i="13"/>
  <c r="F144" i="13"/>
  <c r="K143" i="13"/>
  <c r="F143" i="13"/>
  <c r="K142" i="13"/>
  <c r="F142" i="13"/>
  <c r="K141" i="13"/>
  <c r="F141" i="13"/>
  <c r="K140" i="13"/>
  <c r="F140" i="13"/>
  <c r="K139" i="13"/>
  <c r="F139" i="13"/>
  <c r="K138" i="13"/>
  <c r="F138" i="13"/>
  <c r="K137" i="13"/>
  <c r="F137" i="13"/>
  <c r="K136" i="13"/>
  <c r="F136" i="13"/>
  <c r="K135" i="13"/>
  <c r="F135" i="13"/>
  <c r="K134" i="13"/>
  <c r="F134" i="13"/>
  <c r="K133" i="13"/>
  <c r="F133" i="13"/>
  <c r="K132" i="13"/>
  <c r="F132" i="13"/>
  <c r="K131" i="13"/>
  <c r="F131" i="13"/>
  <c r="K130" i="13"/>
  <c r="F130" i="13"/>
  <c r="K129" i="13"/>
  <c r="F129" i="13"/>
  <c r="K128" i="13"/>
  <c r="F128" i="13"/>
  <c r="K127" i="13"/>
  <c r="F127" i="13"/>
  <c r="K126" i="13"/>
  <c r="F126" i="13"/>
  <c r="K125" i="13"/>
  <c r="F125" i="13"/>
  <c r="K124" i="13"/>
  <c r="F124" i="13"/>
  <c r="K123" i="13"/>
  <c r="F123" i="13"/>
  <c r="K122" i="13"/>
  <c r="F122" i="13"/>
  <c r="K121" i="13"/>
  <c r="F121" i="13"/>
  <c r="K120" i="13"/>
  <c r="F120" i="13"/>
  <c r="K119" i="13"/>
  <c r="F119" i="13"/>
  <c r="K118" i="13"/>
  <c r="F118" i="13"/>
  <c r="K117" i="13"/>
  <c r="F117" i="13"/>
  <c r="K116" i="13"/>
  <c r="F116" i="13"/>
  <c r="K115" i="13"/>
  <c r="F115" i="13"/>
  <c r="K114" i="13"/>
  <c r="F114" i="13"/>
  <c r="K113" i="13"/>
  <c r="F113" i="13"/>
  <c r="K112" i="13"/>
  <c r="F112" i="13"/>
  <c r="K111" i="13"/>
  <c r="F111" i="13"/>
  <c r="K110" i="13"/>
  <c r="F110" i="13"/>
  <c r="K109" i="13"/>
  <c r="F109" i="13"/>
  <c r="K108" i="13"/>
  <c r="F108" i="13"/>
  <c r="K107" i="13"/>
  <c r="F107" i="13"/>
  <c r="K106" i="13"/>
  <c r="F106" i="13"/>
  <c r="K105" i="13"/>
  <c r="F105" i="13"/>
  <c r="K104" i="13"/>
  <c r="F104" i="13"/>
  <c r="K103" i="13"/>
  <c r="F103" i="13"/>
  <c r="K102" i="13"/>
  <c r="F102" i="13"/>
  <c r="K101" i="13"/>
  <c r="F101" i="13"/>
  <c r="K100" i="13"/>
  <c r="F100" i="13"/>
  <c r="K99" i="13"/>
  <c r="F99" i="13"/>
  <c r="K98" i="13"/>
  <c r="F98" i="13"/>
  <c r="K97" i="13"/>
  <c r="F97" i="13"/>
  <c r="K96" i="13"/>
  <c r="F96" i="13"/>
  <c r="K95" i="13"/>
  <c r="F95" i="13"/>
  <c r="K94" i="13"/>
  <c r="F94" i="13"/>
  <c r="K93" i="13"/>
  <c r="F93" i="13"/>
  <c r="K92" i="13"/>
  <c r="F92" i="13"/>
  <c r="K91" i="13"/>
  <c r="F91" i="13"/>
  <c r="K90" i="13"/>
  <c r="F90" i="13"/>
  <c r="K89" i="13"/>
  <c r="F89" i="13"/>
  <c r="K88" i="13"/>
  <c r="F88" i="13"/>
  <c r="K87" i="13"/>
  <c r="F87" i="13"/>
  <c r="K86" i="13"/>
  <c r="F86" i="13"/>
  <c r="K85" i="13"/>
  <c r="F85" i="13"/>
  <c r="K84" i="13"/>
  <c r="F84" i="13"/>
  <c r="K83" i="13"/>
  <c r="F83" i="13"/>
  <c r="K82" i="13"/>
  <c r="F82" i="13"/>
  <c r="K81" i="13"/>
  <c r="F81" i="13"/>
  <c r="K80" i="13"/>
  <c r="F80" i="13"/>
  <c r="K79" i="13"/>
  <c r="F79" i="13"/>
  <c r="K78" i="13"/>
  <c r="F78" i="13"/>
  <c r="K77" i="13"/>
  <c r="F77" i="13"/>
  <c r="K76" i="13"/>
  <c r="F76" i="13"/>
  <c r="K75" i="13"/>
  <c r="F75" i="13"/>
  <c r="K74" i="13"/>
  <c r="F74" i="13"/>
  <c r="K73" i="13"/>
  <c r="F73" i="13"/>
  <c r="K72" i="13"/>
  <c r="F72" i="13"/>
  <c r="K71" i="13"/>
  <c r="F71" i="13"/>
  <c r="K70" i="13"/>
  <c r="F70" i="13"/>
  <c r="K69" i="13"/>
  <c r="F69" i="13"/>
  <c r="K68" i="13"/>
  <c r="F68" i="13"/>
  <c r="K67" i="13"/>
  <c r="F67" i="13"/>
  <c r="K66" i="13"/>
  <c r="F66" i="13"/>
  <c r="K65" i="13"/>
  <c r="F65" i="13"/>
  <c r="K64" i="13"/>
  <c r="F64" i="13"/>
  <c r="K63" i="13"/>
  <c r="F63" i="13"/>
  <c r="K62" i="13"/>
  <c r="F62" i="13"/>
  <c r="K61" i="13"/>
  <c r="F61" i="13"/>
  <c r="K60" i="13"/>
  <c r="F60" i="13"/>
  <c r="K59" i="13"/>
  <c r="F59" i="13"/>
  <c r="K58" i="13"/>
  <c r="F58" i="13"/>
  <c r="K57" i="13"/>
  <c r="F57" i="13"/>
  <c r="K56" i="13"/>
  <c r="F56" i="13"/>
  <c r="K55" i="13"/>
  <c r="F55" i="13"/>
  <c r="K54" i="13"/>
  <c r="F54" i="13"/>
  <c r="K53" i="13"/>
  <c r="F53" i="13"/>
  <c r="K52" i="13"/>
  <c r="F52" i="13"/>
  <c r="K51" i="13"/>
  <c r="F51" i="13"/>
  <c r="K50" i="13"/>
  <c r="F50" i="13"/>
  <c r="K49" i="13"/>
  <c r="F49" i="13"/>
  <c r="K48" i="13"/>
  <c r="F48" i="13"/>
  <c r="K47" i="13"/>
  <c r="F47" i="13"/>
  <c r="K46" i="13"/>
  <c r="F46" i="13"/>
  <c r="K45" i="13"/>
  <c r="F45" i="13"/>
  <c r="K44" i="13"/>
  <c r="F44" i="13"/>
  <c r="K43" i="13"/>
  <c r="F43" i="13"/>
  <c r="K42" i="13"/>
  <c r="F42" i="13"/>
  <c r="K41" i="13"/>
  <c r="F41" i="13"/>
  <c r="K40" i="13"/>
  <c r="F40" i="13"/>
  <c r="K39" i="13"/>
  <c r="F39" i="13"/>
  <c r="K38" i="13"/>
  <c r="F38" i="13"/>
  <c r="K37" i="13"/>
  <c r="F37" i="13"/>
  <c r="K36" i="13"/>
  <c r="F36" i="13"/>
  <c r="K35" i="13"/>
  <c r="F35" i="13"/>
  <c r="K34" i="13"/>
  <c r="F34" i="13"/>
  <c r="K33" i="13"/>
  <c r="F33" i="13"/>
  <c r="K32" i="13"/>
  <c r="F32" i="13"/>
  <c r="K31" i="13"/>
  <c r="F31" i="13"/>
  <c r="K30" i="13"/>
  <c r="F30" i="13"/>
  <c r="K29" i="13"/>
  <c r="F29" i="13"/>
  <c r="K28" i="13"/>
  <c r="F28" i="13"/>
  <c r="K27" i="13"/>
  <c r="F27" i="13"/>
  <c r="K26" i="13"/>
  <c r="F26" i="13"/>
  <c r="K25" i="13"/>
  <c r="F25" i="13"/>
  <c r="K24" i="13"/>
  <c r="F24" i="13"/>
  <c r="K23" i="13"/>
  <c r="F23" i="13"/>
  <c r="K22" i="13"/>
  <c r="F22" i="13"/>
  <c r="K21" i="13"/>
  <c r="F21" i="13"/>
  <c r="K20" i="13"/>
  <c r="F20" i="13"/>
  <c r="K19" i="13"/>
  <c r="F19" i="13"/>
  <c r="K18" i="13"/>
  <c r="F18" i="13"/>
  <c r="K17" i="13"/>
  <c r="F17" i="13"/>
  <c r="K16" i="13"/>
  <c r="F16" i="13"/>
  <c r="K15" i="13"/>
  <c r="F15" i="13"/>
  <c r="K14" i="13"/>
  <c r="F14" i="13"/>
  <c r="K13" i="13"/>
  <c r="F13" i="13"/>
  <c r="K12" i="13"/>
  <c r="F12" i="13"/>
  <c r="K11" i="13"/>
  <c r="F11" i="13"/>
  <c r="K10" i="13"/>
  <c r="F10" i="13"/>
  <c r="K9" i="13"/>
  <c r="F9" i="13"/>
  <c r="K8" i="13"/>
  <c r="F8" i="13"/>
  <c r="K7" i="13"/>
  <c r="F7" i="13"/>
  <c r="K6" i="13"/>
  <c r="F6" i="13"/>
  <c r="K5" i="13"/>
  <c r="F5" i="13"/>
  <c r="K4" i="13"/>
  <c r="F4" i="13"/>
  <c r="K3" i="13"/>
  <c r="F3" i="13"/>
  <c r="K2" i="13"/>
  <c r="F2" i="13"/>
  <c r="S25" i="12"/>
  <c r="S26" i="12"/>
  <c r="S24" i="12"/>
  <c r="S6" i="12"/>
  <c r="S7" i="12"/>
  <c r="S5" i="12"/>
  <c r="K199" i="12"/>
  <c r="F199" i="12"/>
  <c r="K198" i="12"/>
  <c r="F198" i="12"/>
  <c r="K197" i="12"/>
  <c r="F197" i="12"/>
  <c r="K196" i="12"/>
  <c r="F196" i="12"/>
  <c r="K195" i="12"/>
  <c r="F195" i="12"/>
  <c r="K194" i="12"/>
  <c r="F194" i="12"/>
  <c r="K193" i="12"/>
  <c r="F193" i="12"/>
  <c r="K192" i="12"/>
  <c r="F192" i="12"/>
  <c r="K191" i="12"/>
  <c r="F191" i="12"/>
  <c r="K190" i="12"/>
  <c r="F190" i="12"/>
  <c r="K189" i="12"/>
  <c r="F189" i="12"/>
  <c r="K188" i="12"/>
  <c r="F188" i="12"/>
  <c r="K187" i="12"/>
  <c r="F187" i="12"/>
  <c r="K186" i="12"/>
  <c r="F186" i="12"/>
  <c r="K185" i="12"/>
  <c r="F185" i="12"/>
  <c r="K184" i="12"/>
  <c r="F184" i="12"/>
  <c r="K183" i="12"/>
  <c r="F183" i="12"/>
  <c r="K182" i="12"/>
  <c r="F182" i="12"/>
  <c r="K181" i="12"/>
  <c r="F181" i="12"/>
  <c r="K180" i="12"/>
  <c r="F180" i="12"/>
  <c r="K179" i="12"/>
  <c r="F179" i="12"/>
  <c r="K178" i="12"/>
  <c r="F178" i="12"/>
  <c r="K177" i="12"/>
  <c r="F177" i="12"/>
  <c r="K176" i="12"/>
  <c r="F176" i="12"/>
  <c r="K175" i="12"/>
  <c r="F175" i="12"/>
  <c r="K174" i="12"/>
  <c r="F174" i="12"/>
  <c r="K173" i="12"/>
  <c r="F173" i="12"/>
  <c r="K172" i="12"/>
  <c r="F172" i="12"/>
  <c r="K171" i="12"/>
  <c r="F171" i="12"/>
  <c r="K170" i="12"/>
  <c r="F170" i="12"/>
  <c r="K169" i="12"/>
  <c r="F169" i="12"/>
  <c r="K168" i="12"/>
  <c r="F168" i="12"/>
  <c r="K167" i="12"/>
  <c r="F167" i="12"/>
  <c r="K166" i="12"/>
  <c r="F166" i="12"/>
  <c r="K165" i="12"/>
  <c r="F165" i="12"/>
  <c r="K164" i="12"/>
  <c r="F164" i="12"/>
  <c r="K163" i="12"/>
  <c r="F163" i="12"/>
  <c r="K162" i="12"/>
  <c r="F162" i="12"/>
  <c r="K161" i="12"/>
  <c r="F161" i="12"/>
  <c r="K160" i="12"/>
  <c r="F160" i="12"/>
  <c r="K159" i="12"/>
  <c r="F159" i="12"/>
  <c r="K158" i="12"/>
  <c r="F158" i="12"/>
  <c r="K157" i="12"/>
  <c r="F157" i="12"/>
  <c r="K156" i="12"/>
  <c r="F156" i="12"/>
  <c r="K155" i="12"/>
  <c r="F155" i="12"/>
  <c r="K154" i="12"/>
  <c r="F154" i="12"/>
  <c r="K153" i="12"/>
  <c r="F153" i="12"/>
  <c r="K152" i="12"/>
  <c r="F152" i="12"/>
  <c r="K151" i="12"/>
  <c r="F151" i="12"/>
  <c r="K150" i="12"/>
  <c r="F150" i="12"/>
  <c r="K149" i="12"/>
  <c r="F149" i="12"/>
  <c r="K148" i="12"/>
  <c r="F148" i="12"/>
  <c r="K147" i="12"/>
  <c r="F147" i="12"/>
  <c r="K146" i="12"/>
  <c r="F146" i="12"/>
  <c r="K145" i="12"/>
  <c r="F145" i="12"/>
  <c r="K144" i="12"/>
  <c r="F144" i="12"/>
  <c r="K143" i="12"/>
  <c r="F143" i="12"/>
  <c r="K142" i="12"/>
  <c r="F142" i="12"/>
  <c r="K141" i="12"/>
  <c r="F141" i="12"/>
  <c r="K140" i="12"/>
  <c r="F140" i="12"/>
  <c r="K139" i="12"/>
  <c r="F139" i="12"/>
  <c r="K138" i="12"/>
  <c r="F138" i="12"/>
  <c r="K137" i="12"/>
  <c r="F137" i="12"/>
  <c r="K136" i="12"/>
  <c r="F136" i="12"/>
  <c r="K135" i="12"/>
  <c r="F135" i="12"/>
  <c r="K134" i="12"/>
  <c r="F134" i="12"/>
  <c r="K133" i="12"/>
  <c r="F133" i="12"/>
  <c r="K132" i="12"/>
  <c r="F132" i="12"/>
  <c r="K131" i="12"/>
  <c r="F131" i="12"/>
  <c r="K130" i="12"/>
  <c r="F130" i="12"/>
  <c r="K129" i="12"/>
  <c r="F129" i="12"/>
  <c r="K128" i="12"/>
  <c r="F128" i="12"/>
  <c r="K127" i="12"/>
  <c r="F127" i="12"/>
  <c r="K126" i="12"/>
  <c r="F126" i="12"/>
  <c r="K125" i="12"/>
  <c r="F125" i="12"/>
  <c r="K124" i="12"/>
  <c r="F124" i="12"/>
  <c r="K123" i="12"/>
  <c r="F123" i="12"/>
  <c r="K122" i="12"/>
  <c r="F122" i="12"/>
  <c r="K121" i="12"/>
  <c r="F121" i="12"/>
  <c r="K120" i="12"/>
  <c r="F120" i="12"/>
  <c r="K119" i="12"/>
  <c r="F119" i="12"/>
  <c r="K118" i="12"/>
  <c r="F118" i="12"/>
  <c r="K117" i="12"/>
  <c r="F117" i="12"/>
  <c r="K116" i="12"/>
  <c r="F116" i="12"/>
  <c r="K115" i="12"/>
  <c r="F115" i="12"/>
  <c r="K114" i="12"/>
  <c r="F114" i="12"/>
  <c r="K113" i="12"/>
  <c r="F113" i="12"/>
  <c r="K112" i="12"/>
  <c r="F112" i="12"/>
  <c r="K111" i="12"/>
  <c r="F111" i="12"/>
  <c r="K110" i="12"/>
  <c r="F110" i="12"/>
  <c r="K109" i="12"/>
  <c r="F109" i="12"/>
  <c r="K108" i="12"/>
  <c r="F108" i="12"/>
  <c r="K107" i="12"/>
  <c r="F107" i="12"/>
  <c r="K106" i="12"/>
  <c r="F106" i="12"/>
  <c r="K105" i="12"/>
  <c r="F105" i="12"/>
  <c r="K104" i="12"/>
  <c r="F104" i="12"/>
  <c r="K103" i="12"/>
  <c r="F103" i="12"/>
  <c r="K102" i="12"/>
  <c r="F102" i="12"/>
  <c r="K101" i="12"/>
  <c r="F101" i="12"/>
  <c r="K100" i="12"/>
  <c r="F100" i="12"/>
  <c r="K99" i="12"/>
  <c r="F99" i="12"/>
  <c r="K98" i="12"/>
  <c r="F98" i="12"/>
  <c r="K97" i="12"/>
  <c r="F97" i="12"/>
  <c r="K96" i="12"/>
  <c r="F96" i="12"/>
  <c r="K95" i="12"/>
  <c r="F95" i="12"/>
  <c r="K94" i="12"/>
  <c r="F94" i="12"/>
  <c r="K93" i="12"/>
  <c r="F93" i="12"/>
  <c r="K92" i="12"/>
  <c r="F92" i="12"/>
  <c r="K91" i="12"/>
  <c r="F91" i="12"/>
  <c r="K90" i="12"/>
  <c r="F90" i="12"/>
  <c r="K89" i="12"/>
  <c r="F89" i="12"/>
  <c r="K88" i="12"/>
  <c r="F88" i="12"/>
  <c r="K87" i="12"/>
  <c r="F87" i="12"/>
  <c r="K86" i="12"/>
  <c r="F86" i="12"/>
  <c r="K85" i="12"/>
  <c r="F85" i="12"/>
  <c r="K84" i="12"/>
  <c r="F84" i="12"/>
  <c r="K83" i="12"/>
  <c r="F83" i="12"/>
  <c r="K82" i="12"/>
  <c r="F82" i="12"/>
  <c r="K81" i="12"/>
  <c r="F81" i="12"/>
  <c r="K80" i="12"/>
  <c r="F80" i="12"/>
  <c r="K79" i="12"/>
  <c r="F79" i="12"/>
  <c r="K78" i="12"/>
  <c r="F78" i="12"/>
  <c r="K77" i="12"/>
  <c r="F77" i="12"/>
  <c r="K76" i="12"/>
  <c r="F76" i="12"/>
  <c r="K75" i="12"/>
  <c r="F75" i="12"/>
  <c r="K74" i="12"/>
  <c r="F74" i="12"/>
  <c r="K73" i="12"/>
  <c r="F73" i="12"/>
  <c r="K72" i="12"/>
  <c r="F72" i="12"/>
  <c r="K71" i="12"/>
  <c r="F71" i="12"/>
  <c r="K70" i="12"/>
  <c r="F70" i="12"/>
  <c r="K69" i="12"/>
  <c r="F69" i="12"/>
  <c r="K68" i="12"/>
  <c r="F68" i="12"/>
  <c r="K67" i="12"/>
  <c r="F67" i="12"/>
  <c r="K66" i="12"/>
  <c r="F66" i="12"/>
  <c r="K65" i="12"/>
  <c r="F65" i="12"/>
  <c r="K64" i="12"/>
  <c r="F64" i="12"/>
  <c r="K63" i="12"/>
  <c r="F63" i="12"/>
  <c r="K62" i="12"/>
  <c r="F62" i="12"/>
  <c r="K61" i="12"/>
  <c r="F61" i="12"/>
  <c r="K60" i="12"/>
  <c r="F60" i="12"/>
  <c r="K59" i="12"/>
  <c r="F59" i="12"/>
  <c r="K58" i="12"/>
  <c r="F58" i="12"/>
  <c r="K57" i="12"/>
  <c r="F57" i="12"/>
  <c r="K56" i="12"/>
  <c r="F56" i="12"/>
  <c r="K55" i="12"/>
  <c r="F55" i="12"/>
  <c r="K54" i="12"/>
  <c r="F54" i="12"/>
  <c r="K53" i="12"/>
  <c r="F53" i="12"/>
  <c r="K52" i="12"/>
  <c r="F52" i="12"/>
  <c r="K51" i="12"/>
  <c r="F51" i="12"/>
  <c r="K50" i="12"/>
  <c r="F50" i="12"/>
  <c r="K49" i="12"/>
  <c r="F49" i="12"/>
  <c r="K48" i="12"/>
  <c r="F48" i="12"/>
  <c r="K47" i="12"/>
  <c r="F47" i="12"/>
  <c r="K46" i="12"/>
  <c r="F46" i="12"/>
  <c r="K45" i="12"/>
  <c r="F45" i="12"/>
  <c r="K44" i="12"/>
  <c r="F44" i="12"/>
  <c r="K43" i="12"/>
  <c r="F43" i="12"/>
  <c r="K42" i="12"/>
  <c r="F42" i="12"/>
  <c r="K41" i="12"/>
  <c r="F41" i="12"/>
  <c r="K40" i="12"/>
  <c r="F40" i="12"/>
  <c r="K39" i="12"/>
  <c r="F39" i="12"/>
  <c r="K38" i="12"/>
  <c r="F38" i="12"/>
  <c r="K37" i="12"/>
  <c r="F37" i="12"/>
  <c r="K36" i="12"/>
  <c r="F36" i="12"/>
  <c r="K35" i="12"/>
  <c r="F35" i="12"/>
  <c r="K34" i="12"/>
  <c r="F34" i="12"/>
  <c r="K33" i="12"/>
  <c r="F33" i="12"/>
  <c r="K32" i="12"/>
  <c r="F32" i="12"/>
  <c r="K31" i="12"/>
  <c r="F31" i="12"/>
  <c r="K30" i="12"/>
  <c r="F30" i="12"/>
  <c r="K29" i="12"/>
  <c r="F29" i="12"/>
  <c r="K28" i="12"/>
  <c r="F28" i="12"/>
  <c r="K27" i="12"/>
  <c r="F27" i="12"/>
  <c r="K26" i="12"/>
  <c r="F26" i="12"/>
  <c r="K25" i="12"/>
  <c r="F25" i="12"/>
  <c r="K24" i="12"/>
  <c r="F24" i="12"/>
  <c r="K23" i="12"/>
  <c r="F23" i="12"/>
  <c r="K22" i="12"/>
  <c r="F22" i="12"/>
  <c r="K21" i="12"/>
  <c r="F21" i="12"/>
  <c r="K20" i="12"/>
  <c r="F20" i="12"/>
  <c r="K19" i="12"/>
  <c r="F19" i="12"/>
  <c r="K18" i="12"/>
  <c r="F18" i="12"/>
  <c r="K17" i="12"/>
  <c r="F17" i="12"/>
  <c r="K16" i="12"/>
  <c r="F16" i="12"/>
  <c r="K15" i="12"/>
  <c r="F15" i="12"/>
  <c r="K14" i="12"/>
  <c r="F14" i="12"/>
  <c r="K13" i="12"/>
  <c r="F13" i="12"/>
  <c r="K12" i="12"/>
  <c r="F12" i="12"/>
  <c r="K11" i="12"/>
  <c r="F11" i="12"/>
  <c r="K10" i="12"/>
  <c r="F10" i="12"/>
  <c r="K9" i="12"/>
  <c r="F9" i="12"/>
  <c r="K8" i="12"/>
  <c r="F8" i="12"/>
  <c r="K7" i="12"/>
  <c r="F7" i="12"/>
  <c r="K6" i="12"/>
  <c r="F6" i="12"/>
  <c r="K5" i="12"/>
  <c r="F5" i="12"/>
  <c r="K4" i="12"/>
  <c r="F4" i="12"/>
  <c r="K3" i="12"/>
  <c r="F3" i="12"/>
  <c r="K2" i="12"/>
  <c r="F2" i="12"/>
  <c r="T14" i="11"/>
  <c r="T13" i="11"/>
  <c r="T12" i="11"/>
  <c r="S14" i="11"/>
  <c r="S13" i="11"/>
  <c r="S12"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199" i="11"/>
  <c r="K198" i="11"/>
  <c r="K197" i="11"/>
  <c r="K196" i="11"/>
  <c r="K195" i="11"/>
  <c r="K194" i="11"/>
  <c r="K193" i="11"/>
  <c r="K192" i="11"/>
  <c r="K191" i="11"/>
  <c r="K190" i="11"/>
  <c r="K189" i="11"/>
  <c r="K188" i="11"/>
  <c r="K187" i="11"/>
  <c r="K186" i="11"/>
  <c r="K185" i="11"/>
  <c r="K184" i="11"/>
  <c r="K183" i="11"/>
  <c r="K182" i="11"/>
  <c r="K181" i="11"/>
  <c r="K180" i="11"/>
  <c r="K179" i="11"/>
  <c r="K178" i="11"/>
  <c r="K177" i="11"/>
  <c r="K176" i="11"/>
  <c r="K175" i="11"/>
  <c r="K174" i="11"/>
  <c r="K173" i="11"/>
  <c r="K172" i="11"/>
  <c r="K171" i="11"/>
  <c r="K170" i="11"/>
  <c r="K169" i="11"/>
  <c r="K168" i="11"/>
  <c r="K167" i="11"/>
  <c r="K166" i="11"/>
  <c r="K165" i="11"/>
  <c r="K164" i="11"/>
  <c r="K163" i="11"/>
  <c r="K162" i="11"/>
  <c r="K161" i="11"/>
  <c r="K160" i="11"/>
  <c r="K159" i="11"/>
  <c r="K158" i="11"/>
  <c r="K157" i="11"/>
  <c r="K156" i="11"/>
  <c r="K155" i="11"/>
  <c r="K154" i="11"/>
  <c r="K153" i="11"/>
  <c r="K152" i="11"/>
  <c r="K151" i="11"/>
  <c r="K150" i="11"/>
  <c r="K149" i="11"/>
  <c r="K148" i="11"/>
  <c r="K147" i="11"/>
  <c r="K146" i="11"/>
  <c r="K145" i="11"/>
  <c r="K144" i="11"/>
  <c r="K143" i="11"/>
  <c r="K142" i="11"/>
  <c r="K141" i="11"/>
  <c r="K140" i="11"/>
  <c r="K139" i="11"/>
  <c r="K138" i="11"/>
  <c r="K137" i="11"/>
  <c r="K136" i="11"/>
  <c r="K135" i="11"/>
  <c r="K134" i="11"/>
  <c r="K133" i="11"/>
  <c r="K132" i="11"/>
  <c r="K131" i="11"/>
  <c r="K130" i="11"/>
  <c r="K129" i="11"/>
  <c r="K128" i="11"/>
  <c r="K127" i="11"/>
  <c r="K126" i="11"/>
  <c r="K125" i="11"/>
  <c r="K124" i="11"/>
  <c r="K123" i="11"/>
  <c r="K122" i="11"/>
  <c r="K121" i="11"/>
  <c r="K120" i="11"/>
  <c r="K119" i="11"/>
  <c r="K118" i="11"/>
  <c r="K117" i="11"/>
  <c r="K116" i="11"/>
  <c r="K115" i="11"/>
  <c r="K114" i="11"/>
  <c r="K113" i="11"/>
  <c r="K112" i="11"/>
  <c r="K111" i="11"/>
  <c r="K110" i="11"/>
  <c r="K109" i="11"/>
  <c r="K108" i="11"/>
  <c r="K107" i="11"/>
  <c r="K106" i="11"/>
  <c r="K105" i="11"/>
  <c r="K104" i="11"/>
  <c r="K103" i="11"/>
  <c r="K102" i="11"/>
  <c r="K101" i="11"/>
  <c r="K100" i="11"/>
  <c r="K99" i="11"/>
  <c r="K98" i="11"/>
  <c r="K97" i="11"/>
  <c r="K96" i="11"/>
  <c r="K95" i="11"/>
  <c r="K94" i="11"/>
  <c r="K93" i="11"/>
  <c r="K92" i="11"/>
  <c r="K91" i="11"/>
  <c r="K90" i="11"/>
  <c r="K89" i="11"/>
  <c r="K88" i="11"/>
  <c r="K87"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N7" i="5"/>
  <c r="N8" i="5"/>
  <c r="M4" i="6"/>
  <c r="M3" i="6"/>
  <c r="M2" i="6"/>
  <c r="L4" i="6"/>
  <c r="N4" i="6" s="1"/>
  <c r="L3" i="6"/>
  <c r="N3" i="6" s="1"/>
  <c r="L2" i="6"/>
  <c r="N2" i="6" s="1"/>
  <c r="N5" i="5"/>
  <c r="N4" i="5"/>
</calcChain>
</file>

<file path=xl/sharedStrings.xml><?xml version="1.0" encoding="utf-8"?>
<sst xmlns="http://schemas.openxmlformats.org/spreadsheetml/2006/main" count="7305" uniqueCount="451">
  <si>
    <t>Product ID</t>
  </si>
  <si>
    <t>Product Name</t>
  </si>
  <si>
    <t>Vendor Name</t>
  </si>
  <si>
    <t>Category</t>
  </si>
  <si>
    <t>Rejection Reason</t>
  </si>
  <si>
    <t>Total Order Quantity</t>
  </si>
  <si>
    <t>Quantity Rejected</t>
  </si>
  <si>
    <t>Rejection Date</t>
  </si>
  <si>
    <t>QC Test Passed</t>
  </si>
  <si>
    <t xml:space="preserve">MONTH </t>
  </si>
  <si>
    <t>Year</t>
  </si>
  <si>
    <t>P001</t>
  </si>
  <si>
    <t>T-Shirt A</t>
  </si>
  <si>
    <t>Vendor1</t>
  </si>
  <si>
    <t>Apparel</t>
  </si>
  <si>
    <t>Fabric Defect</t>
  </si>
  <si>
    <t>No</t>
  </si>
  <si>
    <t>Values</t>
  </si>
  <si>
    <t>P002</t>
  </si>
  <si>
    <t>T-Shirt B</t>
  </si>
  <si>
    <t>Stitching Issue</t>
  </si>
  <si>
    <t>Accessories</t>
  </si>
  <si>
    <t>Total Sum of Total Order Quantity</t>
  </si>
  <si>
    <t>Total Sum of Quantity Rejected</t>
  </si>
  <si>
    <t>P003</t>
  </si>
  <si>
    <t>Hoodie C</t>
  </si>
  <si>
    <t>Vendor2</t>
  </si>
  <si>
    <t>Print Fading</t>
  </si>
  <si>
    <t>Yes</t>
  </si>
  <si>
    <t>Sum of Total Order Quantity</t>
  </si>
  <si>
    <t>Sum of Quantity Rejected</t>
  </si>
  <si>
    <t>P004</t>
  </si>
  <si>
    <t>Cap D</t>
  </si>
  <si>
    <t>Vendor3</t>
  </si>
  <si>
    <t>Wrong Size</t>
  </si>
  <si>
    <t>P005</t>
  </si>
  <si>
    <t>Mug E</t>
  </si>
  <si>
    <t>Cracked</t>
  </si>
  <si>
    <t>P006</t>
  </si>
  <si>
    <t>T-Shirt F</t>
  </si>
  <si>
    <t>P007</t>
  </si>
  <si>
    <t>Bag G</t>
  </si>
  <si>
    <t>Grand Total</t>
  </si>
  <si>
    <t>P008</t>
  </si>
  <si>
    <t>Hoodie H</t>
  </si>
  <si>
    <t>P009</t>
  </si>
  <si>
    <t>Cap I</t>
  </si>
  <si>
    <t>P010</t>
  </si>
  <si>
    <t>Mug J</t>
  </si>
  <si>
    <t>P011</t>
  </si>
  <si>
    <t>T-Shirt K</t>
  </si>
  <si>
    <t>Vendor 1</t>
  </si>
  <si>
    <t>P012</t>
  </si>
  <si>
    <t>T-Shirt L</t>
  </si>
  <si>
    <t>Vendor 2</t>
  </si>
  <si>
    <t>P013</t>
  </si>
  <si>
    <t>Hoodie M</t>
  </si>
  <si>
    <t>Vendor 3</t>
  </si>
  <si>
    <t>P014</t>
  </si>
  <si>
    <t>Bag N</t>
  </si>
  <si>
    <t>P015</t>
  </si>
  <si>
    <t>Mug O</t>
  </si>
  <si>
    <t>P016</t>
  </si>
  <si>
    <t>T-Shirt P</t>
  </si>
  <si>
    <t>P017</t>
  </si>
  <si>
    <t>Hoodie Q</t>
  </si>
  <si>
    <t>P018</t>
  </si>
  <si>
    <t>Cap R</t>
  </si>
  <si>
    <t>P019</t>
  </si>
  <si>
    <t>Mug S</t>
  </si>
  <si>
    <t>P020</t>
  </si>
  <si>
    <t>T-Shirt T</t>
  </si>
  <si>
    <t>P021</t>
  </si>
  <si>
    <t>Bag U</t>
  </si>
  <si>
    <t>P022</t>
  </si>
  <si>
    <t>Hoodie V</t>
  </si>
  <si>
    <t>P023</t>
  </si>
  <si>
    <t>Cap W</t>
  </si>
  <si>
    <t>P024</t>
  </si>
  <si>
    <t>Mug X</t>
  </si>
  <si>
    <t>P025</t>
  </si>
  <si>
    <t>T-Shirt Y</t>
  </si>
  <si>
    <t>P026</t>
  </si>
  <si>
    <t>Hoodie Z</t>
  </si>
  <si>
    <t>P027</t>
  </si>
  <si>
    <t>Cap AA</t>
  </si>
  <si>
    <t>P028</t>
  </si>
  <si>
    <t>Mug BB</t>
  </si>
  <si>
    <t>P029</t>
  </si>
  <si>
    <t>T-Shirt CC</t>
  </si>
  <si>
    <t>P030</t>
  </si>
  <si>
    <t>Hoodie DD</t>
  </si>
  <si>
    <t>P031</t>
  </si>
  <si>
    <t>Bag EE</t>
  </si>
  <si>
    <t>P032</t>
  </si>
  <si>
    <t>T-Shirt FF</t>
  </si>
  <si>
    <t>P033</t>
  </si>
  <si>
    <t>Mug GG</t>
  </si>
  <si>
    <t>P034</t>
  </si>
  <si>
    <t>Hoodie HH</t>
  </si>
  <si>
    <t>P035</t>
  </si>
  <si>
    <t>Cap II</t>
  </si>
  <si>
    <t>P036</t>
  </si>
  <si>
    <t>T-Shirt JJ</t>
  </si>
  <si>
    <t>P037</t>
  </si>
  <si>
    <t>Hoodie KK</t>
  </si>
  <si>
    <t>P038</t>
  </si>
  <si>
    <t>Mug LL</t>
  </si>
  <si>
    <t>P039</t>
  </si>
  <si>
    <t>T-Shirt MM</t>
  </si>
  <si>
    <t>P040</t>
  </si>
  <si>
    <t>Hoodie NN</t>
  </si>
  <si>
    <t>P041</t>
  </si>
  <si>
    <t>Cap OO</t>
  </si>
  <si>
    <t>P042</t>
  </si>
  <si>
    <t>Mug PP</t>
  </si>
  <si>
    <t>P043</t>
  </si>
  <si>
    <t>T-Shirt QQ</t>
  </si>
  <si>
    <t>P044</t>
  </si>
  <si>
    <t>Hoodie RR</t>
  </si>
  <si>
    <t>P045</t>
  </si>
  <si>
    <t>Bag SS</t>
  </si>
  <si>
    <t>P046</t>
  </si>
  <si>
    <t>Mug TT</t>
  </si>
  <si>
    <t>P047</t>
  </si>
  <si>
    <t>T-Shirt UU</t>
  </si>
  <si>
    <t>P048</t>
  </si>
  <si>
    <t>Hoodie VV</t>
  </si>
  <si>
    <t>P049</t>
  </si>
  <si>
    <t>Cap WW</t>
  </si>
  <si>
    <t>P050</t>
  </si>
  <si>
    <t>Mug XX</t>
  </si>
  <si>
    <t>P051</t>
  </si>
  <si>
    <t>T-Shirt YY</t>
  </si>
  <si>
    <t>P052</t>
  </si>
  <si>
    <t>Hoodie ZZ</t>
  </si>
  <si>
    <t>P053</t>
  </si>
  <si>
    <t>Cap AAA</t>
  </si>
  <si>
    <t>P054</t>
  </si>
  <si>
    <t>Mug BBB</t>
  </si>
  <si>
    <t>P055</t>
  </si>
  <si>
    <t>T-Shirt CCC</t>
  </si>
  <si>
    <t>P056</t>
  </si>
  <si>
    <t>Bag DDD</t>
  </si>
  <si>
    <t>P057</t>
  </si>
  <si>
    <t>Hoodie EEE</t>
  </si>
  <si>
    <t>P058</t>
  </si>
  <si>
    <t>Cap FFF</t>
  </si>
  <si>
    <t>P059</t>
  </si>
  <si>
    <t>Mug GGG</t>
  </si>
  <si>
    <t>P060</t>
  </si>
  <si>
    <t>T-Shirt HHH</t>
  </si>
  <si>
    <t>P061</t>
  </si>
  <si>
    <t>Hoodie III</t>
  </si>
  <si>
    <t>P062</t>
  </si>
  <si>
    <t>Bag JJJ</t>
  </si>
  <si>
    <t>P063</t>
  </si>
  <si>
    <t>Mug KKK</t>
  </si>
  <si>
    <t>P064</t>
  </si>
  <si>
    <t>T-Shirt LLL</t>
  </si>
  <si>
    <t>P065</t>
  </si>
  <si>
    <t>Hoodie MMM</t>
  </si>
  <si>
    <t>P066</t>
  </si>
  <si>
    <t>Cap NNN</t>
  </si>
  <si>
    <t>P067</t>
  </si>
  <si>
    <t>Mug OOO</t>
  </si>
  <si>
    <t>P068</t>
  </si>
  <si>
    <t>T-Shirt PPP</t>
  </si>
  <si>
    <t>P069</t>
  </si>
  <si>
    <t>Hoodie QQQ</t>
  </si>
  <si>
    <t>P070</t>
  </si>
  <si>
    <t>Bag RRR</t>
  </si>
  <si>
    <t>P071</t>
  </si>
  <si>
    <t>Mug SSS</t>
  </si>
  <si>
    <t>P072</t>
  </si>
  <si>
    <t>T-Shirt TTT</t>
  </si>
  <si>
    <t>P073</t>
  </si>
  <si>
    <t>Hoodie UUU</t>
  </si>
  <si>
    <t>P074</t>
  </si>
  <si>
    <t>Cap VVV</t>
  </si>
  <si>
    <t>P075</t>
  </si>
  <si>
    <t>Mug WWW</t>
  </si>
  <si>
    <t>P076</t>
  </si>
  <si>
    <t>T-Shirt XXX</t>
  </si>
  <si>
    <t>P077</t>
  </si>
  <si>
    <t>Hoodie YYY</t>
  </si>
  <si>
    <t>P078</t>
  </si>
  <si>
    <t>Cap ZZZ</t>
  </si>
  <si>
    <t>P079</t>
  </si>
  <si>
    <t>Mug AAAA</t>
  </si>
  <si>
    <t>P080</t>
  </si>
  <si>
    <t>T-Shirt BBBB</t>
  </si>
  <si>
    <t>P081</t>
  </si>
  <si>
    <t>Hoodie CCCC</t>
  </si>
  <si>
    <t>P082</t>
  </si>
  <si>
    <t>Cap DDDD</t>
  </si>
  <si>
    <t>P083</t>
  </si>
  <si>
    <t>Mug EEEE</t>
  </si>
  <si>
    <t>P084</t>
  </si>
  <si>
    <t>T-Shirt FFFF</t>
  </si>
  <si>
    <t>P085</t>
  </si>
  <si>
    <t>Hoodie GGGG</t>
  </si>
  <si>
    <t>P086</t>
  </si>
  <si>
    <t>Cap HHHH</t>
  </si>
  <si>
    <t>P087</t>
  </si>
  <si>
    <t>Mug IIII</t>
  </si>
  <si>
    <t>P088</t>
  </si>
  <si>
    <t>T-Shirt JJJJ</t>
  </si>
  <si>
    <t>P089</t>
  </si>
  <si>
    <t>Hoodie KKKK</t>
  </si>
  <si>
    <t>P090</t>
  </si>
  <si>
    <t>Cap LLLL</t>
  </si>
  <si>
    <t>P091</t>
  </si>
  <si>
    <t>Mug MMMM</t>
  </si>
  <si>
    <t>P092</t>
  </si>
  <si>
    <t>T-Shirt NNNN</t>
  </si>
  <si>
    <t>P093</t>
  </si>
  <si>
    <t>Hoodie OOOO</t>
  </si>
  <si>
    <t>P094</t>
  </si>
  <si>
    <t>Cap PPPP</t>
  </si>
  <si>
    <t>P095</t>
  </si>
  <si>
    <t>Mug QQQQ</t>
  </si>
  <si>
    <t>P096</t>
  </si>
  <si>
    <t>T-Shirt RRRR</t>
  </si>
  <si>
    <t>P097</t>
  </si>
  <si>
    <t>Hoodie SSSS</t>
  </si>
  <si>
    <t>P098</t>
  </si>
  <si>
    <t>Cap TTTT</t>
  </si>
  <si>
    <t>P099</t>
  </si>
  <si>
    <t>Mug UUUU</t>
  </si>
  <si>
    <t>P100</t>
  </si>
  <si>
    <t>T-Shirt VVVV</t>
  </si>
  <si>
    <t>P101</t>
  </si>
  <si>
    <t>T-Shirt AAAAA</t>
  </si>
  <si>
    <t>P102</t>
  </si>
  <si>
    <t>Hoodie BBBBB</t>
  </si>
  <si>
    <t>P103</t>
  </si>
  <si>
    <t>Cap CCCCC</t>
  </si>
  <si>
    <t>P104</t>
  </si>
  <si>
    <t>Mug DDDDD</t>
  </si>
  <si>
    <t>P105</t>
  </si>
  <si>
    <t>T-Shirt EEEEE</t>
  </si>
  <si>
    <t>P106</t>
  </si>
  <si>
    <t>Bag FFFFF</t>
  </si>
  <si>
    <t>P107</t>
  </si>
  <si>
    <t>Hoodie GGGGG</t>
  </si>
  <si>
    <t>P108</t>
  </si>
  <si>
    <t>Cap HHHHH</t>
  </si>
  <si>
    <t>P109</t>
  </si>
  <si>
    <t>Mug IIIII</t>
  </si>
  <si>
    <t>P110</t>
  </si>
  <si>
    <t>T-Shirt JJJJJ</t>
  </si>
  <si>
    <t>P111</t>
  </si>
  <si>
    <t>Hoodie KKKKK</t>
  </si>
  <si>
    <t>P112</t>
  </si>
  <si>
    <t>Cap LLLLL</t>
  </si>
  <si>
    <t>P113</t>
  </si>
  <si>
    <t>Mug MMMMM</t>
  </si>
  <si>
    <t>P114</t>
  </si>
  <si>
    <t>T-Shirt NNNNN</t>
  </si>
  <si>
    <t>P115</t>
  </si>
  <si>
    <t>Bag OOOOO</t>
  </si>
  <si>
    <t>P116</t>
  </si>
  <si>
    <t>Hoodie PPPPP</t>
  </si>
  <si>
    <t>P117</t>
  </si>
  <si>
    <t>Cap QQQQQ</t>
  </si>
  <si>
    <t>P118</t>
  </si>
  <si>
    <t>Mug RRRRR</t>
  </si>
  <si>
    <t>P119</t>
  </si>
  <si>
    <t>T-Shirt SSSSS</t>
  </si>
  <si>
    <t>P120</t>
  </si>
  <si>
    <t>Hoodie TTTTT</t>
  </si>
  <si>
    <t>P121</t>
  </si>
  <si>
    <t>Cap UUUUU</t>
  </si>
  <si>
    <t>P122</t>
  </si>
  <si>
    <t>Mug VVVVV</t>
  </si>
  <si>
    <t>P123</t>
  </si>
  <si>
    <t>T-Shirt WWWWW</t>
  </si>
  <si>
    <t>P124</t>
  </si>
  <si>
    <t>Hoodie XXXXX</t>
  </si>
  <si>
    <t>P125</t>
  </si>
  <si>
    <t>Cap YYYYY</t>
  </si>
  <si>
    <t>P126</t>
  </si>
  <si>
    <t>Mug ZZZZZ</t>
  </si>
  <si>
    <t>P127</t>
  </si>
  <si>
    <t>T-Shirt AAAAAA</t>
  </si>
  <si>
    <t>P128</t>
  </si>
  <si>
    <t>Hoodie BBBBBB</t>
  </si>
  <si>
    <t>P129</t>
  </si>
  <si>
    <t>Cap CCCCCCC</t>
  </si>
  <si>
    <t>P130</t>
  </si>
  <si>
    <t>Mug DDDDDD</t>
  </si>
  <si>
    <t>P131</t>
  </si>
  <si>
    <t>T-Shirt EEEEEE</t>
  </si>
  <si>
    <t>P132</t>
  </si>
  <si>
    <t>Hoodie FFFFFF</t>
  </si>
  <si>
    <t>P133</t>
  </si>
  <si>
    <t>Cap GGGGGG</t>
  </si>
  <si>
    <t>P134</t>
  </si>
  <si>
    <t>Mug HHHHHH</t>
  </si>
  <si>
    <t>P135</t>
  </si>
  <si>
    <t>T-Shirt IIIIII</t>
  </si>
  <si>
    <t>P136</t>
  </si>
  <si>
    <t>Hoodie JJJJJJ</t>
  </si>
  <si>
    <t>P137</t>
  </si>
  <si>
    <t>Cap KKKKKK</t>
  </si>
  <si>
    <t>P138</t>
  </si>
  <si>
    <t>Mug LLLLLL</t>
  </si>
  <si>
    <t>P139</t>
  </si>
  <si>
    <t>T-Shirt MMMMMM</t>
  </si>
  <si>
    <t>P140</t>
  </si>
  <si>
    <t>Hoodie NNNNNN</t>
  </si>
  <si>
    <t>P141</t>
  </si>
  <si>
    <t>Cap OOOOOO</t>
  </si>
  <si>
    <t>P142</t>
  </si>
  <si>
    <t>Mug PPPPPP</t>
  </si>
  <si>
    <t>P143</t>
  </si>
  <si>
    <t>T-Shirt QQQQQQ</t>
  </si>
  <si>
    <t>P144</t>
  </si>
  <si>
    <t>Hoodie RRRRRR</t>
  </si>
  <si>
    <t>P145</t>
  </si>
  <si>
    <t>Cap SSSSSS</t>
  </si>
  <si>
    <t>P146</t>
  </si>
  <si>
    <t>Mug TTTTTT</t>
  </si>
  <si>
    <t>P147</t>
  </si>
  <si>
    <t>T-Shirt UUUUUU</t>
  </si>
  <si>
    <t>P148</t>
  </si>
  <si>
    <t>Hoodie VVVVVV</t>
  </si>
  <si>
    <t>P149</t>
  </si>
  <si>
    <t>Cap WWWWWWW</t>
  </si>
  <si>
    <t>P150</t>
  </si>
  <si>
    <t>P151</t>
  </si>
  <si>
    <t>T-Shirt YYYYYY</t>
  </si>
  <si>
    <t>P152</t>
  </si>
  <si>
    <t>Hoodie ZZZZZZ</t>
  </si>
  <si>
    <t>P153</t>
  </si>
  <si>
    <t>Cap AAAAAAAA</t>
  </si>
  <si>
    <t>P154</t>
  </si>
  <si>
    <t>Mug BBBBBBB</t>
  </si>
  <si>
    <t>P155</t>
  </si>
  <si>
    <t>T-Shirt CCCCCCC</t>
  </si>
  <si>
    <t>P156</t>
  </si>
  <si>
    <t>Bag DDDDDDD</t>
  </si>
  <si>
    <t>P157</t>
  </si>
  <si>
    <t>Hoodie EEEEEEE</t>
  </si>
  <si>
    <t>P158</t>
  </si>
  <si>
    <t>Cap FFFFFFFF</t>
  </si>
  <si>
    <t>P159</t>
  </si>
  <si>
    <t>Mug GGGGGGG</t>
  </si>
  <si>
    <t>P160</t>
  </si>
  <si>
    <t>T-Shirt HHHHHHH</t>
  </si>
  <si>
    <t>P161</t>
  </si>
  <si>
    <t>Hoodie IIIIIII</t>
  </si>
  <si>
    <t>P162</t>
  </si>
  <si>
    <t>Cap JJJJJJJJ</t>
  </si>
  <si>
    <t>P163</t>
  </si>
  <si>
    <t>Mug KKKKKKK</t>
  </si>
  <si>
    <t>P164</t>
  </si>
  <si>
    <t>T-Shirt LLLLLLL</t>
  </si>
  <si>
    <t>P165</t>
  </si>
  <si>
    <t>Bag MMMMMMM</t>
  </si>
  <si>
    <t>P166</t>
  </si>
  <si>
    <t>Hoodie NNNNNNN</t>
  </si>
  <si>
    <t>P167</t>
  </si>
  <si>
    <t>Cap OOOOOOO</t>
  </si>
  <si>
    <t>P168</t>
  </si>
  <si>
    <t>Mug PPPPPPPP</t>
  </si>
  <si>
    <t>P169</t>
  </si>
  <si>
    <t>T-Shirt QQQQQQQ</t>
  </si>
  <si>
    <t>P170</t>
  </si>
  <si>
    <t>Hoodie RRRRRRR</t>
  </si>
  <si>
    <t>P171</t>
  </si>
  <si>
    <t>Cap SSSSSSS</t>
  </si>
  <si>
    <t>P172</t>
  </si>
  <si>
    <t>Mug TTTTTTT</t>
  </si>
  <si>
    <t>P173</t>
  </si>
  <si>
    <t>T-Shirt UUUUUUU</t>
  </si>
  <si>
    <t>P174</t>
  </si>
  <si>
    <t>Hoodie VVVVVVV</t>
  </si>
  <si>
    <t>P175</t>
  </si>
  <si>
    <t>P176</t>
  </si>
  <si>
    <t>Mug XXXXXXXXX</t>
  </si>
  <si>
    <t>P177</t>
  </si>
  <si>
    <t>T-Shirt YYYYYYYY</t>
  </si>
  <si>
    <t>P178</t>
  </si>
  <si>
    <t>Hoodie ZZZZZZZ</t>
  </si>
  <si>
    <t>P179</t>
  </si>
  <si>
    <t>Cap AAAAAAAAAA</t>
  </si>
  <si>
    <t>P180</t>
  </si>
  <si>
    <t>Mug BBBBBBBBB</t>
  </si>
  <si>
    <t>P181</t>
  </si>
  <si>
    <t>T-Shirt CCCCCCCC</t>
  </si>
  <si>
    <t>P182</t>
  </si>
  <si>
    <t>Hoodie DDDDDDDD</t>
  </si>
  <si>
    <t>P183</t>
  </si>
  <si>
    <t>Cap EEEEEEEEE</t>
  </si>
  <si>
    <t>P184</t>
  </si>
  <si>
    <t>Mug FFFFFFFF</t>
  </si>
  <si>
    <t>P185</t>
  </si>
  <si>
    <t>T-Shirt GGGGGGG</t>
  </si>
  <si>
    <t>P186</t>
  </si>
  <si>
    <t>Hoodie HHHHHHH</t>
  </si>
  <si>
    <t>P187</t>
  </si>
  <si>
    <t>Cap IIIIIII</t>
  </si>
  <si>
    <t>P188</t>
  </si>
  <si>
    <t>Mug JJJJJJJJ</t>
  </si>
  <si>
    <t>P189</t>
  </si>
  <si>
    <t>T-Shirt KKKKKKK</t>
  </si>
  <si>
    <t>P190</t>
  </si>
  <si>
    <t>Hoodie LLLLLLL</t>
  </si>
  <si>
    <t>P191</t>
  </si>
  <si>
    <t>Cap MMMMMMMMM</t>
  </si>
  <si>
    <t>P192</t>
  </si>
  <si>
    <t>Mug NNNNNNNN</t>
  </si>
  <si>
    <t>P193</t>
  </si>
  <si>
    <t>T-Shirt OOOOOOO</t>
  </si>
  <si>
    <t>P194</t>
  </si>
  <si>
    <t>Hoodie PPPPPPPP</t>
  </si>
  <si>
    <t>P195</t>
  </si>
  <si>
    <t>Cap QQQQQQQQ</t>
  </si>
  <si>
    <t>P196</t>
  </si>
  <si>
    <t>Mug RRRRRRRR</t>
  </si>
  <si>
    <t>P197</t>
  </si>
  <si>
    <t>T-Shirt SSSSSSS</t>
  </si>
  <si>
    <t>P198</t>
  </si>
  <si>
    <t>Hoodie TTTTTTTT</t>
  </si>
  <si>
    <t>Count of Quantity Rejected</t>
  </si>
  <si>
    <t>Count of Rejection Reason</t>
  </si>
  <si>
    <t>How do rejection rates vary by product category?</t>
  </si>
  <si>
    <t>What percentage of products pass QC tests?</t>
  </si>
  <si>
    <t>Products that passed QC</t>
  </si>
  <si>
    <t>Total Product</t>
  </si>
  <si>
    <t>Percentage of product pass QC</t>
  </si>
  <si>
    <t>Percentage of product that didn't pass QC</t>
  </si>
  <si>
    <t>Failed Product</t>
  </si>
  <si>
    <t>Total Product Per Vendor</t>
  </si>
  <si>
    <t>QC Failure Rate</t>
  </si>
  <si>
    <t>2024 Total</t>
  </si>
  <si>
    <t>2025 Total</t>
  </si>
  <si>
    <t>Count of QC Test Passed</t>
  </si>
  <si>
    <t xml:space="preserve">Goal:  Vendor Wise Rejection Analysis aims to evaluate vendor quality by tracking product rejections, identifying recurring issues, and analyzing rejection data. This helps </t>
  </si>
  <si>
    <t xml:space="preserve">businesses make informed decisions on vendor selection, contract negotiations, and addressing production problems, ultimately improving product quality, reducing </t>
  </si>
  <si>
    <t>waste, and enhancing efficiency, cost savings, and customer satisfaction.</t>
  </si>
  <si>
    <t>KPI’s:</t>
  </si>
  <si>
    <r>
      <t>1.</t>
    </r>
    <r>
      <rPr>
        <sz val="18"/>
        <color theme="1"/>
        <rFont val="Times New Roman"/>
        <family val="1"/>
      </rPr>
      <t xml:space="preserve">       </t>
    </r>
    <r>
      <rPr>
        <sz val="18"/>
        <color theme="1"/>
        <rFont val="Aptos Display"/>
        <family val="2"/>
      </rPr>
      <t>Which vendors have the highest rejection rates?</t>
    </r>
  </si>
  <si>
    <r>
      <t>2.</t>
    </r>
    <r>
      <rPr>
        <sz val="18"/>
        <color theme="1"/>
        <rFont val="Times New Roman"/>
        <family val="1"/>
      </rPr>
      <t xml:space="preserve">       </t>
    </r>
    <r>
      <rPr>
        <sz val="18"/>
        <color theme="1"/>
        <rFont val="Aptos Display"/>
        <family val="2"/>
      </rPr>
      <t>What percentage of products pass QC tests?</t>
    </r>
  </si>
  <si>
    <r>
      <t>3.</t>
    </r>
    <r>
      <rPr>
        <sz val="18"/>
        <color theme="1"/>
        <rFont val="Times New Roman"/>
        <family val="1"/>
      </rPr>
      <t xml:space="preserve">       </t>
    </r>
    <r>
      <rPr>
        <sz val="18"/>
        <color theme="1"/>
        <rFont val="Aptos Display"/>
        <family val="2"/>
      </rPr>
      <t>Which vendors are consistently failing QC or delivering low-quality products?</t>
    </r>
  </si>
  <si>
    <r>
      <t>4.</t>
    </r>
    <r>
      <rPr>
        <sz val="18"/>
        <color theme="1"/>
        <rFont val="Times New Roman"/>
        <family val="1"/>
      </rPr>
      <t xml:space="preserve">       </t>
    </r>
    <r>
      <rPr>
        <sz val="18"/>
        <color theme="1"/>
        <rFont val="Aptos Display"/>
        <family val="2"/>
      </rPr>
      <t>How do rejection rates vary by product category?</t>
    </r>
  </si>
  <si>
    <r>
      <t>5.</t>
    </r>
    <r>
      <rPr>
        <sz val="18"/>
        <color theme="1"/>
        <rFont val="Times New Roman"/>
        <family val="1"/>
      </rPr>
      <t xml:space="preserve">       </t>
    </r>
    <r>
      <rPr>
        <sz val="18"/>
        <color theme="1"/>
        <rFont val="Aptos Display"/>
        <family val="2"/>
      </rPr>
      <t>What was the rejection reason for the product from the vendors and did it pass the QC test?</t>
    </r>
  </si>
  <si>
    <r>
      <t>6.</t>
    </r>
    <r>
      <rPr>
        <sz val="18"/>
        <color theme="1"/>
        <rFont val="Times New Roman"/>
        <family val="1"/>
      </rPr>
      <t xml:space="preserve">       </t>
    </r>
    <r>
      <rPr>
        <sz val="18"/>
        <color theme="1"/>
        <rFont val="Aptos Display"/>
        <family val="2"/>
      </rPr>
      <t>What are the most common reasons for product rejections?</t>
    </r>
  </si>
  <si>
    <r>
      <t>7.</t>
    </r>
    <r>
      <rPr>
        <sz val="18"/>
        <color theme="1"/>
        <rFont val="Times New Roman"/>
        <family val="1"/>
      </rPr>
      <t xml:space="preserve">       </t>
    </r>
    <r>
      <rPr>
        <sz val="18"/>
        <color theme="1"/>
        <rFont val="Aptos Display"/>
        <family val="2"/>
      </rPr>
      <t>What is the trend in rejection rates over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</si>
</sst>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rgb="FFFFFFFF"/>
      <name val="Calibri"/>
    </font>
    <font>
      <sz val="11"/>
      <color rgb="FF000000"/>
      <name val="Calibri"/>
    </font>
    <font>
      <sz val="11"/>
      <color rgb="FFFF0000"/>
      <name val="Aptos Narrow"/>
      <family val="2"/>
      <scheme val="minor"/>
    </font>
    <font>
      <b/>
      <sz val="30"/>
      <color rgb="FF000000"/>
      <name val="Aptos Narrow"/>
      <scheme val="minor"/>
    </font>
    <font>
      <u/>
      <sz val="11"/>
      <color theme="10"/>
      <name val="Aptos Narrow"/>
      <family val="2"/>
      <scheme val="minor"/>
    </font>
    <font>
      <sz val="20"/>
      <color theme="0"/>
      <name val="Aptos Narrow"/>
      <family val="2"/>
      <scheme val="minor"/>
    </font>
    <font>
      <b/>
      <sz val="18"/>
      <color theme="1"/>
      <name val="Aptos Display"/>
      <family val="2"/>
    </font>
    <font>
      <sz val="18"/>
      <color theme="1"/>
      <name val="Aptos Narrow"/>
      <family val="2"/>
      <scheme val="minor"/>
    </font>
    <font>
      <sz val="18"/>
      <color theme="1"/>
      <name val="Aptos Display"/>
      <family val="2"/>
    </font>
    <font>
      <sz val="18"/>
      <color theme="1"/>
      <name val="Times New Roman"/>
      <family val="1"/>
    </font>
    <font>
      <sz val="16"/>
      <color theme="1"/>
      <name val="Aptos Narrow"/>
      <family val="2"/>
      <scheme val="minor"/>
    </font>
  </fonts>
  <fills count="10">
    <fill>
      <patternFill patternType="none"/>
    </fill>
    <fill>
      <patternFill patternType="gray125"/>
    </fill>
    <fill>
      <patternFill patternType="solid">
        <fgColor rgb="FF5B9BD5"/>
        <bgColor rgb="FF5B9BD5"/>
      </patternFill>
    </fill>
    <fill>
      <patternFill patternType="solid">
        <fgColor rgb="FFDDEBF7"/>
        <bgColor rgb="FFDDEBF7"/>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theme="7" tint="0.79998168889431442"/>
        <bgColor indexed="64"/>
      </patternFill>
    </fill>
    <fill>
      <patternFill patternType="solid">
        <fgColor theme="3" tint="0.499984740745262"/>
        <bgColor indexed="64"/>
      </patternFill>
    </fill>
  </fills>
  <borders count="14">
    <border>
      <left/>
      <right/>
      <top/>
      <bottom/>
      <diagonal/>
    </border>
    <border>
      <left/>
      <right/>
      <top style="thin">
        <color rgb="FF9BC2E6"/>
      </top>
      <bottom style="thin">
        <color rgb="FF9BC2E6"/>
      </bottom>
      <diagonal/>
    </border>
    <border>
      <left/>
      <right/>
      <top/>
      <bottom style="thin">
        <color rgb="FF9BC2E6"/>
      </bottom>
      <diagonal/>
    </border>
    <border>
      <left/>
      <right/>
      <top style="thin">
        <color rgb="FF9BC2E6"/>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right/>
      <top style="thin">
        <color theme="4" tint="0.39997558519241921"/>
      </top>
      <bottom style="thin">
        <color rgb="FF9BC2E6"/>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2" fillId="3" borderId="1" xfId="0" applyFont="1" applyFill="1" applyBorder="1" applyAlignment="1">
      <alignment wrapText="1"/>
    </xf>
    <xf numFmtId="14" fontId="2" fillId="3" borderId="1" xfId="0" applyNumberFormat="1" applyFont="1" applyFill="1" applyBorder="1" applyAlignment="1">
      <alignment wrapText="1"/>
    </xf>
    <xf numFmtId="0" fontId="2" fillId="0" borderId="1" xfId="0" applyFont="1" applyBorder="1" applyAlignment="1">
      <alignment wrapText="1"/>
    </xf>
    <xf numFmtId="14" fontId="2" fillId="0" borderId="1" xfId="0" applyNumberFormat="1" applyFont="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14" fontId="2" fillId="0" borderId="3" xfId="0" applyNumberFormat="1" applyFont="1" applyBorder="1" applyAlignment="1">
      <alignment wrapText="1"/>
    </xf>
    <xf numFmtId="0" fontId="0" fillId="0" borderId="0" xfId="0" pivotButton="1"/>
    <xf numFmtId="9" fontId="3" fillId="0" borderId="0" xfId="0" applyNumberFormat="1" applyFont="1"/>
    <xf numFmtId="9" fontId="0" fillId="4" borderId="0" xfId="0" applyNumberFormat="1" applyFill="1"/>
    <xf numFmtId="9" fontId="0" fillId="0" borderId="0" xfId="0" applyNumberFormat="1"/>
    <xf numFmtId="0" fontId="2" fillId="0" borderId="2" xfId="0" applyFont="1" applyBorder="1" applyAlignment="1">
      <alignment wrapText="1"/>
    </xf>
    <xf numFmtId="0" fontId="0" fillId="5" borderId="0" xfId="0" applyFill="1"/>
    <xf numFmtId="0" fontId="5" fillId="5" borderId="0" xfId="1"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6" borderId="13" xfId="0" applyFont="1" applyFill="1" applyBorder="1" applyAlignment="1">
      <alignment wrapText="1"/>
    </xf>
    <xf numFmtId="0" fontId="2" fillId="6" borderId="1" xfId="0" applyFont="1" applyFill="1" applyBorder="1" applyAlignment="1">
      <alignment wrapText="1"/>
    </xf>
    <xf numFmtId="0" fontId="4" fillId="7" borderId="0" xfId="0" applyFont="1" applyFill="1" applyAlignment="1">
      <alignment horizontal="center"/>
    </xf>
    <xf numFmtId="0" fontId="0" fillId="0" borderId="0" xfId="0" applyNumberFormat="1"/>
    <xf numFmtId="0" fontId="4" fillId="8" borderId="0" xfId="0" applyFont="1" applyFill="1"/>
    <xf numFmtId="0" fontId="0" fillId="8" borderId="0" xfId="0" applyFill="1"/>
    <xf numFmtId="0" fontId="5" fillId="8" borderId="0" xfId="1" applyFill="1"/>
    <xf numFmtId="0" fontId="11" fillId="5" borderId="0" xfId="0" applyFont="1" applyFill="1"/>
    <xf numFmtId="0" fontId="7" fillId="5" borderId="0" xfId="0" applyFont="1" applyFill="1" applyAlignment="1">
      <alignment vertical="center"/>
    </xf>
    <xf numFmtId="0" fontId="8" fillId="5" borderId="0" xfId="0" applyFont="1" applyFill="1"/>
    <xf numFmtId="0" fontId="9" fillId="5" borderId="0" xfId="0" applyFont="1" applyFill="1" applyAlignment="1">
      <alignment horizontal="left" vertical="center" indent="5"/>
    </xf>
    <xf numFmtId="0" fontId="0" fillId="9" borderId="0" xfId="0" applyFill="1" applyAlignment="1"/>
    <xf numFmtId="0" fontId="0" fillId="9" borderId="0" xfId="0" applyFill="1"/>
    <xf numFmtId="0" fontId="11" fillId="9" borderId="0" xfId="0" applyFont="1" applyFill="1"/>
    <xf numFmtId="0" fontId="6" fillId="9" borderId="0" xfId="0" applyFont="1" applyFill="1" applyAlignment="1"/>
    <xf numFmtId="0" fontId="6" fillId="9" borderId="0" xfId="0" applyFont="1" applyFill="1"/>
  </cellXfs>
  <cellStyles count="2">
    <cellStyle name="Hyperlink" xfId="1" builtinId="8"/>
    <cellStyle name="Normal" xfId="0" builtinId="0"/>
  </cellStyles>
  <dxfs count="90">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top style="thin">
          <color rgb="FF9BC2E6"/>
        </top>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top style="thin">
          <color rgb="FF9BC2E6"/>
        </top>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top style="thin">
          <color rgb="FF9BC2E6"/>
        </top>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top style="thin">
          <color rgb="FF9BC2E6"/>
        </top>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9BC2E6"/>
        </top>
        <bottom style="thin">
          <color rgb="FF9BC2E6"/>
        </bottom>
        <vertical/>
        <horizontal/>
      </border>
    </dxf>
    <dxf>
      <border outline="0">
        <top style="thin">
          <color rgb="FF9BC2E6"/>
        </top>
      </border>
    </dxf>
    <dxf>
      <border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alignment horizontal="general" vertical="bottom" textRotation="0" wrapText="1" indent="0" justifyLastLine="0" shrinkToFit="0" readingOrder="0"/>
    </dxf>
  </dxfs>
  <tableStyles count="0" defaultTableStyle="TableStyleMedium2" defaultPivotStyle="PivotStyleMedium9"/>
  <colors>
    <mruColors>
      <color rgb="FFFCFFDD"/>
      <color rgb="FFEDFF47"/>
      <color rgb="FFF5DA82"/>
      <color rgb="FFFF6161"/>
      <color rgb="FFFCB8B8"/>
      <color rgb="FFFFFE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6.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Analysis.xlsx]Rejection Rates by category!PivotTable3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Rejection Rates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3AE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3AEE2"/>
          </a:solidFill>
          <a:ln>
            <a:noFill/>
          </a:ln>
          <a:effectLst/>
        </c:spPr>
      </c:pivotFmt>
    </c:pivotFmts>
    <c:plotArea>
      <c:layout/>
      <c:barChart>
        <c:barDir val="col"/>
        <c:grouping val="clustered"/>
        <c:varyColors val="0"/>
        <c:ser>
          <c:idx val="0"/>
          <c:order val="0"/>
          <c:tx>
            <c:strRef>
              <c:f>'Rejection Rates by category'!$B$2:$B$3</c:f>
              <c:strCache>
                <c:ptCount val="1"/>
                <c:pt idx="0">
                  <c:v>Accessories</c:v>
                </c:pt>
              </c:strCache>
            </c:strRef>
          </c:tx>
          <c:spPr>
            <a:solidFill>
              <a:srgbClr val="C0E4F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'Rejection Rates by category'!$A$4</c:f>
              <c:strCache>
                <c:ptCount val="1"/>
                <c:pt idx="0">
                  <c:v>Total</c:v>
                </c:pt>
              </c:strCache>
            </c:strRef>
          </c:cat>
          <c:val>
            <c:numRef>
              <c:f>'Rejection Rates by category'!$B$4</c:f>
              <c:numCache>
                <c:formatCode>General</c:formatCode>
                <c:ptCount val="1"/>
                <c:pt idx="0">
                  <c:v>98</c:v>
                </c:pt>
              </c:numCache>
            </c:numRef>
          </c:val>
          <c:extLst>
            <c:ext xmlns:c16="http://schemas.microsoft.com/office/drawing/2014/chart" uri="{C3380CC4-5D6E-409C-BE32-E72D297353CC}">
              <c16:uniqueId val="{00000000-8D44-4F38-9710-2924D074DC1D}"/>
            </c:ext>
          </c:extLst>
        </c:ser>
        <c:ser>
          <c:idx val="1"/>
          <c:order val="1"/>
          <c:tx>
            <c:strRef>
              <c:f>'Rejection Rates by category'!$C$2:$C$3</c:f>
              <c:strCache>
                <c:ptCount val="1"/>
                <c:pt idx="0">
                  <c:v>Apparel</c:v>
                </c:pt>
              </c:strCache>
            </c:strRef>
          </c:tx>
          <c:spPr>
            <a:solidFill>
              <a:srgbClr val="43AEE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'Rejection Rates by category'!$A$4</c:f>
              <c:strCache>
                <c:ptCount val="1"/>
                <c:pt idx="0">
                  <c:v>Total</c:v>
                </c:pt>
              </c:strCache>
            </c:strRef>
          </c:cat>
          <c:val>
            <c:numRef>
              <c:f>'Rejection Rates by category'!$C$4</c:f>
              <c:numCache>
                <c:formatCode>General</c:formatCode>
                <c:ptCount val="1"/>
                <c:pt idx="0">
                  <c:v>100</c:v>
                </c:pt>
              </c:numCache>
            </c:numRef>
          </c:val>
          <c:extLst>
            <c:ext xmlns:c16="http://schemas.microsoft.com/office/drawing/2014/chart" uri="{C3380CC4-5D6E-409C-BE32-E72D297353CC}">
              <c16:uniqueId val="{00000001-8D44-4F38-9710-2924D074DC1D}"/>
            </c:ext>
          </c:extLst>
        </c:ser>
        <c:dLbls>
          <c:showLegendKey val="0"/>
          <c:showVal val="0"/>
          <c:showCatName val="0"/>
          <c:showSerName val="0"/>
          <c:showPercent val="0"/>
          <c:showBubbleSize val="0"/>
        </c:dLbls>
        <c:gapWidth val="219"/>
        <c:overlap val="-27"/>
        <c:axId val="1787923975"/>
        <c:axId val="1787948039"/>
      </c:barChart>
      <c:catAx>
        <c:axId val="1787923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48039"/>
        <c:crosses val="autoZero"/>
        <c:auto val="1"/>
        <c:lblAlgn val="ctr"/>
        <c:lblOffset val="100"/>
        <c:noMultiLvlLbl val="0"/>
      </c:catAx>
      <c:valAx>
        <c:axId val="1787948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2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Analysis.xlsx]Quantity Rej per Quant Order!PivotTable12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Rejected' and 'Total Order Quantity' by 'Vendor Name'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'Quantity Rej per Quant Order'!$O$21:$O$23</c:f>
              <c:strCache>
                <c:ptCount val="1"/>
                <c:pt idx="0">
                  <c:v>Apparel - Sum of Quantity Rejected</c:v>
                </c:pt>
              </c:strCache>
            </c:strRef>
          </c:tx>
          <c:spPr>
            <a:solidFill>
              <a:schemeClr val="accent1"/>
            </a:solidFill>
            <a:ln>
              <a:noFill/>
            </a:ln>
            <a:effectLst/>
          </c:spPr>
          <c:invertIfNegative val="0"/>
          <c:cat>
            <c:strRef>
              <c:f>'Quantity Rej per Quant Order'!$N$24:$N$27</c:f>
              <c:strCache>
                <c:ptCount val="3"/>
                <c:pt idx="0">
                  <c:v>Vendor1</c:v>
                </c:pt>
                <c:pt idx="1">
                  <c:v>Vendor2</c:v>
                </c:pt>
                <c:pt idx="2">
                  <c:v>Vendor3</c:v>
                </c:pt>
              </c:strCache>
            </c:strRef>
          </c:cat>
          <c:val>
            <c:numRef>
              <c:f>'Quantity Rej per Quant Order'!$O$24:$O$27</c:f>
              <c:numCache>
                <c:formatCode>General</c:formatCode>
                <c:ptCount val="3"/>
                <c:pt idx="0">
                  <c:v>248</c:v>
                </c:pt>
                <c:pt idx="1">
                  <c:v>233</c:v>
                </c:pt>
                <c:pt idx="2">
                  <c:v>109</c:v>
                </c:pt>
              </c:numCache>
            </c:numRef>
          </c:val>
          <c:extLst>
            <c:ext xmlns:c16="http://schemas.microsoft.com/office/drawing/2014/chart" uri="{C3380CC4-5D6E-409C-BE32-E72D297353CC}">
              <c16:uniqueId val="{00000006-BFBB-4E10-B122-98A1B2670647}"/>
            </c:ext>
          </c:extLst>
        </c:ser>
        <c:ser>
          <c:idx val="1"/>
          <c:order val="1"/>
          <c:tx>
            <c:strRef>
              <c:f>'Quantity Rej per Quant Order'!$P$21:$P$23</c:f>
              <c:strCache>
                <c:ptCount val="1"/>
                <c:pt idx="0">
                  <c:v>Apparel - Sum of Total Order Quantity</c:v>
                </c:pt>
              </c:strCache>
            </c:strRef>
          </c:tx>
          <c:spPr>
            <a:solidFill>
              <a:schemeClr val="accent2"/>
            </a:solidFill>
            <a:ln>
              <a:noFill/>
            </a:ln>
            <a:effectLst/>
          </c:spPr>
          <c:invertIfNegative val="0"/>
          <c:cat>
            <c:strRef>
              <c:f>'Quantity Rej per Quant Order'!$N$24:$N$27</c:f>
              <c:strCache>
                <c:ptCount val="3"/>
                <c:pt idx="0">
                  <c:v>Vendor1</c:v>
                </c:pt>
                <c:pt idx="1">
                  <c:v>Vendor2</c:v>
                </c:pt>
                <c:pt idx="2">
                  <c:v>Vendor3</c:v>
                </c:pt>
              </c:strCache>
            </c:strRef>
          </c:cat>
          <c:val>
            <c:numRef>
              <c:f>'Quantity Rej per Quant Order'!$P$24:$P$27</c:f>
              <c:numCache>
                <c:formatCode>General</c:formatCode>
                <c:ptCount val="3"/>
                <c:pt idx="0">
                  <c:v>2890</c:v>
                </c:pt>
                <c:pt idx="1">
                  <c:v>3093</c:v>
                </c:pt>
                <c:pt idx="2">
                  <c:v>1631</c:v>
                </c:pt>
              </c:numCache>
            </c:numRef>
          </c:val>
          <c:extLst>
            <c:ext xmlns:c16="http://schemas.microsoft.com/office/drawing/2014/chart" uri="{C3380CC4-5D6E-409C-BE32-E72D297353CC}">
              <c16:uniqueId val="{00000008-BFBB-4E10-B122-98A1B2670647}"/>
            </c:ext>
          </c:extLst>
        </c:ser>
        <c:dLbls>
          <c:showLegendKey val="0"/>
          <c:showVal val="0"/>
          <c:showCatName val="0"/>
          <c:showSerName val="0"/>
          <c:showPercent val="0"/>
          <c:showBubbleSize val="0"/>
        </c:dLbls>
        <c:gapWidth val="33"/>
        <c:overlap val="100"/>
        <c:axId val="1284536327"/>
        <c:axId val="1487857159"/>
      </c:barChart>
      <c:catAx>
        <c:axId val="1284536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7159"/>
        <c:crosses val="autoZero"/>
        <c:auto val="1"/>
        <c:lblAlgn val="ctr"/>
        <c:lblOffset val="100"/>
        <c:noMultiLvlLbl val="0"/>
      </c:catAx>
      <c:valAx>
        <c:axId val="148785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36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Analysis.xlsx]Vendors having the highest reje!PivotTable1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Vendors having the highest rejection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AED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CEEF"/>
          </a:solidFill>
          <a:ln>
            <a:noFill/>
          </a:ln>
          <a:effectLst/>
        </c:spPr>
      </c:pivotFmt>
    </c:pivotFmts>
    <c:plotArea>
      <c:layout/>
      <c:barChart>
        <c:barDir val="col"/>
        <c:grouping val="clustered"/>
        <c:varyColors val="0"/>
        <c:ser>
          <c:idx val="0"/>
          <c:order val="0"/>
          <c:tx>
            <c:strRef>
              <c:f>'Vendors having the highest reje'!$B$2:$B$3</c:f>
              <c:strCache>
                <c:ptCount val="1"/>
                <c:pt idx="0">
                  <c:v>Vendor1</c:v>
                </c:pt>
              </c:strCache>
            </c:strRef>
          </c:tx>
          <c:spPr>
            <a:solidFill>
              <a:srgbClr val="CAED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reje'!$B$4</c:f>
              <c:numCache>
                <c:formatCode>General</c:formatCode>
                <c:ptCount val="1"/>
                <c:pt idx="0">
                  <c:v>72</c:v>
                </c:pt>
              </c:numCache>
            </c:numRef>
          </c:val>
          <c:extLst>
            <c:ext xmlns:c16="http://schemas.microsoft.com/office/drawing/2014/chart" uri="{C3380CC4-5D6E-409C-BE32-E72D297353CC}">
              <c16:uniqueId val="{00000001-1701-453F-AC78-56C668E397B8}"/>
            </c:ext>
          </c:extLst>
        </c:ser>
        <c:ser>
          <c:idx val="1"/>
          <c:order val="1"/>
          <c:tx>
            <c:strRef>
              <c:f>'Vendors having the highest reje'!$C$2:$C$3</c:f>
              <c:strCache>
                <c:ptCount val="1"/>
                <c:pt idx="0">
                  <c:v>Vendor2</c:v>
                </c:pt>
              </c:strCache>
            </c:strRef>
          </c:tx>
          <c:spPr>
            <a:solidFill>
              <a:schemeClr val="accent2"/>
            </a:solidFill>
            <a:ln>
              <a:noFill/>
            </a:ln>
            <a:effectLst/>
          </c:spPr>
          <c:invertIfNegative val="0"/>
          <c:dPt>
            <c:idx val="0"/>
            <c:invertIfNegative val="0"/>
            <c:bubble3D val="0"/>
            <c:spPr>
              <a:solidFill>
                <a:srgbClr val="F2CEEF"/>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reje'!$C$4</c:f>
              <c:numCache>
                <c:formatCode>General</c:formatCode>
                <c:ptCount val="1"/>
                <c:pt idx="0">
                  <c:v>66</c:v>
                </c:pt>
              </c:numCache>
            </c:numRef>
          </c:val>
          <c:extLst>
            <c:ext xmlns:c16="http://schemas.microsoft.com/office/drawing/2014/chart" uri="{C3380CC4-5D6E-409C-BE32-E72D297353CC}">
              <c16:uniqueId val="{00000004-CD84-4A4F-82ED-1CC331B83183}"/>
            </c:ext>
          </c:extLst>
        </c:ser>
        <c:ser>
          <c:idx val="2"/>
          <c:order val="2"/>
          <c:tx>
            <c:strRef>
              <c:f>'Vendors having the highest reje'!$D$2:$D$3</c:f>
              <c:strCache>
                <c:ptCount val="1"/>
                <c:pt idx="0">
                  <c:v>Vendor3</c:v>
                </c:pt>
              </c:strCache>
            </c:strRef>
          </c:tx>
          <c:spPr>
            <a:solidFill>
              <a:srgbClr val="DAF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reje'!$D$4</c:f>
              <c:numCache>
                <c:formatCode>General</c:formatCode>
                <c:ptCount val="1"/>
                <c:pt idx="0">
                  <c:v>60</c:v>
                </c:pt>
              </c:numCache>
            </c:numRef>
          </c:val>
          <c:extLst>
            <c:ext xmlns:c16="http://schemas.microsoft.com/office/drawing/2014/chart" uri="{C3380CC4-5D6E-409C-BE32-E72D297353CC}">
              <c16:uniqueId val="{00000005-CD84-4A4F-82ED-1CC331B83183}"/>
            </c:ext>
          </c:extLst>
        </c:ser>
        <c:dLbls>
          <c:showLegendKey val="0"/>
          <c:showVal val="0"/>
          <c:showCatName val="0"/>
          <c:showSerName val="0"/>
          <c:showPercent val="0"/>
          <c:showBubbleSize val="0"/>
        </c:dLbls>
        <c:gapWidth val="219"/>
        <c:overlap val="-27"/>
        <c:axId val="1836084232"/>
        <c:axId val="1836087304"/>
      </c:barChart>
      <c:catAx>
        <c:axId val="183608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87304"/>
        <c:crosses val="autoZero"/>
        <c:auto val="1"/>
        <c:lblAlgn val="ctr"/>
        <c:lblOffset val="100"/>
        <c:noMultiLvlLbl val="0"/>
      </c:catAx>
      <c:valAx>
        <c:axId val="183608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8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Analysis.xlsx]Most common reasons for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reasons for product rejections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common reasons for product'!$B$2:$B$3</c:f>
              <c:strCache>
                <c:ptCount val="1"/>
                <c:pt idx="0">
                  <c:v>Cracked</c:v>
                </c:pt>
              </c:strCache>
            </c:strRef>
          </c:tx>
          <c:spPr>
            <a:solidFill>
              <a:srgbClr val="C0E4F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product'!$B$4</c:f>
              <c:numCache>
                <c:formatCode>General</c:formatCode>
                <c:ptCount val="1"/>
                <c:pt idx="0">
                  <c:v>42</c:v>
                </c:pt>
              </c:numCache>
            </c:numRef>
          </c:val>
          <c:extLst>
            <c:ext xmlns:c16="http://schemas.microsoft.com/office/drawing/2014/chart" uri="{C3380CC4-5D6E-409C-BE32-E72D297353CC}">
              <c16:uniqueId val="{00000001-D494-4412-A6FD-FB6944635921}"/>
            </c:ext>
          </c:extLst>
        </c:ser>
        <c:ser>
          <c:idx val="1"/>
          <c:order val="1"/>
          <c:tx>
            <c:strRef>
              <c:f>'Most common reasons for product'!$C$2:$C$3</c:f>
              <c:strCache>
                <c:ptCount val="1"/>
                <c:pt idx="0">
                  <c:v>Fabric Defect</c:v>
                </c:pt>
              </c:strCache>
            </c:strRef>
          </c:tx>
          <c:spPr>
            <a:solidFill>
              <a:srgbClr val="F2C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product'!$C$4</c:f>
              <c:numCache>
                <c:formatCode>General</c:formatCode>
                <c:ptCount val="1"/>
                <c:pt idx="0">
                  <c:v>46</c:v>
                </c:pt>
              </c:numCache>
            </c:numRef>
          </c:val>
          <c:extLst>
            <c:ext xmlns:c16="http://schemas.microsoft.com/office/drawing/2014/chart" uri="{C3380CC4-5D6E-409C-BE32-E72D297353CC}">
              <c16:uniqueId val="{00000003-D494-4412-A6FD-FB6944635921}"/>
            </c:ext>
          </c:extLst>
        </c:ser>
        <c:ser>
          <c:idx val="2"/>
          <c:order val="2"/>
          <c:tx>
            <c:strRef>
              <c:f>'Most common reasons for product'!$D$2:$D$3</c:f>
              <c:strCache>
                <c:ptCount val="1"/>
                <c:pt idx="0">
                  <c:v>Print Fading</c:v>
                </c:pt>
              </c:strCache>
            </c:strRef>
          </c:tx>
          <c:spPr>
            <a:solidFill>
              <a:srgbClr val="DAF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product'!$D$4</c:f>
              <c:numCache>
                <c:formatCode>General</c:formatCode>
                <c:ptCount val="1"/>
                <c:pt idx="0">
                  <c:v>35</c:v>
                </c:pt>
              </c:numCache>
            </c:numRef>
          </c:val>
          <c:extLst>
            <c:ext xmlns:c16="http://schemas.microsoft.com/office/drawing/2014/chart" uri="{C3380CC4-5D6E-409C-BE32-E72D297353CC}">
              <c16:uniqueId val="{00000005-D494-4412-A6FD-FB6944635921}"/>
            </c:ext>
          </c:extLst>
        </c:ser>
        <c:ser>
          <c:idx val="3"/>
          <c:order val="3"/>
          <c:tx>
            <c:strRef>
              <c:f>'Most common reasons for product'!$E$2:$E$3</c:f>
              <c:strCache>
                <c:ptCount val="1"/>
                <c:pt idx="0">
                  <c:v>Stitching Issue</c:v>
                </c:pt>
              </c:strCache>
            </c:strRef>
          </c:tx>
          <c:spPr>
            <a:solidFill>
              <a:srgbClr val="D0D0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product'!$E$4</c:f>
              <c:numCache>
                <c:formatCode>General</c:formatCode>
                <c:ptCount val="1"/>
                <c:pt idx="0">
                  <c:v>34</c:v>
                </c:pt>
              </c:numCache>
            </c:numRef>
          </c:val>
          <c:extLst>
            <c:ext xmlns:c16="http://schemas.microsoft.com/office/drawing/2014/chart" uri="{C3380CC4-5D6E-409C-BE32-E72D297353CC}">
              <c16:uniqueId val="{00000007-D494-4412-A6FD-FB6944635921}"/>
            </c:ext>
          </c:extLst>
        </c:ser>
        <c:ser>
          <c:idx val="4"/>
          <c:order val="4"/>
          <c:tx>
            <c:strRef>
              <c:f>'Most common reasons for product'!$F$2:$F$3</c:f>
              <c:strCache>
                <c:ptCount val="1"/>
                <c:pt idx="0">
                  <c:v>Wrong Size</c:v>
                </c:pt>
              </c:strCache>
            </c:strRef>
          </c:tx>
          <c:spPr>
            <a:solidFill>
              <a:srgbClr val="FFFE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product'!$F$4</c:f>
              <c:numCache>
                <c:formatCode>General</c:formatCode>
                <c:ptCount val="1"/>
                <c:pt idx="0">
                  <c:v>41</c:v>
                </c:pt>
              </c:numCache>
            </c:numRef>
          </c:val>
          <c:extLst>
            <c:ext xmlns:c16="http://schemas.microsoft.com/office/drawing/2014/chart" uri="{C3380CC4-5D6E-409C-BE32-E72D297353CC}">
              <c16:uniqueId val="{00000009-D494-4412-A6FD-FB6944635921}"/>
            </c:ext>
          </c:extLst>
        </c:ser>
        <c:dLbls>
          <c:showLegendKey val="0"/>
          <c:showVal val="0"/>
          <c:showCatName val="0"/>
          <c:showSerName val="0"/>
          <c:showPercent val="0"/>
          <c:showBubbleSize val="0"/>
        </c:dLbls>
        <c:gapWidth val="219"/>
        <c:overlap val="-27"/>
        <c:axId val="337362440"/>
        <c:axId val="337369096"/>
      </c:barChart>
      <c:catAx>
        <c:axId val="337362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9096"/>
        <c:crosses val="autoZero"/>
        <c:auto val="1"/>
        <c:lblAlgn val="ctr"/>
        <c:lblOffset val="100"/>
        <c:noMultiLvlLbl val="0"/>
      </c:catAx>
      <c:valAx>
        <c:axId val="33736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2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that passed the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FEBF"/>
              </a:solidFill>
              <a:ln w="19050">
                <a:solidFill>
                  <a:schemeClr val="lt1"/>
                </a:solidFill>
              </a:ln>
              <a:effectLst/>
            </c:spPr>
            <c:extLst>
              <c:ext xmlns:c16="http://schemas.microsoft.com/office/drawing/2014/chart" uri="{C3380CC4-5D6E-409C-BE32-E72D297353CC}">
                <c16:uniqueId val="{00000004-4212-4691-A8C8-73495DA0467A}"/>
              </c:ext>
            </c:extLst>
          </c:dPt>
          <c:dPt>
            <c:idx val="1"/>
            <c:bubble3D val="0"/>
            <c:spPr>
              <a:solidFill>
                <a:srgbClr val="CAEDFB"/>
              </a:solidFill>
              <a:ln w="19050">
                <a:solidFill>
                  <a:schemeClr val="lt1"/>
                </a:solidFill>
              </a:ln>
              <a:effectLst/>
            </c:spPr>
            <c:extLst>
              <c:ext xmlns:c16="http://schemas.microsoft.com/office/drawing/2014/chart" uri="{C3380CC4-5D6E-409C-BE32-E72D297353CC}">
                <c16:uniqueId val="{00000003-4212-4691-A8C8-73495DA046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'Products that passed the QC'!$N$7:$N$8</c:f>
              <c:numCache>
                <c:formatCode>0%</c:formatCode>
                <c:ptCount val="2"/>
                <c:pt idx="0">
                  <c:v>0.63131313131313127</c:v>
                </c:pt>
                <c:pt idx="1">
                  <c:v>0.36868686868686873</c:v>
                </c:pt>
              </c:numCache>
            </c:numRef>
          </c:val>
          <c:extLst>
            <c:ext xmlns:c16="http://schemas.microsoft.com/office/drawing/2014/chart" uri="{C3380CC4-5D6E-409C-BE32-E72D297353CC}">
              <c16:uniqueId val="{00000001-4212-4691-A8C8-73495DA046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362073490813648"/>
          <c:y val="0.36421223388743074"/>
          <c:w val="5.6795931758530184E-2"/>
          <c:h val="0.1562510936132983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Vendors consistently failing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2CEEF"/>
              </a:solidFill>
              <a:ln w="19050">
                <a:solidFill>
                  <a:schemeClr val="lt1"/>
                </a:solidFill>
              </a:ln>
              <a:effectLst/>
            </c:spPr>
            <c:extLst>
              <c:ext xmlns:c16="http://schemas.microsoft.com/office/drawing/2014/chart" uri="{C3380CC4-5D6E-409C-BE32-E72D297353CC}">
                <c16:uniqueId val="{00000001-1F8B-4B5A-B484-6B4634A992CB}"/>
              </c:ext>
            </c:extLst>
          </c:dPt>
          <c:dPt>
            <c:idx val="1"/>
            <c:bubble3D val="0"/>
            <c:spPr>
              <a:solidFill>
                <a:srgbClr val="C0E4F5"/>
              </a:solidFill>
              <a:ln w="19050">
                <a:solidFill>
                  <a:schemeClr val="lt1"/>
                </a:solidFill>
              </a:ln>
              <a:effectLst/>
            </c:spPr>
            <c:extLst>
              <c:ext xmlns:c16="http://schemas.microsoft.com/office/drawing/2014/chart" uri="{C3380CC4-5D6E-409C-BE32-E72D297353CC}">
                <c16:uniqueId val="{00000003-1F8B-4B5A-B484-6B4634A992CB}"/>
              </c:ext>
            </c:extLst>
          </c:dPt>
          <c:dPt>
            <c:idx val="2"/>
            <c:bubble3D val="0"/>
            <c:spPr>
              <a:solidFill>
                <a:srgbClr val="DAF2D0"/>
              </a:solidFill>
              <a:ln w="19050">
                <a:solidFill>
                  <a:schemeClr val="lt1"/>
                </a:solidFill>
              </a:ln>
              <a:effectLst/>
            </c:spPr>
            <c:extLst>
              <c:ext xmlns:c16="http://schemas.microsoft.com/office/drawing/2014/chart" uri="{C3380CC4-5D6E-409C-BE32-E72D297353CC}">
                <c16:uniqueId val="{00000005-1F8B-4B5A-B484-6B4634A992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'Vendors consistently failing QC'!$K$2:$K$4</c:f>
              <c:strCache>
                <c:ptCount val="3"/>
                <c:pt idx="0">
                  <c:v>Vendor1</c:v>
                </c:pt>
                <c:pt idx="1">
                  <c:v>Vendor2</c:v>
                </c:pt>
                <c:pt idx="2">
                  <c:v>Vendor3</c:v>
                </c:pt>
              </c:strCache>
            </c:strRef>
          </c:cat>
          <c:val>
            <c:numRef>
              <c:f>'Vendors consistently failing QC'!$N$2:$N$4</c:f>
              <c:numCache>
                <c:formatCode>0%</c:formatCode>
                <c:ptCount val="3"/>
                <c:pt idx="0">
                  <c:v>0.41666666666666669</c:v>
                </c:pt>
                <c:pt idx="1">
                  <c:v>0.45454545454545453</c:v>
                </c:pt>
                <c:pt idx="2">
                  <c:v>0.21666666666666667</c:v>
                </c:pt>
              </c:numCache>
            </c:numRef>
          </c:val>
          <c:extLst>
            <c:ext xmlns:c16="http://schemas.microsoft.com/office/drawing/2014/chart" uri="{C3380CC4-5D6E-409C-BE32-E72D297353CC}">
              <c16:uniqueId val="{00000001-AB65-48EC-88F4-581763D8FB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Analysis.xlsx]Rejections over time!PivotTable4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08080"/>
            </a:solidFill>
            <a:prstDash val="solid"/>
            <a:round/>
          </a:ln>
          <a:effectLst/>
        </c:spPr>
        <c:marker>
          <c:symbol val="circle"/>
          <c:size val="5"/>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'Rejections over time'!$C$2</c:f>
              <c:strCache>
                <c:ptCount val="1"/>
                <c:pt idx="0">
                  <c:v>Total</c:v>
                </c:pt>
              </c:strCache>
            </c:strRef>
          </c:tx>
          <c:spPr>
            <a:ln w="28575" cap="rnd">
              <a:solidFill>
                <a:srgbClr val="808080"/>
              </a:solidFill>
              <a:prstDash val="solid"/>
              <a:round/>
            </a:ln>
            <a:effectLst/>
          </c:spPr>
          <c:marker>
            <c:symbol val="circle"/>
            <c:size val="5"/>
            <c:spPr>
              <a:solidFill>
                <a:srgbClr val="92D050"/>
              </a:solidFill>
              <a:ln w="9525">
                <a:solidFill>
                  <a:schemeClr val="accent1"/>
                </a:solidFill>
              </a:ln>
              <a:effectLst/>
            </c:spPr>
          </c:marker>
          <c:cat>
            <c:multiLvlStrRef>
              <c:f>'Rejections over time'!$A$3:$B$12</c:f>
              <c:multiLvlStrCache>
                <c:ptCount val="7"/>
                <c:lvl>
                  <c:pt idx="0">
                    <c:v>10</c:v>
                  </c:pt>
                  <c:pt idx="1">
                    <c:v>11</c:v>
                  </c:pt>
                  <c:pt idx="2">
                    <c:v>12</c:v>
                  </c:pt>
                  <c:pt idx="3">
                    <c:v>1</c:v>
                  </c:pt>
                  <c:pt idx="4">
                    <c:v>2</c:v>
                  </c:pt>
                  <c:pt idx="5">
                    <c:v>3</c:v>
                  </c:pt>
                  <c:pt idx="6">
                    <c:v>4</c:v>
                  </c:pt>
                </c:lvl>
                <c:lvl>
                  <c:pt idx="0">
                    <c:v>2024</c:v>
                  </c:pt>
                  <c:pt idx="3">
                    <c:v>2025</c:v>
                  </c:pt>
                </c:lvl>
              </c:multiLvlStrCache>
            </c:multiLvlStrRef>
          </c:cat>
          <c:val>
            <c:numRef>
              <c:f>'Rejections over time'!$C$3:$C$12</c:f>
              <c:numCache>
                <c:formatCode>General</c:formatCode>
                <c:ptCount val="7"/>
                <c:pt idx="0">
                  <c:v>31</c:v>
                </c:pt>
                <c:pt idx="1">
                  <c:v>30</c:v>
                </c:pt>
                <c:pt idx="2">
                  <c:v>31</c:v>
                </c:pt>
                <c:pt idx="3">
                  <c:v>31</c:v>
                </c:pt>
                <c:pt idx="4">
                  <c:v>28</c:v>
                </c:pt>
                <c:pt idx="5">
                  <c:v>31</c:v>
                </c:pt>
                <c:pt idx="6">
                  <c:v>16</c:v>
                </c:pt>
              </c:numCache>
            </c:numRef>
          </c:val>
          <c:smooth val="0"/>
          <c:extLst>
            <c:ext xmlns:c16="http://schemas.microsoft.com/office/drawing/2014/chart" uri="{C3380CC4-5D6E-409C-BE32-E72D297353CC}">
              <c16:uniqueId val="{00000001-83AC-4A4D-89B3-F8008B874D66}"/>
            </c:ext>
          </c:extLst>
        </c:ser>
        <c:dLbls>
          <c:showLegendKey val="0"/>
          <c:showVal val="0"/>
          <c:showCatName val="0"/>
          <c:showSerName val="0"/>
          <c:showPercent val="0"/>
          <c:showBubbleSize val="0"/>
        </c:dLbls>
        <c:marker val="1"/>
        <c:smooth val="0"/>
        <c:axId val="1473439240"/>
        <c:axId val="1473441288"/>
      </c:lineChart>
      <c:catAx>
        <c:axId val="147343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41288"/>
        <c:crosses val="autoZero"/>
        <c:auto val="1"/>
        <c:lblAlgn val="ctr"/>
        <c:lblOffset val="100"/>
        <c:noMultiLvlLbl val="0"/>
      </c:catAx>
      <c:valAx>
        <c:axId val="147344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39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Analysis.xlsx]Total quantity rejected!PivotTable6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'Rejection Reason' and 'QC Test Passed' by 'Vendor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quantity rejected'!$B$6</c:f>
              <c:strCache>
                <c:ptCount val="1"/>
                <c:pt idx="0">
                  <c:v>Count of Rejection Reason</c:v>
                </c:pt>
              </c:strCache>
            </c:strRef>
          </c:tx>
          <c:spPr>
            <a:solidFill>
              <a:srgbClr val="F2CEEF"/>
            </a:solidFill>
            <a:ln>
              <a:noFill/>
            </a:ln>
            <a:effectLst/>
          </c:spPr>
          <c:invertIfNegative val="0"/>
          <c:cat>
            <c:strRef>
              <c:f>'Total quantity rejected'!$A$7:$A$10</c:f>
              <c:strCache>
                <c:ptCount val="3"/>
                <c:pt idx="0">
                  <c:v>Vendor1</c:v>
                </c:pt>
                <c:pt idx="1">
                  <c:v>Vendor2</c:v>
                </c:pt>
                <c:pt idx="2">
                  <c:v>Vendor3</c:v>
                </c:pt>
              </c:strCache>
            </c:strRef>
          </c:cat>
          <c:val>
            <c:numRef>
              <c:f>'Total quantity rejected'!$B$7:$B$10</c:f>
              <c:numCache>
                <c:formatCode>General</c:formatCode>
                <c:ptCount val="3"/>
                <c:pt idx="0">
                  <c:v>72</c:v>
                </c:pt>
                <c:pt idx="1">
                  <c:v>66</c:v>
                </c:pt>
                <c:pt idx="2">
                  <c:v>60</c:v>
                </c:pt>
              </c:numCache>
            </c:numRef>
          </c:val>
          <c:extLst>
            <c:ext xmlns:c16="http://schemas.microsoft.com/office/drawing/2014/chart" uri="{C3380CC4-5D6E-409C-BE32-E72D297353CC}">
              <c16:uniqueId val="{00000006-24E4-4BD1-87AF-F2B5AAB47389}"/>
            </c:ext>
          </c:extLst>
        </c:ser>
        <c:ser>
          <c:idx val="1"/>
          <c:order val="1"/>
          <c:tx>
            <c:strRef>
              <c:f>'Total quantity rejected'!$C$6</c:f>
              <c:strCache>
                <c:ptCount val="1"/>
                <c:pt idx="0">
                  <c:v>Count of QC Test Passed</c:v>
                </c:pt>
              </c:strCache>
            </c:strRef>
          </c:tx>
          <c:spPr>
            <a:solidFill>
              <a:srgbClr val="C0E4F5"/>
            </a:solidFill>
            <a:ln>
              <a:noFill/>
            </a:ln>
            <a:effectLst/>
          </c:spPr>
          <c:invertIfNegative val="0"/>
          <c:cat>
            <c:strRef>
              <c:f>'Total quantity rejected'!$A$7:$A$10</c:f>
              <c:strCache>
                <c:ptCount val="3"/>
                <c:pt idx="0">
                  <c:v>Vendor1</c:v>
                </c:pt>
                <c:pt idx="1">
                  <c:v>Vendor2</c:v>
                </c:pt>
                <c:pt idx="2">
                  <c:v>Vendor3</c:v>
                </c:pt>
              </c:strCache>
            </c:strRef>
          </c:cat>
          <c:val>
            <c:numRef>
              <c:f>'Total quantity rejected'!$C$7:$C$10</c:f>
              <c:numCache>
                <c:formatCode>General</c:formatCode>
                <c:ptCount val="3"/>
                <c:pt idx="0">
                  <c:v>72</c:v>
                </c:pt>
                <c:pt idx="1">
                  <c:v>66</c:v>
                </c:pt>
                <c:pt idx="2">
                  <c:v>60</c:v>
                </c:pt>
              </c:numCache>
            </c:numRef>
          </c:val>
          <c:extLst>
            <c:ext xmlns:c16="http://schemas.microsoft.com/office/drawing/2014/chart" uri="{C3380CC4-5D6E-409C-BE32-E72D297353CC}">
              <c16:uniqueId val="{00000008-24E4-4BD1-87AF-F2B5AAB47389}"/>
            </c:ext>
          </c:extLst>
        </c:ser>
        <c:dLbls>
          <c:showLegendKey val="0"/>
          <c:showVal val="0"/>
          <c:showCatName val="0"/>
          <c:showSerName val="0"/>
          <c:showPercent val="0"/>
          <c:showBubbleSize val="0"/>
        </c:dLbls>
        <c:gapWidth val="140"/>
        <c:overlap val="-30"/>
        <c:axId val="507220999"/>
        <c:axId val="507223047"/>
      </c:barChart>
      <c:catAx>
        <c:axId val="507220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23047"/>
        <c:crosses val="autoZero"/>
        <c:auto val="1"/>
        <c:lblAlgn val="ctr"/>
        <c:lblOffset val="100"/>
        <c:noMultiLvlLbl val="0"/>
      </c:catAx>
      <c:valAx>
        <c:axId val="507223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20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Analysis.xlsx]Vendors having the highest reje!PivotTable1</c:name>
    <c:fmtId val="10"/>
  </c:pivotSource>
  <c:chart>
    <c:title>
      <c:tx>
        <c:rich>
          <a:bodyPr rot="0" spcFirstLastPara="1" vertOverflow="ellipsis" vert="horz" wrap="square" anchor="ctr" anchorCtr="1"/>
          <a:lstStyle/>
          <a:p>
            <a:pPr>
              <a:defRPr sz="1400" b="0" i="0" u="none" strike="noStrike" kern="1200" spc="0" baseline="0">
                <a:solidFill>
                  <a:srgbClr val="0F4762"/>
                </a:solidFill>
                <a:latin typeface="+mn-lt"/>
                <a:ea typeface="+mn-ea"/>
                <a:cs typeface="+mn-cs"/>
              </a:defRPr>
            </a:pPr>
            <a:r>
              <a:rPr lang="en-US"/>
              <a:t>Vendors having the highest rejection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F4762"/>
              </a:solidFill>
              <a:latin typeface="+mn-lt"/>
              <a:ea typeface="+mn-ea"/>
              <a:cs typeface="+mn-cs"/>
            </a:defRPr>
          </a:pPr>
          <a:endParaRPr lang="en-US"/>
        </a:p>
      </c:txPr>
    </c:title>
    <c:autoTitleDeleted val="0"/>
    <c:pivotFmts>
      <c:pivotFmt>
        <c:idx val="0"/>
        <c:spPr>
          <a:solidFill>
            <a:srgbClr val="CAED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CEEF"/>
          </a:solidFill>
          <a:ln>
            <a:noFill/>
          </a:ln>
          <a:effectLst/>
        </c:spPr>
      </c:pivotFmt>
      <c:pivotFmt>
        <c:idx val="4"/>
        <c:spPr>
          <a:solidFill>
            <a:srgbClr val="CAED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CEEF"/>
          </a:solidFill>
          <a:ln>
            <a:noFill/>
          </a:ln>
          <a:effectLst/>
        </c:spPr>
      </c:pivotFmt>
      <c:pivotFmt>
        <c:idx val="7"/>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AED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CEEF"/>
          </a:solidFill>
          <a:ln>
            <a:noFill/>
          </a:ln>
          <a:effectLst/>
        </c:spPr>
      </c:pivotFmt>
      <c:pivotFmt>
        <c:idx val="11"/>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AED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2CEEF"/>
          </a:solidFill>
          <a:ln>
            <a:noFill/>
          </a:ln>
          <a:effectLst/>
        </c:spPr>
      </c:pivotFmt>
      <c:pivotFmt>
        <c:idx val="15"/>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5DA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F9ED5"/>
          </a:solidFill>
          <a:ln>
            <a:noFill/>
          </a:ln>
          <a:effectLst/>
        </c:spPr>
      </c:pivotFmt>
      <c:pivotFmt>
        <c:idx val="19"/>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'Vendors having the highest reje'!$B$2:$B$3</c:f>
              <c:strCache>
                <c:ptCount val="1"/>
                <c:pt idx="0">
                  <c:v>Vendor1</c:v>
                </c:pt>
              </c:strCache>
            </c:strRef>
          </c:tx>
          <c:spPr>
            <a:solidFill>
              <a:srgbClr val="F5DA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reje'!$B$4</c:f>
              <c:numCache>
                <c:formatCode>General</c:formatCode>
                <c:ptCount val="1"/>
                <c:pt idx="0">
                  <c:v>72</c:v>
                </c:pt>
              </c:numCache>
            </c:numRef>
          </c:val>
          <c:extLst>
            <c:ext xmlns:c16="http://schemas.microsoft.com/office/drawing/2014/chart" uri="{C3380CC4-5D6E-409C-BE32-E72D297353CC}">
              <c16:uniqueId val="{00000000-8CB0-4143-8D7B-02EED9A78724}"/>
            </c:ext>
          </c:extLst>
        </c:ser>
        <c:ser>
          <c:idx val="1"/>
          <c:order val="1"/>
          <c:tx>
            <c:strRef>
              <c:f>'Vendors having the highest reje'!$C$2:$C$3</c:f>
              <c:strCache>
                <c:ptCount val="1"/>
                <c:pt idx="0">
                  <c:v>Vendor2</c:v>
                </c:pt>
              </c:strCache>
            </c:strRef>
          </c:tx>
          <c:spPr>
            <a:solidFill>
              <a:srgbClr val="0F9ED5"/>
            </a:solidFill>
            <a:ln>
              <a:noFill/>
            </a:ln>
            <a:effectLst/>
          </c:spPr>
          <c:invertIfNegative val="0"/>
          <c:dPt>
            <c:idx val="0"/>
            <c:invertIfNegative val="0"/>
            <c:bubble3D val="0"/>
            <c:spPr>
              <a:solidFill>
                <a:srgbClr val="0F9ED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reje'!$C$4</c:f>
              <c:numCache>
                <c:formatCode>General</c:formatCode>
                <c:ptCount val="1"/>
                <c:pt idx="0">
                  <c:v>66</c:v>
                </c:pt>
              </c:numCache>
            </c:numRef>
          </c:val>
          <c:extLst>
            <c:ext xmlns:c16="http://schemas.microsoft.com/office/drawing/2014/chart" uri="{C3380CC4-5D6E-409C-BE32-E72D297353CC}">
              <c16:uniqueId val="{00000005-E3CC-4D8B-B29C-89F610D860E2}"/>
            </c:ext>
          </c:extLst>
        </c:ser>
        <c:ser>
          <c:idx val="2"/>
          <c:order val="2"/>
          <c:tx>
            <c:strRef>
              <c:f>'Vendors having the highest reje'!$D$2:$D$3</c:f>
              <c:strCache>
                <c:ptCount val="1"/>
                <c:pt idx="0">
                  <c:v>Vendor3</c:v>
                </c:pt>
              </c:strCache>
            </c:strRef>
          </c:tx>
          <c:spPr>
            <a:solidFill>
              <a:srgbClr val="F2C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'Vendors having the highest reje'!$A$4</c:f>
              <c:strCache>
                <c:ptCount val="1"/>
                <c:pt idx="0">
                  <c:v>Total</c:v>
                </c:pt>
              </c:strCache>
            </c:strRef>
          </c:cat>
          <c:val>
            <c:numRef>
              <c:f>'Vendors having the highest reje'!$D$4</c:f>
              <c:numCache>
                <c:formatCode>General</c:formatCode>
                <c:ptCount val="1"/>
                <c:pt idx="0">
                  <c:v>60</c:v>
                </c:pt>
              </c:numCache>
            </c:numRef>
          </c:val>
          <c:extLst>
            <c:ext xmlns:c16="http://schemas.microsoft.com/office/drawing/2014/chart" uri="{C3380CC4-5D6E-409C-BE32-E72D297353CC}">
              <c16:uniqueId val="{00000006-E3CC-4D8B-B29C-89F610D860E2}"/>
            </c:ext>
          </c:extLst>
        </c:ser>
        <c:dLbls>
          <c:showLegendKey val="0"/>
          <c:showVal val="0"/>
          <c:showCatName val="0"/>
          <c:showSerName val="0"/>
          <c:showPercent val="0"/>
          <c:showBubbleSize val="0"/>
        </c:dLbls>
        <c:gapWidth val="219"/>
        <c:overlap val="-27"/>
        <c:axId val="1836084232"/>
        <c:axId val="1836087304"/>
      </c:barChart>
      <c:catAx>
        <c:axId val="183608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87304"/>
        <c:crosses val="autoZero"/>
        <c:auto val="1"/>
        <c:lblAlgn val="ctr"/>
        <c:lblOffset val="100"/>
        <c:noMultiLvlLbl val="0"/>
      </c:catAx>
      <c:valAx>
        <c:axId val="183608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8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products that passed the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43AEE2"/>
            </a:solidFill>
          </c:spPr>
          <c:dPt>
            <c:idx val="0"/>
            <c:bubble3D val="0"/>
            <c:spPr>
              <a:solidFill>
                <a:srgbClr val="43AEE2"/>
              </a:solidFill>
              <a:ln w="19050">
                <a:solidFill>
                  <a:schemeClr val="lt1"/>
                </a:solidFill>
              </a:ln>
              <a:effectLst/>
            </c:spPr>
            <c:extLst>
              <c:ext xmlns:c16="http://schemas.microsoft.com/office/drawing/2014/chart" uri="{C3380CC4-5D6E-409C-BE32-E72D297353CC}">
                <c16:uniqueId val="{00000001-1A5A-40E9-93E9-13A61879F2C4}"/>
              </c:ext>
            </c:extLst>
          </c:dPt>
          <c:dPt>
            <c:idx val="1"/>
            <c:bubble3D val="0"/>
            <c:spPr>
              <a:solidFill>
                <a:srgbClr val="C0E4F5"/>
              </a:solidFill>
              <a:ln w="19050">
                <a:solidFill>
                  <a:schemeClr val="lt1"/>
                </a:solidFill>
              </a:ln>
              <a:effectLst/>
            </c:spPr>
            <c:extLst>
              <c:ext xmlns:c16="http://schemas.microsoft.com/office/drawing/2014/chart" uri="{C3380CC4-5D6E-409C-BE32-E72D297353CC}">
                <c16:uniqueId val="{00000003-1A5A-40E9-93E9-13A61879F2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'Products that passed the QC'!$N$7:$N$8</c:f>
              <c:numCache>
                <c:formatCode>0%</c:formatCode>
                <c:ptCount val="2"/>
                <c:pt idx="0">
                  <c:v>0.63131313131313127</c:v>
                </c:pt>
                <c:pt idx="1">
                  <c:v>0.36868686868686873</c:v>
                </c:pt>
              </c:numCache>
            </c:numRef>
          </c:val>
          <c:extLst>
            <c:ext xmlns:c16="http://schemas.microsoft.com/office/drawing/2014/chart" uri="{C3380CC4-5D6E-409C-BE32-E72D297353CC}">
              <c16:uniqueId val="{00000004-1A5A-40E9-93E9-13A61879F2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Vendors consistently failing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5DA82"/>
              </a:solidFill>
              <a:ln w="19050">
                <a:solidFill>
                  <a:schemeClr val="lt1"/>
                </a:solidFill>
              </a:ln>
              <a:effectLst/>
            </c:spPr>
            <c:extLst>
              <c:ext xmlns:c16="http://schemas.microsoft.com/office/drawing/2014/chart" uri="{C3380CC4-5D6E-409C-BE32-E72D297353CC}">
                <c16:uniqueId val="{00000001-9EC4-46C8-BDDB-7CB9CDE4AE07}"/>
              </c:ext>
            </c:extLst>
          </c:dPt>
          <c:dPt>
            <c:idx val="1"/>
            <c:bubble3D val="0"/>
            <c:spPr>
              <a:solidFill>
                <a:srgbClr val="43AEE2"/>
              </a:solidFill>
              <a:ln w="19050">
                <a:solidFill>
                  <a:schemeClr val="lt1"/>
                </a:solidFill>
              </a:ln>
              <a:effectLst/>
            </c:spPr>
            <c:extLst>
              <c:ext xmlns:c16="http://schemas.microsoft.com/office/drawing/2014/chart" uri="{C3380CC4-5D6E-409C-BE32-E72D297353CC}">
                <c16:uniqueId val="{00000003-9EC4-46C8-BDDB-7CB9CDE4AE07}"/>
              </c:ext>
            </c:extLst>
          </c:dPt>
          <c:dPt>
            <c:idx val="2"/>
            <c:bubble3D val="0"/>
            <c:spPr>
              <a:solidFill>
                <a:srgbClr val="F2CEEF"/>
              </a:solidFill>
              <a:ln w="19050">
                <a:solidFill>
                  <a:schemeClr val="lt1"/>
                </a:solidFill>
              </a:ln>
              <a:effectLst/>
            </c:spPr>
            <c:extLst>
              <c:ext xmlns:c16="http://schemas.microsoft.com/office/drawing/2014/chart" uri="{C3380CC4-5D6E-409C-BE32-E72D297353CC}">
                <c16:uniqueId val="{00000005-9EC4-46C8-BDDB-7CB9CDE4A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'Vendors consistently failing QC'!$K$2:$K$4</c:f>
              <c:strCache>
                <c:ptCount val="3"/>
                <c:pt idx="0">
                  <c:v>Vendor1</c:v>
                </c:pt>
                <c:pt idx="1">
                  <c:v>Vendor2</c:v>
                </c:pt>
                <c:pt idx="2">
                  <c:v>Vendor3</c:v>
                </c:pt>
              </c:strCache>
            </c:strRef>
          </c:cat>
          <c:val>
            <c:numRef>
              <c:f>'Vendors consistently failing QC'!$N$2:$N$4</c:f>
              <c:numCache>
                <c:formatCode>0%</c:formatCode>
                <c:ptCount val="3"/>
                <c:pt idx="0">
                  <c:v>0.41666666666666669</c:v>
                </c:pt>
                <c:pt idx="1">
                  <c:v>0.45454545454545453</c:v>
                </c:pt>
                <c:pt idx="2">
                  <c:v>0.21666666666666667</c:v>
                </c:pt>
              </c:numCache>
            </c:numRef>
          </c:val>
          <c:extLst>
            <c:ext xmlns:c16="http://schemas.microsoft.com/office/drawing/2014/chart" uri="{C3380CC4-5D6E-409C-BE32-E72D297353CC}">
              <c16:uniqueId val="{00000006-9EC4-46C8-BDDB-7CB9CDE4AE0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Analysis.xlsx]Most common reasons for product!PivotTable2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reasons for product rejections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E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2C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DAF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FE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5C6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E49E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B5E6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D0D0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82CA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common reasons for product'!$B$2:$B$3</c:f>
              <c:strCache>
                <c:ptCount val="1"/>
                <c:pt idx="0">
                  <c:v>Cracked</c:v>
                </c:pt>
              </c:strCache>
            </c:strRef>
          </c:tx>
          <c:spPr>
            <a:solidFill>
              <a:srgbClr val="F5C6A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product'!$B$4</c:f>
              <c:numCache>
                <c:formatCode>General</c:formatCode>
                <c:ptCount val="1"/>
                <c:pt idx="0">
                  <c:v>42</c:v>
                </c:pt>
              </c:numCache>
            </c:numRef>
          </c:val>
          <c:extLst>
            <c:ext xmlns:c16="http://schemas.microsoft.com/office/drawing/2014/chart" uri="{C3380CC4-5D6E-409C-BE32-E72D297353CC}">
              <c16:uniqueId val="{00000000-9D01-4DA1-9C5C-BF8D2DF4F454}"/>
            </c:ext>
          </c:extLst>
        </c:ser>
        <c:ser>
          <c:idx val="1"/>
          <c:order val="1"/>
          <c:tx>
            <c:strRef>
              <c:f>'Most common reasons for product'!$C$2:$C$3</c:f>
              <c:strCache>
                <c:ptCount val="1"/>
                <c:pt idx="0">
                  <c:v>Fabric Defect</c:v>
                </c:pt>
              </c:strCache>
            </c:strRef>
          </c:tx>
          <c:spPr>
            <a:solidFill>
              <a:srgbClr val="E49E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product'!$C$4</c:f>
              <c:numCache>
                <c:formatCode>General</c:formatCode>
                <c:ptCount val="1"/>
                <c:pt idx="0">
                  <c:v>46</c:v>
                </c:pt>
              </c:numCache>
            </c:numRef>
          </c:val>
          <c:extLst>
            <c:ext xmlns:c16="http://schemas.microsoft.com/office/drawing/2014/chart" uri="{C3380CC4-5D6E-409C-BE32-E72D297353CC}">
              <c16:uniqueId val="{00000001-9D01-4DA1-9C5C-BF8D2DF4F454}"/>
            </c:ext>
          </c:extLst>
        </c:ser>
        <c:ser>
          <c:idx val="2"/>
          <c:order val="2"/>
          <c:tx>
            <c:strRef>
              <c:f>'Most common reasons for product'!$D$2:$D$3</c:f>
              <c:strCache>
                <c:ptCount val="1"/>
                <c:pt idx="0">
                  <c:v>Print Fading</c:v>
                </c:pt>
              </c:strCache>
            </c:strRef>
          </c:tx>
          <c:spPr>
            <a:solidFill>
              <a:srgbClr val="B5E6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product'!$D$4</c:f>
              <c:numCache>
                <c:formatCode>General</c:formatCode>
                <c:ptCount val="1"/>
                <c:pt idx="0">
                  <c:v>35</c:v>
                </c:pt>
              </c:numCache>
            </c:numRef>
          </c:val>
          <c:extLst>
            <c:ext xmlns:c16="http://schemas.microsoft.com/office/drawing/2014/chart" uri="{C3380CC4-5D6E-409C-BE32-E72D297353CC}">
              <c16:uniqueId val="{00000002-9D01-4DA1-9C5C-BF8D2DF4F454}"/>
            </c:ext>
          </c:extLst>
        </c:ser>
        <c:ser>
          <c:idx val="3"/>
          <c:order val="3"/>
          <c:tx>
            <c:strRef>
              <c:f>'Most common reasons for product'!$E$2:$E$3</c:f>
              <c:strCache>
                <c:ptCount val="1"/>
                <c:pt idx="0">
                  <c:v>Stitching Issue</c:v>
                </c:pt>
              </c:strCache>
            </c:strRef>
          </c:tx>
          <c:spPr>
            <a:solidFill>
              <a:srgbClr val="D0D0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product'!$E$4</c:f>
              <c:numCache>
                <c:formatCode>General</c:formatCode>
                <c:ptCount val="1"/>
                <c:pt idx="0">
                  <c:v>34</c:v>
                </c:pt>
              </c:numCache>
            </c:numRef>
          </c:val>
          <c:extLst>
            <c:ext xmlns:c16="http://schemas.microsoft.com/office/drawing/2014/chart" uri="{C3380CC4-5D6E-409C-BE32-E72D297353CC}">
              <c16:uniqueId val="{00000003-9D01-4DA1-9C5C-BF8D2DF4F454}"/>
            </c:ext>
          </c:extLst>
        </c:ser>
        <c:ser>
          <c:idx val="4"/>
          <c:order val="4"/>
          <c:tx>
            <c:strRef>
              <c:f>'Most common reasons for product'!$F$2:$F$3</c:f>
              <c:strCache>
                <c:ptCount val="1"/>
                <c:pt idx="0">
                  <c:v>Wrong Size</c:v>
                </c:pt>
              </c:strCache>
            </c:strRef>
          </c:tx>
          <c:spPr>
            <a:solidFill>
              <a:srgbClr val="82CAE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reasons for product'!$A$4</c:f>
              <c:strCache>
                <c:ptCount val="1"/>
                <c:pt idx="0">
                  <c:v>Total</c:v>
                </c:pt>
              </c:strCache>
            </c:strRef>
          </c:cat>
          <c:val>
            <c:numRef>
              <c:f>'Most common reasons for product'!$F$4</c:f>
              <c:numCache>
                <c:formatCode>General</c:formatCode>
                <c:ptCount val="1"/>
                <c:pt idx="0">
                  <c:v>41</c:v>
                </c:pt>
              </c:numCache>
            </c:numRef>
          </c:val>
          <c:extLst>
            <c:ext xmlns:c16="http://schemas.microsoft.com/office/drawing/2014/chart" uri="{C3380CC4-5D6E-409C-BE32-E72D297353CC}">
              <c16:uniqueId val="{00000004-9D01-4DA1-9C5C-BF8D2DF4F454}"/>
            </c:ext>
          </c:extLst>
        </c:ser>
        <c:dLbls>
          <c:showLegendKey val="0"/>
          <c:showVal val="0"/>
          <c:showCatName val="0"/>
          <c:showSerName val="0"/>
          <c:showPercent val="0"/>
          <c:showBubbleSize val="0"/>
        </c:dLbls>
        <c:gapWidth val="219"/>
        <c:overlap val="-27"/>
        <c:axId val="337362440"/>
        <c:axId val="337369096"/>
      </c:barChart>
      <c:catAx>
        <c:axId val="337362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9096"/>
        <c:crosses val="autoZero"/>
        <c:auto val="1"/>
        <c:lblAlgn val="ctr"/>
        <c:lblOffset val="100"/>
        <c:noMultiLvlLbl val="0"/>
      </c:catAx>
      <c:valAx>
        <c:axId val="33736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2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Analysis.xlsx]Quantity Rej per Quant Order!PivotTable12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Rejected' and 'Total Order Quantity' by 'Vendor Name' and 'Category-Apparel'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3AE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'Quantity Rej per Quant Order'!$O$21:$O$23</c:f>
              <c:strCache>
                <c:ptCount val="1"/>
                <c:pt idx="0">
                  <c:v>Apparel - Sum of Quantity Rejected</c:v>
                </c:pt>
              </c:strCache>
            </c:strRef>
          </c:tx>
          <c:spPr>
            <a:solidFill>
              <a:schemeClr val="accent1"/>
            </a:solidFill>
            <a:ln>
              <a:noFill/>
            </a:ln>
            <a:effectLst/>
          </c:spPr>
          <c:invertIfNegative val="0"/>
          <c:cat>
            <c:strRef>
              <c:f>'Quantity Rej per Quant Order'!$N$24:$N$27</c:f>
              <c:strCache>
                <c:ptCount val="3"/>
                <c:pt idx="0">
                  <c:v>Vendor1</c:v>
                </c:pt>
                <c:pt idx="1">
                  <c:v>Vendor2</c:v>
                </c:pt>
                <c:pt idx="2">
                  <c:v>Vendor3</c:v>
                </c:pt>
              </c:strCache>
            </c:strRef>
          </c:cat>
          <c:val>
            <c:numRef>
              <c:f>'Quantity Rej per Quant Order'!$O$24:$O$27</c:f>
              <c:numCache>
                <c:formatCode>General</c:formatCode>
                <c:ptCount val="3"/>
                <c:pt idx="0">
                  <c:v>248</c:v>
                </c:pt>
                <c:pt idx="1">
                  <c:v>233</c:v>
                </c:pt>
                <c:pt idx="2">
                  <c:v>109</c:v>
                </c:pt>
              </c:numCache>
            </c:numRef>
          </c:val>
          <c:extLst>
            <c:ext xmlns:c16="http://schemas.microsoft.com/office/drawing/2014/chart" uri="{C3380CC4-5D6E-409C-BE32-E72D297353CC}">
              <c16:uniqueId val="{00000000-F072-43EE-970F-265FC6FBFAA4}"/>
            </c:ext>
          </c:extLst>
        </c:ser>
        <c:ser>
          <c:idx val="1"/>
          <c:order val="1"/>
          <c:tx>
            <c:strRef>
              <c:f>'Quantity Rej per Quant Order'!$P$21:$P$23</c:f>
              <c:strCache>
                <c:ptCount val="1"/>
                <c:pt idx="0">
                  <c:v>Apparel - Sum of Total Order Quantity</c:v>
                </c:pt>
              </c:strCache>
            </c:strRef>
          </c:tx>
          <c:spPr>
            <a:solidFill>
              <a:srgbClr val="43AEE2"/>
            </a:solidFill>
            <a:ln>
              <a:noFill/>
            </a:ln>
            <a:effectLst/>
          </c:spPr>
          <c:invertIfNegative val="0"/>
          <c:cat>
            <c:strRef>
              <c:f>'Quantity Rej per Quant Order'!$N$24:$N$27</c:f>
              <c:strCache>
                <c:ptCount val="3"/>
                <c:pt idx="0">
                  <c:v>Vendor1</c:v>
                </c:pt>
                <c:pt idx="1">
                  <c:v>Vendor2</c:v>
                </c:pt>
                <c:pt idx="2">
                  <c:v>Vendor3</c:v>
                </c:pt>
              </c:strCache>
            </c:strRef>
          </c:cat>
          <c:val>
            <c:numRef>
              <c:f>'Quantity Rej per Quant Order'!$P$24:$P$27</c:f>
              <c:numCache>
                <c:formatCode>General</c:formatCode>
                <c:ptCount val="3"/>
                <c:pt idx="0">
                  <c:v>2890</c:v>
                </c:pt>
                <c:pt idx="1">
                  <c:v>3093</c:v>
                </c:pt>
                <c:pt idx="2">
                  <c:v>1631</c:v>
                </c:pt>
              </c:numCache>
            </c:numRef>
          </c:val>
          <c:extLst>
            <c:ext xmlns:c16="http://schemas.microsoft.com/office/drawing/2014/chart" uri="{C3380CC4-5D6E-409C-BE32-E72D297353CC}">
              <c16:uniqueId val="{00000001-F072-43EE-970F-265FC6FBFAA4}"/>
            </c:ext>
          </c:extLst>
        </c:ser>
        <c:dLbls>
          <c:showLegendKey val="0"/>
          <c:showVal val="0"/>
          <c:showCatName val="0"/>
          <c:showSerName val="0"/>
          <c:showPercent val="0"/>
          <c:showBubbleSize val="0"/>
        </c:dLbls>
        <c:gapWidth val="33"/>
        <c:overlap val="100"/>
        <c:axId val="1284536327"/>
        <c:axId val="1487857159"/>
      </c:barChart>
      <c:catAx>
        <c:axId val="1284536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7159"/>
        <c:crosses val="autoZero"/>
        <c:auto val="1"/>
        <c:lblAlgn val="ctr"/>
        <c:lblOffset val="100"/>
        <c:noMultiLvlLbl val="0"/>
      </c:catAx>
      <c:valAx>
        <c:axId val="148785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36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Analysis.xlsx]Quantity Rej per Quant Order!PivotTable11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Rejected' and 'Total Order Quantity' by 'Vendor Name' and 'Category-Accessories'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3AE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'Quantity Rej per Quant Order'!$O$2:$O$4</c:f>
              <c:strCache>
                <c:ptCount val="1"/>
                <c:pt idx="0">
                  <c:v>Accessories - Sum of Quantity Rejected</c:v>
                </c:pt>
              </c:strCache>
            </c:strRef>
          </c:tx>
          <c:spPr>
            <a:solidFill>
              <a:schemeClr val="accent1"/>
            </a:solidFill>
            <a:ln>
              <a:noFill/>
            </a:ln>
            <a:effectLst/>
          </c:spPr>
          <c:invertIfNegative val="0"/>
          <c:cat>
            <c:strRef>
              <c:f>'Quantity Rej per Quant Order'!$N$5:$N$8</c:f>
              <c:strCache>
                <c:ptCount val="3"/>
                <c:pt idx="0">
                  <c:v>Vendor1</c:v>
                </c:pt>
                <c:pt idx="1">
                  <c:v>Vendor2</c:v>
                </c:pt>
                <c:pt idx="2">
                  <c:v>Vendor3</c:v>
                </c:pt>
              </c:strCache>
            </c:strRef>
          </c:cat>
          <c:val>
            <c:numRef>
              <c:f>'Quantity Rej per Quant Order'!$O$5:$O$8</c:f>
              <c:numCache>
                <c:formatCode>General</c:formatCode>
                <c:ptCount val="3"/>
                <c:pt idx="0">
                  <c:v>156</c:v>
                </c:pt>
                <c:pt idx="1">
                  <c:v>129</c:v>
                </c:pt>
                <c:pt idx="2">
                  <c:v>157</c:v>
                </c:pt>
              </c:numCache>
            </c:numRef>
          </c:val>
          <c:extLst>
            <c:ext xmlns:c16="http://schemas.microsoft.com/office/drawing/2014/chart" uri="{C3380CC4-5D6E-409C-BE32-E72D297353CC}">
              <c16:uniqueId val="{00000000-718D-4E3A-A976-2F37D011EC65}"/>
            </c:ext>
          </c:extLst>
        </c:ser>
        <c:ser>
          <c:idx val="1"/>
          <c:order val="1"/>
          <c:tx>
            <c:strRef>
              <c:f>'Quantity Rej per Quant Order'!$P$2:$P$4</c:f>
              <c:strCache>
                <c:ptCount val="1"/>
                <c:pt idx="0">
                  <c:v>Accessories - Sum of Total Order Quantity</c:v>
                </c:pt>
              </c:strCache>
            </c:strRef>
          </c:tx>
          <c:spPr>
            <a:solidFill>
              <a:srgbClr val="43AEE2"/>
            </a:solidFill>
            <a:ln>
              <a:noFill/>
            </a:ln>
            <a:effectLst/>
          </c:spPr>
          <c:invertIfNegative val="0"/>
          <c:cat>
            <c:strRef>
              <c:f>'Quantity Rej per Quant Order'!$N$5:$N$8</c:f>
              <c:strCache>
                <c:ptCount val="3"/>
                <c:pt idx="0">
                  <c:v>Vendor1</c:v>
                </c:pt>
                <c:pt idx="1">
                  <c:v>Vendor2</c:v>
                </c:pt>
                <c:pt idx="2">
                  <c:v>Vendor3</c:v>
                </c:pt>
              </c:strCache>
            </c:strRef>
          </c:cat>
          <c:val>
            <c:numRef>
              <c:f>'Quantity Rej per Quant Order'!$P$5:$P$8</c:f>
              <c:numCache>
                <c:formatCode>General</c:formatCode>
                <c:ptCount val="3"/>
                <c:pt idx="0">
                  <c:v>2600</c:v>
                </c:pt>
                <c:pt idx="1">
                  <c:v>1878</c:v>
                </c:pt>
                <c:pt idx="2">
                  <c:v>2868</c:v>
                </c:pt>
              </c:numCache>
            </c:numRef>
          </c:val>
          <c:extLst>
            <c:ext xmlns:c16="http://schemas.microsoft.com/office/drawing/2014/chart" uri="{C3380CC4-5D6E-409C-BE32-E72D297353CC}">
              <c16:uniqueId val="{00000001-718D-4E3A-A976-2F37D011EC65}"/>
            </c:ext>
          </c:extLst>
        </c:ser>
        <c:dLbls>
          <c:showLegendKey val="0"/>
          <c:showVal val="0"/>
          <c:showCatName val="0"/>
          <c:showSerName val="0"/>
          <c:showPercent val="0"/>
          <c:showBubbleSize val="0"/>
        </c:dLbls>
        <c:gapWidth val="33"/>
        <c:overlap val="100"/>
        <c:axId val="114409479"/>
        <c:axId val="114412551"/>
      </c:barChart>
      <c:catAx>
        <c:axId val="114409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12551"/>
        <c:crosses val="autoZero"/>
        <c:auto val="1"/>
        <c:lblAlgn val="ctr"/>
        <c:lblOffset val="100"/>
        <c:noMultiLvlLbl val="0"/>
      </c:catAx>
      <c:valAx>
        <c:axId val="114412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9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Analysis.xlsx]Data (2)!PivotTable10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Rejected' and 'Total Order Quantity' by 'Vendor Name'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(2)'!$O$46:$O$48</c:f>
              <c:strCache>
                <c:ptCount val="1"/>
                <c:pt idx="0">
                  <c:v>Apparel - Sum of Quantity Rejected</c:v>
                </c:pt>
              </c:strCache>
            </c:strRef>
          </c:tx>
          <c:spPr>
            <a:solidFill>
              <a:schemeClr val="accent1"/>
            </a:solidFill>
            <a:ln>
              <a:noFill/>
            </a:ln>
            <a:effectLst/>
          </c:spPr>
          <c:invertIfNegative val="0"/>
          <c:cat>
            <c:strRef>
              <c:f>'Data (2)'!$N$49:$N$52</c:f>
              <c:strCache>
                <c:ptCount val="3"/>
                <c:pt idx="0">
                  <c:v>Vendor1</c:v>
                </c:pt>
                <c:pt idx="1">
                  <c:v>Vendor2</c:v>
                </c:pt>
                <c:pt idx="2">
                  <c:v>Vendor3</c:v>
                </c:pt>
              </c:strCache>
            </c:strRef>
          </c:cat>
          <c:val>
            <c:numRef>
              <c:f>'Data (2)'!$O$49:$O$52</c:f>
              <c:numCache>
                <c:formatCode>General</c:formatCode>
                <c:ptCount val="3"/>
                <c:pt idx="0">
                  <c:v>248</c:v>
                </c:pt>
                <c:pt idx="1">
                  <c:v>233</c:v>
                </c:pt>
                <c:pt idx="2">
                  <c:v>109</c:v>
                </c:pt>
              </c:numCache>
            </c:numRef>
          </c:val>
          <c:extLst>
            <c:ext xmlns:c16="http://schemas.microsoft.com/office/drawing/2014/chart" uri="{C3380CC4-5D6E-409C-BE32-E72D297353CC}">
              <c16:uniqueId val="{00000006-8C74-4A8F-BC78-E89BBA9BB083}"/>
            </c:ext>
          </c:extLst>
        </c:ser>
        <c:ser>
          <c:idx val="1"/>
          <c:order val="1"/>
          <c:tx>
            <c:strRef>
              <c:f>'Data (2)'!$P$46:$P$48</c:f>
              <c:strCache>
                <c:ptCount val="1"/>
                <c:pt idx="0">
                  <c:v>Apparel - Sum of Total Order Quantity</c:v>
                </c:pt>
              </c:strCache>
            </c:strRef>
          </c:tx>
          <c:spPr>
            <a:solidFill>
              <a:schemeClr val="accent2"/>
            </a:solidFill>
            <a:ln>
              <a:noFill/>
            </a:ln>
            <a:effectLst/>
          </c:spPr>
          <c:invertIfNegative val="0"/>
          <c:cat>
            <c:strRef>
              <c:f>'Data (2)'!$N$49:$N$52</c:f>
              <c:strCache>
                <c:ptCount val="3"/>
                <c:pt idx="0">
                  <c:v>Vendor1</c:v>
                </c:pt>
                <c:pt idx="1">
                  <c:v>Vendor2</c:v>
                </c:pt>
                <c:pt idx="2">
                  <c:v>Vendor3</c:v>
                </c:pt>
              </c:strCache>
            </c:strRef>
          </c:cat>
          <c:val>
            <c:numRef>
              <c:f>'Data (2)'!$P$49:$P$52</c:f>
              <c:numCache>
                <c:formatCode>General</c:formatCode>
                <c:ptCount val="3"/>
                <c:pt idx="0">
                  <c:v>2942</c:v>
                </c:pt>
                <c:pt idx="1">
                  <c:v>3073</c:v>
                </c:pt>
                <c:pt idx="2">
                  <c:v>1658</c:v>
                </c:pt>
              </c:numCache>
            </c:numRef>
          </c:val>
          <c:extLst>
            <c:ext xmlns:c16="http://schemas.microsoft.com/office/drawing/2014/chart" uri="{C3380CC4-5D6E-409C-BE32-E72D297353CC}">
              <c16:uniqueId val="{00000008-8C74-4A8F-BC78-E89BBA9BB083}"/>
            </c:ext>
          </c:extLst>
        </c:ser>
        <c:dLbls>
          <c:showLegendKey val="0"/>
          <c:showVal val="0"/>
          <c:showCatName val="0"/>
          <c:showSerName val="0"/>
          <c:showPercent val="0"/>
          <c:showBubbleSize val="0"/>
        </c:dLbls>
        <c:gapWidth val="33"/>
        <c:overlap val="100"/>
        <c:axId val="1526495751"/>
        <c:axId val="1526497799"/>
      </c:barChart>
      <c:catAx>
        <c:axId val="1526495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97799"/>
        <c:crosses val="autoZero"/>
        <c:auto val="1"/>
        <c:lblAlgn val="ctr"/>
        <c:lblOffset val="100"/>
        <c:noMultiLvlLbl val="0"/>
      </c:catAx>
      <c:valAx>
        <c:axId val="1526497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495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Wise Rejection Analysis.xlsx]Data (2)!PivotTable8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Quantity' and 'Quantity Rejected' by 'Vendor Name'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87331"/>
          </a:solidFill>
          <a:ln>
            <a:solidFill>
              <a:srgbClr val="BD5015"/>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F47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'Data (2)'!$O$2:$O$4</c:f>
              <c:strCache>
                <c:ptCount val="1"/>
                <c:pt idx="0">
                  <c:v>Accessories - Sum of Total Order Quantity</c:v>
                </c:pt>
              </c:strCache>
            </c:strRef>
          </c:tx>
          <c:spPr>
            <a:solidFill>
              <a:srgbClr val="E87331"/>
            </a:solidFill>
            <a:ln>
              <a:solidFill>
                <a:srgbClr val="BD5015"/>
              </a:solidFill>
              <a:prstDash val="solid"/>
            </a:ln>
            <a:effectLst/>
          </c:spPr>
          <c:invertIfNegative val="0"/>
          <c:cat>
            <c:strRef>
              <c:f>'Data (2)'!$N$5:$N$8</c:f>
              <c:strCache>
                <c:ptCount val="3"/>
                <c:pt idx="0">
                  <c:v>Vendor1</c:v>
                </c:pt>
                <c:pt idx="1">
                  <c:v>Vendor2</c:v>
                </c:pt>
                <c:pt idx="2">
                  <c:v>Vendor3</c:v>
                </c:pt>
              </c:strCache>
            </c:strRef>
          </c:cat>
          <c:val>
            <c:numRef>
              <c:f>'Data (2)'!$O$5:$O$8</c:f>
              <c:numCache>
                <c:formatCode>General</c:formatCode>
                <c:ptCount val="3"/>
                <c:pt idx="0">
                  <c:v>2598</c:v>
                </c:pt>
                <c:pt idx="1">
                  <c:v>1953</c:v>
                </c:pt>
                <c:pt idx="2">
                  <c:v>2755</c:v>
                </c:pt>
              </c:numCache>
            </c:numRef>
          </c:val>
          <c:extLst>
            <c:ext xmlns:c16="http://schemas.microsoft.com/office/drawing/2014/chart" uri="{C3380CC4-5D6E-409C-BE32-E72D297353CC}">
              <c16:uniqueId val="{00000006-4968-4581-B664-B51F5F49318B}"/>
            </c:ext>
          </c:extLst>
        </c:ser>
        <c:ser>
          <c:idx val="1"/>
          <c:order val="1"/>
          <c:tx>
            <c:strRef>
              <c:f>'Data (2)'!$P$2:$P$4</c:f>
              <c:strCache>
                <c:ptCount val="1"/>
                <c:pt idx="0">
                  <c:v>Accessories - Sum of Quantity Rejected</c:v>
                </c:pt>
              </c:strCache>
            </c:strRef>
          </c:tx>
          <c:spPr>
            <a:solidFill>
              <a:srgbClr val="0F4762"/>
            </a:solidFill>
            <a:ln>
              <a:noFill/>
            </a:ln>
            <a:effectLst/>
          </c:spPr>
          <c:invertIfNegative val="0"/>
          <c:cat>
            <c:strRef>
              <c:f>'Data (2)'!$N$5:$N$8</c:f>
              <c:strCache>
                <c:ptCount val="3"/>
                <c:pt idx="0">
                  <c:v>Vendor1</c:v>
                </c:pt>
                <c:pt idx="1">
                  <c:v>Vendor2</c:v>
                </c:pt>
                <c:pt idx="2">
                  <c:v>Vendor3</c:v>
                </c:pt>
              </c:strCache>
            </c:strRef>
          </c:cat>
          <c:val>
            <c:numRef>
              <c:f>'Data (2)'!$P$5:$P$8</c:f>
              <c:numCache>
                <c:formatCode>General</c:formatCode>
                <c:ptCount val="3"/>
                <c:pt idx="0">
                  <c:v>156</c:v>
                </c:pt>
                <c:pt idx="1">
                  <c:v>129</c:v>
                </c:pt>
                <c:pt idx="2">
                  <c:v>157</c:v>
                </c:pt>
              </c:numCache>
            </c:numRef>
          </c:val>
          <c:extLst>
            <c:ext xmlns:c16="http://schemas.microsoft.com/office/drawing/2014/chart" uri="{C3380CC4-5D6E-409C-BE32-E72D297353CC}">
              <c16:uniqueId val="{00000008-4968-4581-B664-B51F5F49318B}"/>
            </c:ext>
          </c:extLst>
        </c:ser>
        <c:dLbls>
          <c:showLegendKey val="0"/>
          <c:showVal val="0"/>
          <c:showCatName val="0"/>
          <c:showSerName val="0"/>
          <c:showPercent val="0"/>
          <c:showBubbleSize val="0"/>
        </c:dLbls>
        <c:gapWidth val="33"/>
        <c:overlap val="100"/>
        <c:axId val="330798600"/>
        <c:axId val="921773576"/>
      </c:barChart>
      <c:catAx>
        <c:axId val="330798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Vendor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773576"/>
        <c:crosses val="autoZero"/>
        <c:auto val="1"/>
        <c:lblAlgn val="ctr"/>
        <c:lblOffset val="100"/>
        <c:noMultiLvlLbl val="0"/>
      </c:catAx>
      <c:valAx>
        <c:axId val="92177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98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8</xdr:col>
      <xdr:colOff>161926</xdr:colOff>
      <xdr:row>1</xdr:row>
      <xdr:rowOff>19050</xdr:rowOff>
    </xdr:from>
    <xdr:to>
      <xdr:col>21</xdr:col>
      <xdr:colOff>352425</xdr:colOff>
      <xdr:row>5</xdr:row>
      <xdr:rowOff>47625</xdr:rowOff>
    </xdr:to>
    <xdr:sp macro="" textlink="">
      <xdr:nvSpPr>
        <xdr:cNvPr id="2" name="TextBox 1">
          <a:extLst>
            <a:ext uri="{FF2B5EF4-FFF2-40B4-BE49-F238E27FC236}">
              <a16:creationId xmlns:a16="http://schemas.microsoft.com/office/drawing/2014/main" id="{1F97209D-0E19-338B-5562-DF8ACAC550C4}"/>
            </a:ext>
          </a:extLst>
        </xdr:cNvPr>
        <xdr:cNvSpPr txBox="1"/>
      </xdr:nvSpPr>
      <xdr:spPr>
        <a:xfrm>
          <a:off x="4914901" y="209550"/>
          <a:ext cx="8115299" cy="790575"/>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kern="1200">
              <a:solidFill>
                <a:schemeClr val="bg1"/>
              </a:solidFill>
            </a:rPr>
            <a:t>Vendor Wise Rejection</a:t>
          </a:r>
          <a:r>
            <a:rPr lang="en-US" sz="4800" b="1" kern="1200" baseline="0">
              <a:solidFill>
                <a:schemeClr val="bg1"/>
              </a:solidFill>
            </a:rPr>
            <a:t> Analysis</a:t>
          </a:r>
          <a:endParaRPr lang="en-US" sz="4800" b="1" kern="1200">
            <a:solidFill>
              <a:schemeClr val="bg1"/>
            </a:solidFill>
          </a:endParaRPr>
        </a:p>
      </xdr:txBody>
    </xdr:sp>
    <xdr:clientData/>
  </xdr:twoCellAnchor>
  <xdr:twoCellAnchor editAs="oneCell">
    <xdr:from>
      <xdr:col>17</xdr:col>
      <xdr:colOff>301206</xdr:colOff>
      <xdr:row>11</xdr:row>
      <xdr:rowOff>0</xdr:rowOff>
    </xdr:from>
    <xdr:to>
      <xdr:col>27</xdr:col>
      <xdr:colOff>227678</xdr:colOff>
      <xdr:row>22</xdr:row>
      <xdr:rowOff>76200</xdr:rowOff>
    </xdr:to>
    <xdr:pic>
      <xdr:nvPicPr>
        <xdr:cNvPr id="4" name="Picture 3">
          <a:extLst>
            <a:ext uri="{FF2B5EF4-FFF2-40B4-BE49-F238E27FC236}">
              <a16:creationId xmlns:a16="http://schemas.microsoft.com/office/drawing/2014/main" id="{84B275A1-CFD2-9243-9E42-883D9E4E8CE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0154" b="14791"/>
        <a:stretch/>
      </xdr:blipFill>
      <xdr:spPr>
        <a:xfrm>
          <a:off x="10540581" y="2524125"/>
          <a:ext cx="6022472" cy="3238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695325</xdr:colOff>
      <xdr:row>4</xdr:row>
      <xdr:rowOff>180975</xdr:rowOff>
    </xdr:from>
    <xdr:to>
      <xdr:col>12</xdr:col>
      <xdr:colOff>714375</xdr:colOff>
      <xdr:row>22</xdr:row>
      <xdr:rowOff>114300</xdr:rowOff>
    </xdr:to>
    <xdr:graphicFrame macro="">
      <xdr:nvGraphicFramePr>
        <xdr:cNvPr id="2" name="Chart 1" descr="Chart type: Clustered Bar. 'Rejection Reason' and 'QC Test Passed' by 'Vendor Name'&#10;&#10;Description automatically generated">
          <a:extLst>
            <a:ext uri="{FF2B5EF4-FFF2-40B4-BE49-F238E27FC236}">
              <a16:creationId xmlns:a16="http://schemas.microsoft.com/office/drawing/2014/main" id="{5B7520A8-1F97-4861-465B-8691C5A86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104775</xdr:colOff>
      <xdr:row>1</xdr:row>
      <xdr:rowOff>152400</xdr:rowOff>
    </xdr:from>
    <xdr:to>
      <xdr:col>20</xdr:col>
      <xdr:colOff>581025</xdr:colOff>
      <xdr:row>16</xdr:row>
      <xdr:rowOff>114300</xdr:rowOff>
    </xdr:to>
    <xdr:graphicFrame macro="">
      <xdr:nvGraphicFramePr>
        <xdr:cNvPr id="14" name="Chart 13">
          <a:extLst>
            <a:ext uri="{FF2B5EF4-FFF2-40B4-BE49-F238E27FC236}">
              <a16:creationId xmlns:a16="http://schemas.microsoft.com/office/drawing/2014/main" id="{D3D4570D-D2EE-4E75-83FA-B1F6156D3FA4}"/>
            </a:ext>
            <a:ext uri="{147F2762-F138-4A5C-976F-8EAC2B608ADB}">
              <a16:predDERef xmlns:a16="http://schemas.microsoft.com/office/drawing/2014/main" pred="{4E85E3DF-74F0-44EF-A45D-51B129FBF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1</xdr:row>
      <xdr:rowOff>123825</xdr:rowOff>
    </xdr:from>
    <xdr:to>
      <xdr:col>5</xdr:col>
      <xdr:colOff>495300</xdr:colOff>
      <xdr:row>16</xdr:row>
      <xdr:rowOff>95250</xdr:rowOff>
    </xdr:to>
    <xdr:graphicFrame macro="">
      <xdr:nvGraphicFramePr>
        <xdr:cNvPr id="16" name="Chart 15">
          <a:extLst>
            <a:ext uri="{FF2B5EF4-FFF2-40B4-BE49-F238E27FC236}">
              <a16:creationId xmlns:a16="http://schemas.microsoft.com/office/drawing/2014/main" id="{77816CBC-5518-4787-8139-E3648C605C06}"/>
            </a:ext>
            <a:ext uri="{147F2762-F138-4A5C-976F-8EAC2B608ADB}">
              <a16:predDERef xmlns:a16="http://schemas.microsoft.com/office/drawing/2014/main" pred="{D3D4570D-D2EE-4E75-83FA-B1F6156D3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1</xdr:row>
      <xdr:rowOff>133350</xdr:rowOff>
    </xdr:from>
    <xdr:to>
      <xdr:col>10</xdr:col>
      <xdr:colOff>504825</xdr:colOff>
      <xdr:row>16</xdr:row>
      <xdr:rowOff>114300</xdr:rowOff>
    </xdr:to>
    <xdr:graphicFrame macro="">
      <xdr:nvGraphicFramePr>
        <xdr:cNvPr id="17" name="Chart 16">
          <a:extLst>
            <a:ext uri="{FF2B5EF4-FFF2-40B4-BE49-F238E27FC236}">
              <a16:creationId xmlns:a16="http://schemas.microsoft.com/office/drawing/2014/main" id="{13B7F408-F159-42B4-9232-A410B9643828}"/>
            </a:ext>
            <a:ext uri="{147F2762-F138-4A5C-976F-8EAC2B608ADB}">
              <a16:predDERef xmlns:a16="http://schemas.microsoft.com/office/drawing/2014/main" pred="{77816CBC-5518-4787-8139-E3648C60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1</xdr:row>
      <xdr:rowOff>152400</xdr:rowOff>
    </xdr:from>
    <xdr:to>
      <xdr:col>15</xdr:col>
      <xdr:colOff>542925</xdr:colOff>
      <xdr:row>16</xdr:row>
      <xdr:rowOff>142875</xdr:rowOff>
    </xdr:to>
    <xdr:graphicFrame macro="">
      <xdr:nvGraphicFramePr>
        <xdr:cNvPr id="18" name="Chart 17">
          <a:extLst>
            <a:ext uri="{FF2B5EF4-FFF2-40B4-BE49-F238E27FC236}">
              <a16:creationId xmlns:a16="http://schemas.microsoft.com/office/drawing/2014/main" id="{F47F8739-84C2-457E-90D5-131D83405CCA}"/>
            </a:ext>
            <a:ext uri="{147F2762-F138-4A5C-976F-8EAC2B608ADB}">
              <a16:predDERef xmlns:a16="http://schemas.microsoft.com/office/drawing/2014/main" pred="{13B7F408-F159-42B4-9232-A410B9643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314326</xdr:colOff>
      <xdr:row>17</xdr:row>
      <xdr:rowOff>76201</xdr:rowOff>
    </xdr:from>
    <xdr:to>
      <xdr:col>5</xdr:col>
      <xdr:colOff>485776</xdr:colOff>
      <xdr:row>31</xdr:row>
      <xdr:rowOff>57151</xdr:rowOff>
    </xdr:to>
    <xdr:graphicFrame macro="">
      <xdr:nvGraphicFramePr>
        <xdr:cNvPr id="4" name="Chart 3">
          <a:extLst>
            <a:ext uri="{FF2B5EF4-FFF2-40B4-BE49-F238E27FC236}">
              <a16:creationId xmlns:a16="http://schemas.microsoft.com/office/drawing/2014/main" id="{8157BD4B-B175-4ECF-B151-4FDBC3D6E7AD}"/>
            </a:ext>
            <a:ext uri="{147F2762-F138-4A5C-976F-8EAC2B608ADB}">
              <a16:predDERef xmlns:a16="http://schemas.microsoft.com/office/drawing/2014/main" pred="{F47F8739-84C2-457E-90D5-131D83405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381000</xdr:colOff>
      <xdr:row>0</xdr:row>
      <xdr:rowOff>114300</xdr:rowOff>
    </xdr:from>
    <xdr:to>
      <xdr:col>17</xdr:col>
      <xdr:colOff>66675</xdr:colOff>
      <xdr:row>0</xdr:row>
      <xdr:rowOff>695325</xdr:rowOff>
    </xdr:to>
    <xdr:sp macro="" textlink="">
      <xdr:nvSpPr>
        <xdr:cNvPr id="6" name="TextBox 5">
          <a:extLst>
            <a:ext uri="{FF2B5EF4-FFF2-40B4-BE49-F238E27FC236}">
              <a16:creationId xmlns:a16="http://schemas.microsoft.com/office/drawing/2014/main" id="{37108141-D77B-C132-B95C-A9B623B63A2F}"/>
            </a:ext>
            <a:ext uri="{147F2762-F138-4A5C-976F-8EAC2B608ADB}">
              <a16:predDERef xmlns:a16="http://schemas.microsoft.com/office/drawing/2014/main" pred="{8157BD4B-B175-4ECF-B151-4FDBC3D6E7AD}"/>
            </a:ext>
          </a:extLst>
        </xdr:cNvPr>
        <xdr:cNvSpPr txBox="1"/>
      </xdr:nvSpPr>
      <xdr:spPr>
        <a:xfrm>
          <a:off x="3429000" y="114300"/>
          <a:ext cx="7000875" cy="581025"/>
        </a:xfrm>
        <a:prstGeom prst="rect">
          <a:avLst/>
        </a:prstGeom>
        <a:solidFill>
          <a:schemeClr val="accent4">
            <a:lumMod val="75000"/>
          </a:schemeClr>
        </a:solidFill>
        <a:ln/>
      </xdr:spPr>
      <xdr:style>
        <a:lnRef idx="2">
          <a:schemeClr val="accent4"/>
        </a:lnRef>
        <a:fillRef idx="1">
          <a:schemeClr val="lt1"/>
        </a:fillRef>
        <a:effectRef idx="0">
          <a:schemeClr val="accent4"/>
        </a:effectRef>
        <a:fontRef idx="minor">
          <a:schemeClr val="dk1"/>
        </a:fontRef>
      </xdr:style>
      <xdr:txBody>
        <a:bodyPr spcFirstLastPara="0" vertOverflow="clip" horzOverflow="clip" wrap="square" lIns="91440" tIns="45720" rIns="91440" bIns="45720" rtlCol="0" anchor="t">
          <a:noAutofit/>
        </a:bodyPr>
        <a:lstStyle/>
        <a:p>
          <a:pPr marL="0" indent="0" algn="l"/>
          <a:r>
            <a:rPr lang="en-US" sz="3600">
              <a:solidFill>
                <a:schemeClr val="bg1"/>
              </a:solidFill>
              <a:latin typeface="+mn-lt"/>
              <a:ea typeface="+mn-lt"/>
              <a:cs typeface="+mn-lt"/>
            </a:rPr>
            <a:t>VENDOR-WISE </a:t>
          </a:r>
          <a:r>
            <a:rPr lang="en-US" sz="3600" b="0" i="0" u="none" strike="noStrike">
              <a:solidFill>
                <a:schemeClr val="bg1"/>
              </a:solidFill>
              <a:latin typeface="Aptos Narrow" panose="020B0004020202020204" pitchFamily="34" charset="0"/>
            </a:rPr>
            <a:t>REJECTION </a:t>
          </a:r>
          <a:r>
            <a:rPr lang="en-US" sz="3600">
              <a:solidFill>
                <a:schemeClr val="bg1"/>
              </a:solidFill>
              <a:latin typeface="+mn-lt"/>
              <a:ea typeface="+mn-lt"/>
              <a:cs typeface="+mn-lt"/>
            </a:rPr>
            <a:t>ANALYSIS</a:t>
          </a:r>
        </a:p>
      </xdr:txBody>
    </xdr:sp>
    <xdr:clientData/>
  </xdr:twoCellAnchor>
  <xdr:twoCellAnchor>
    <xdr:from>
      <xdr:col>6</xdr:col>
      <xdr:colOff>85725</xdr:colOff>
      <xdr:row>17</xdr:row>
      <xdr:rowOff>66675</xdr:rowOff>
    </xdr:from>
    <xdr:to>
      <xdr:col>13</xdr:col>
      <xdr:colOff>276225</xdr:colOff>
      <xdr:row>31</xdr:row>
      <xdr:rowOff>85725</xdr:rowOff>
    </xdr:to>
    <xdr:graphicFrame macro="">
      <xdr:nvGraphicFramePr>
        <xdr:cNvPr id="5" name="Chart 4" descr="Chart type: Stacked Bar. 'Quantity Rejected' and 'Total Order Quantity' by 'Vendor Name' and 'Category'&#10;&#10;Description automatically generated">
          <a:extLst>
            <a:ext uri="{FF2B5EF4-FFF2-40B4-BE49-F238E27FC236}">
              <a16:creationId xmlns:a16="http://schemas.microsoft.com/office/drawing/2014/main" id="{DB8DE78B-BEC0-4A89-9C98-D384F1D9AC6E}"/>
            </a:ext>
            <a:ext uri="{147F2762-F138-4A5C-976F-8EAC2B608ADB}">
              <a16:predDERef xmlns:a16="http://schemas.microsoft.com/office/drawing/2014/main" pred="{37108141-D77B-C132-B95C-A9B623B63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552450</xdr:colOff>
      <xdr:row>17</xdr:row>
      <xdr:rowOff>85725</xdr:rowOff>
    </xdr:from>
    <xdr:to>
      <xdr:col>20</xdr:col>
      <xdr:colOff>571500</xdr:colOff>
      <xdr:row>31</xdr:row>
      <xdr:rowOff>142875</xdr:rowOff>
    </xdr:to>
    <xdr:graphicFrame macro="">
      <xdr:nvGraphicFramePr>
        <xdr:cNvPr id="8" name="Chart 7" descr="Chart type: Stacked Bar. 'Quantity Rejected' and 'Total Order Quantity' by 'Vendor Name' and 'Category'&#10;&#10;Description automatically generated">
          <a:extLst>
            <a:ext uri="{FF2B5EF4-FFF2-40B4-BE49-F238E27FC236}">
              <a16:creationId xmlns:a16="http://schemas.microsoft.com/office/drawing/2014/main" id="{E7981991-8F0B-4076-9839-5AC6556821F1}"/>
            </a:ext>
            <a:ext uri="{147F2762-F138-4A5C-976F-8EAC2B608ADB}">
              <a16:predDERef xmlns:a16="http://schemas.microsoft.com/office/drawing/2014/main" pred="{DB8DE78B-BEC0-4A89-9C98-D384F1D9A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247650</xdr:colOff>
      <xdr:row>21</xdr:row>
      <xdr:rowOff>142875</xdr:rowOff>
    </xdr:from>
    <xdr:to>
      <xdr:col>11</xdr:col>
      <xdr:colOff>28575</xdr:colOff>
      <xdr:row>22</xdr:row>
      <xdr:rowOff>171450</xdr:rowOff>
    </xdr:to>
    <xdr:sp macro="" textlink="">
      <xdr:nvSpPr>
        <xdr:cNvPr id="9" name="TextBox 8">
          <a:extLst>
            <a:ext uri="{FF2B5EF4-FFF2-40B4-BE49-F238E27FC236}">
              <a16:creationId xmlns:a16="http://schemas.microsoft.com/office/drawing/2014/main" id="{619C43B6-4C90-4FC4-95FF-1EF752C7A17A}"/>
            </a:ext>
            <a:ext uri="{147F2762-F138-4A5C-976F-8EAC2B608ADB}">
              <a16:predDERef xmlns:a16="http://schemas.microsoft.com/office/drawing/2014/main" pred="{E7981991-8F0B-4076-9839-5AC6556821F1}"/>
            </a:ext>
          </a:extLst>
        </xdr:cNvPr>
        <xdr:cNvSpPr txBox="1"/>
      </xdr:nvSpPr>
      <xdr:spPr>
        <a:xfrm>
          <a:off x="6343650" y="4800600"/>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7%</a:t>
          </a:r>
        </a:p>
      </xdr:txBody>
    </xdr:sp>
    <xdr:clientData/>
  </xdr:twoCellAnchor>
  <xdr:twoCellAnchor>
    <xdr:from>
      <xdr:col>12</xdr:col>
      <xdr:colOff>476250</xdr:colOff>
      <xdr:row>24</xdr:row>
      <xdr:rowOff>95250</xdr:rowOff>
    </xdr:from>
    <xdr:to>
      <xdr:col>13</xdr:col>
      <xdr:colOff>257175</xdr:colOff>
      <xdr:row>25</xdr:row>
      <xdr:rowOff>123825</xdr:rowOff>
    </xdr:to>
    <xdr:sp macro="" textlink="">
      <xdr:nvSpPr>
        <xdr:cNvPr id="10" name="TextBox 9">
          <a:extLst>
            <a:ext uri="{FF2B5EF4-FFF2-40B4-BE49-F238E27FC236}">
              <a16:creationId xmlns:a16="http://schemas.microsoft.com/office/drawing/2014/main" id="{43C9749A-B63A-4696-96CC-42A28046BACE}"/>
            </a:ext>
            <a:ext uri="{147F2762-F138-4A5C-976F-8EAC2B608ADB}">
              <a16:predDERef xmlns:a16="http://schemas.microsoft.com/office/drawing/2014/main" pred="{619C43B6-4C90-4FC4-95FF-1EF752C7A17A}"/>
            </a:ext>
          </a:extLst>
        </xdr:cNvPr>
        <xdr:cNvSpPr txBox="1"/>
      </xdr:nvSpPr>
      <xdr:spPr>
        <a:xfrm>
          <a:off x="7791450" y="532447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8%</a:t>
          </a:r>
        </a:p>
      </xdr:txBody>
    </xdr:sp>
    <xdr:clientData/>
  </xdr:twoCellAnchor>
  <xdr:twoCellAnchor>
    <xdr:from>
      <xdr:col>12</xdr:col>
      <xdr:colOff>323850</xdr:colOff>
      <xdr:row>27</xdr:row>
      <xdr:rowOff>57150</xdr:rowOff>
    </xdr:from>
    <xdr:to>
      <xdr:col>13</xdr:col>
      <xdr:colOff>104775</xdr:colOff>
      <xdr:row>28</xdr:row>
      <xdr:rowOff>85725</xdr:rowOff>
    </xdr:to>
    <xdr:sp macro="" textlink="">
      <xdr:nvSpPr>
        <xdr:cNvPr id="11" name="TextBox 10">
          <a:extLst>
            <a:ext uri="{FF2B5EF4-FFF2-40B4-BE49-F238E27FC236}">
              <a16:creationId xmlns:a16="http://schemas.microsoft.com/office/drawing/2014/main" id="{140980F0-4B1F-4D5A-B483-AD1CE4F284EF}"/>
            </a:ext>
            <a:ext uri="{147F2762-F138-4A5C-976F-8EAC2B608ADB}">
              <a16:predDERef xmlns:a16="http://schemas.microsoft.com/office/drawing/2014/main" pred="{43C9749A-B63A-4696-96CC-42A28046BACE}"/>
            </a:ext>
          </a:extLst>
        </xdr:cNvPr>
        <xdr:cNvSpPr txBox="1"/>
      </xdr:nvSpPr>
      <xdr:spPr>
        <a:xfrm>
          <a:off x="7639050" y="585787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9%</a:t>
          </a:r>
        </a:p>
      </xdr:txBody>
    </xdr:sp>
    <xdr:clientData/>
  </xdr:twoCellAnchor>
  <xdr:twoCellAnchor>
    <xdr:from>
      <xdr:col>19</xdr:col>
      <xdr:colOff>561975</xdr:colOff>
      <xdr:row>21</xdr:row>
      <xdr:rowOff>114300</xdr:rowOff>
    </xdr:from>
    <xdr:to>
      <xdr:col>20</xdr:col>
      <xdr:colOff>342900</xdr:colOff>
      <xdr:row>22</xdr:row>
      <xdr:rowOff>142875</xdr:rowOff>
    </xdr:to>
    <xdr:sp macro="" textlink="">
      <xdr:nvSpPr>
        <xdr:cNvPr id="12" name="TextBox 11">
          <a:extLst>
            <a:ext uri="{FF2B5EF4-FFF2-40B4-BE49-F238E27FC236}">
              <a16:creationId xmlns:a16="http://schemas.microsoft.com/office/drawing/2014/main" id="{7A7B9FCB-D68E-4B56-AA74-C82A66324AE5}"/>
            </a:ext>
            <a:ext uri="{147F2762-F138-4A5C-976F-8EAC2B608ADB}">
              <a16:predDERef xmlns:a16="http://schemas.microsoft.com/office/drawing/2014/main" pred="{140980F0-4B1F-4D5A-B483-AD1CE4F284EF}"/>
            </a:ext>
          </a:extLst>
        </xdr:cNvPr>
        <xdr:cNvSpPr txBox="1"/>
      </xdr:nvSpPr>
      <xdr:spPr>
        <a:xfrm>
          <a:off x="12144375" y="477202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5%</a:t>
          </a:r>
        </a:p>
      </xdr:txBody>
    </xdr:sp>
    <xdr:clientData/>
  </xdr:twoCellAnchor>
  <xdr:twoCellAnchor>
    <xdr:from>
      <xdr:col>18</xdr:col>
      <xdr:colOff>266700</xdr:colOff>
      <xdr:row>24</xdr:row>
      <xdr:rowOff>0</xdr:rowOff>
    </xdr:from>
    <xdr:to>
      <xdr:col>19</xdr:col>
      <xdr:colOff>47625</xdr:colOff>
      <xdr:row>25</xdr:row>
      <xdr:rowOff>28575</xdr:rowOff>
    </xdr:to>
    <xdr:sp macro="" textlink="">
      <xdr:nvSpPr>
        <xdr:cNvPr id="13" name="TextBox 12">
          <a:extLst>
            <a:ext uri="{FF2B5EF4-FFF2-40B4-BE49-F238E27FC236}">
              <a16:creationId xmlns:a16="http://schemas.microsoft.com/office/drawing/2014/main" id="{E8A5A4BD-C1C2-461D-8DDB-019D16A7914D}"/>
            </a:ext>
            <a:ext uri="{147F2762-F138-4A5C-976F-8EAC2B608ADB}">
              <a16:predDERef xmlns:a16="http://schemas.microsoft.com/office/drawing/2014/main" pred="{7A7B9FCB-D68E-4B56-AA74-C82A66324AE5}"/>
            </a:ext>
          </a:extLst>
        </xdr:cNvPr>
        <xdr:cNvSpPr txBox="1"/>
      </xdr:nvSpPr>
      <xdr:spPr>
        <a:xfrm>
          <a:off x="11239500" y="522922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7%</a:t>
          </a:r>
        </a:p>
      </xdr:txBody>
    </xdr:sp>
    <xdr:clientData/>
  </xdr:twoCellAnchor>
  <xdr:twoCellAnchor>
    <xdr:from>
      <xdr:col>19</xdr:col>
      <xdr:colOff>390525</xdr:colOff>
      <xdr:row>26</xdr:row>
      <xdr:rowOff>85725</xdr:rowOff>
    </xdr:from>
    <xdr:to>
      <xdr:col>20</xdr:col>
      <xdr:colOff>171450</xdr:colOff>
      <xdr:row>27</xdr:row>
      <xdr:rowOff>114300</xdr:rowOff>
    </xdr:to>
    <xdr:sp macro="" textlink="">
      <xdr:nvSpPr>
        <xdr:cNvPr id="15" name="TextBox 14">
          <a:extLst>
            <a:ext uri="{FF2B5EF4-FFF2-40B4-BE49-F238E27FC236}">
              <a16:creationId xmlns:a16="http://schemas.microsoft.com/office/drawing/2014/main" id="{E1F2B717-F197-4DDA-B000-FFE32027C78E}"/>
            </a:ext>
            <a:ext uri="{147F2762-F138-4A5C-976F-8EAC2B608ADB}">
              <a16:predDERef xmlns:a16="http://schemas.microsoft.com/office/drawing/2014/main" pred="{E8A5A4BD-C1C2-461D-8DDB-019D16A7914D}"/>
            </a:ext>
          </a:extLst>
        </xdr:cNvPr>
        <xdr:cNvSpPr txBox="1"/>
      </xdr:nvSpPr>
      <xdr:spPr>
        <a:xfrm>
          <a:off x="11972925" y="5695950"/>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6%</a:t>
          </a:r>
        </a:p>
      </xdr:txBody>
    </xdr:sp>
    <xdr:clientData/>
  </xdr:twoCellAnchor>
  <xdr:twoCellAnchor editAs="oneCell">
    <xdr:from>
      <xdr:col>21</xdr:col>
      <xdr:colOff>247651</xdr:colOff>
      <xdr:row>10</xdr:row>
      <xdr:rowOff>123825</xdr:rowOff>
    </xdr:from>
    <xdr:to>
      <xdr:col>23</xdr:col>
      <xdr:colOff>361951</xdr:colOff>
      <xdr:row>23</xdr:row>
      <xdr:rowOff>76200</xdr:rowOff>
    </xdr:to>
    <mc:AlternateContent xmlns:mc="http://schemas.openxmlformats.org/markup-compatibility/2006">
      <mc:Choice xmlns:a14="http://schemas.microsoft.com/office/drawing/2010/main" Requires="a14">
        <xdr:graphicFrame macro="">
          <xdr:nvGraphicFramePr>
            <xdr:cNvPr id="2" name="Vendor Name">
              <a:extLst>
                <a:ext uri="{FF2B5EF4-FFF2-40B4-BE49-F238E27FC236}">
                  <a16:creationId xmlns:a16="http://schemas.microsoft.com/office/drawing/2014/main" id="{E21BF741-9357-0463-5D0A-D0961676BE2E}"/>
                </a:ext>
              </a:extLst>
            </xdr:cNvPr>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dr:sp macro="" textlink="">
          <xdr:nvSpPr>
            <xdr:cNvPr id="0" name=""/>
            <xdr:cNvSpPr>
              <a:spLocks noTextEdit="1"/>
            </xdr:cNvSpPr>
          </xdr:nvSpPr>
          <xdr:spPr>
            <a:xfrm>
              <a:off x="13049251" y="2686050"/>
              <a:ext cx="13335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257175</xdr:colOff>
      <xdr:row>5</xdr:row>
      <xdr:rowOff>114300</xdr:rowOff>
    </xdr:from>
    <xdr:to>
      <xdr:col>23</xdr:col>
      <xdr:colOff>352425</xdr:colOff>
      <xdr:row>7</xdr:row>
      <xdr:rowOff>104776</xdr:rowOff>
    </xdr:to>
    <xdr:sp macro="" textlink="">
      <xdr:nvSpPr>
        <xdr:cNvPr id="3" name="Rectangle 2">
          <a:hlinkClick xmlns:r="http://schemas.openxmlformats.org/officeDocument/2006/relationships" r:id="rId8"/>
          <a:extLst>
            <a:ext uri="{FF2B5EF4-FFF2-40B4-BE49-F238E27FC236}">
              <a16:creationId xmlns:a16="http://schemas.microsoft.com/office/drawing/2014/main" id="{FDEFAEDB-7BCE-0D7E-29A4-2E1F46756C38}"/>
            </a:ext>
          </a:extLst>
        </xdr:cNvPr>
        <xdr:cNvSpPr/>
      </xdr:nvSpPr>
      <xdr:spPr>
        <a:xfrm>
          <a:off x="13058775" y="1724025"/>
          <a:ext cx="1314450" cy="3714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kern="1200">
              <a:solidFill>
                <a:schemeClr val="bg1"/>
              </a:solidFill>
            </a:rPr>
            <a:t>Data</a:t>
          </a:r>
        </a:p>
      </xdr:txBody>
    </xdr:sp>
    <xdr:clientData/>
  </xdr:twoCellAnchor>
  <xdr:oneCellAnchor>
    <xdr:from>
      <xdr:col>25</xdr:col>
      <xdr:colOff>504825</xdr:colOff>
      <xdr:row>5</xdr:row>
      <xdr:rowOff>85725</xdr:rowOff>
    </xdr:from>
    <xdr:ext cx="184731" cy="264560"/>
    <xdr:sp macro="" textlink="">
      <xdr:nvSpPr>
        <xdr:cNvPr id="7" name="TextBox 6">
          <a:extLst>
            <a:ext uri="{FF2B5EF4-FFF2-40B4-BE49-F238E27FC236}">
              <a16:creationId xmlns:a16="http://schemas.microsoft.com/office/drawing/2014/main" id="{C97A50C8-866B-2175-1715-2FE05E8693FA}"/>
            </a:ext>
          </a:extLst>
        </xdr:cNvPr>
        <xdr:cNvSpPr txBox="1"/>
      </xdr:nvSpPr>
      <xdr:spPr>
        <a:xfrm>
          <a:off x="15744825"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21</xdr:col>
      <xdr:colOff>295275</xdr:colOff>
      <xdr:row>1</xdr:row>
      <xdr:rowOff>19050</xdr:rowOff>
    </xdr:from>
    <xdr:to>
      <xdr:col>23</xdr:col>
      <xdr:colOff>400050</xdr:colOff>
      <xdr:row>3</xdr:row>
      <xdr:rowOff>28575</xdr:rowOff>
    </xdr:to>
    <xdr:sp macro="" textlink="">
      <xdr:nvSpPr>
        <xdr:cNvPr id="19" name="Rectangle 18">
          <a:hlinkClick xmlns:r="http://schemas.openxmlformats.org/officeDocument/2006/relationships" r:id="rId9"/>
          <a:extLst>
            <a:ext uri="{FF2B5EF4-FFF2-40B4-BE49-F238E27FC236}">
              <a16:creationId xmlns:a16="http://schemas.microsoft.com/office/drawing/2014/main" id="{3B71A286-2B52-D077-116E-A4DFB510759F}"/>
            </a:ext>
          </a:extLst>
        </xdr:cNvPr>
        <xdr:cNvSpPr/>
      </xdr:nvSpPr>
      <xdr:spPr>
        <a:xfrm>
          <a:off x="13096875" y="866775"/>
          <a:ext cx="1323975" cy="3905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kern="1200"/>
            <a:t>Home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200025</xdr:colOff>
      <xdr:row>10</xdr:row>
      <xdr:rowOff>0</xdr:rowOff>
    </xdr:from>
    <xdr:to>
      <xdr:col>16</xdr:col>
      <xdr:colOff>2028825</xdr:colOff>
      <xdr:row>20</xdr:row>
      <xdr:rowOff>133350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A7639838-FCFD-9111-A76B-80EA55753B93}"/>
                </a:ext>
                <a:ext uri="{147F2762-F138-4A5C-976F-8EAC2B608ADB}">
                  <a16:predDERef xmlns:a16="http://schemas.microsoft.com/office/drawing/2014/main" pred="{70B0F2CE-78C8-681C-2557-11B6BA7647B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182725" y="30956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13</xdr:col>
      <xdr:colOff>66675</xdr:colOff>
      <xdr:row>53</xdr:row>
      <xdr:rowOff>0</xdr:rowOff>
    </xdr:from>
    <xdr:to>
      <xdr:col>16</xdr:col>
      <xdr:colOff>200025</xdr:colOff>
      <xdr:row>64</xdr:row>
      <xdr:rowOff>47625</xdr:rowOff>
    </xdr:to>
    <xdr:graphicFrame macro="">
      <xdr:nvGraphicFramePr>
        <xdr:cNvPr id="7" name="Chart 6" descr="Chart type: Stacked Bar. 'Quantity Rejected' and 'Total Order Quantity' by 'Vendor Name' and 'Category'&#10;&#10;Description automatically generated">
          <a:extLst>
            <a:ext uri="{FF2B5EF4-FFF2-40B4-BE49-F238E27FC236}">
              <a16:creationId xmlns:a16="http://schemas.microsoft.com/office/drawing/2014/main" id="{14945BF8-B091-E718-A8F8-6D51A2C9A739}"/>
            </a:ext>
            <a:ext uri="{147F2762-F138-4A5C-976F-8EAC2B608ADB}">
              <a16:predDERef xmlns:a16="http://schemas.microsoft.com/office/drawing/2014/main" pred="{A7639838-FCFD-9111-A76B-80EA55753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657225</xdr:colOff>
      <xdr:row>52</xdr:row>
      <xdr:rowOff>381000</xdr:rowOff>
    </xdr:from>
    <xdr:to>
      <xdr:col>17</xdr:col>
      <xdr:colOff>419100</xdr:colOff>
      <xdr:row>63</xdr:row>
      <xdr:rowOff>123825</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8A4DF112-85B7-C459-836D-709160C1735D}"/>
                </a:ext>
                <a:ext uri="{147F2762-F138-4A5C-976F-8EAC2B608ADB}">
                  <a16:predDERef xmlns:a16="http://schemas.microsoft.com/office/drawing/2014/main" pred="{14945BF8-B091-E718-A8F8-6D51A2C9A73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639925" y="148780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12</xdr:col>
      <xdr:colOff>409575</xdr:colOff>
      <xdr:row>9</xdr:row>
      <xdr:rowOff>104775</xdr:rowOff>
    </xdr:from>
    <xdr:to>
      <xdr:col>15</xdr:col>
      <xdr:colOff>1676400</xdr:colOff>
      <xdr:row>20</xdr:row>
      <xdr:rowOff>152400</xdr:rowOff>
    </xdr:to>
    <xdr:graphicFrame macro="">
      <xdr:nvGraphicFramePr>
        <xdr:cNvPr id="9" name="Chart 8" descr="Chart type: Stacked Bar. 'Total Order Quantity' and 'Quantity Rejected' by 'Vendor Name' and 'Category'&#10;&#10;Description automatically generated">
          <a:extLst>
            <a:ext uri="{FF2B5EF4-FFF2-40B4-BE49-F238E27FC236}">
              <a16:creationId xmlns:a16="http://schemas.microsoft.com/office/drawing/2014/main" id="{E43037EB-8021-A26A-0560-B4205BA26ECC}"/>
            </a:ext>
            <a:ext uri="{147F2762-F138-4A5C-976F-8EAC2B608ADB}">
              <a16:predDERef xmlns:a16="http://schemas.microsoft.com/office/drawing/2014/main" pred="{8A4DF112-85B7-C459-836D-709160C17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600075</xdr:colOff>
      <xdr:row>27</xdr:row>
      <xdr:rowOff>381000</xdr:rowOff>
    </xdr:from>
    <xdr:to>
      <xdr:col>16</xdr:col>
      <xdr:colOff>123825</xdr:colOff>
      <xdr:row>35</xdr:row>
      <xdr:rowOff>0</xdr:rowOff>
    </xdr:to>
    <xdr:graphicFrame macro="">
      <xdr:nvGraphicFramePr>
        <xdr:cNvPr id="3" name="Chart 2" descr="Chart type: Stacked Bar. 'Quantity Rejected' and 'Total Order Quantity' by 'Vendor Name' and 'Category'&#10;&#10;Description automatically generated">
          <a:extLst>
            <a:ext uri="{FF2B5EF4-FFF2-40B4-BE49-F238E27FC236}">
              <a16:creationId xmlns:a16="http://schemas.microsoft.com/office/drawing/2014/main" id="{1D0657F1-9761-3B6E-51F2-E88120EEC4DD}"/>
            </a:ext>
            <a:ext uri="{147F2762-F138-4A5C-976F-8EAC2B608ADB}">
              <a16:predDERef xmlns:a16="http://schemas.microsoft.com/office/drawing/2014/main" pred="{A39B09EC-447D-7D4E-79E5-741AF5AE5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657225</xdr:colOff>
      <xdr:row>8</xdr:row>
      <xdr:rowOff>381000</xdr:rowOff>
    </xdr:from>
    <xdr:to>
      <xdr:col>17</xdr:col>
      <xdr:colOff>609600</xdr:colOff>
      <xdr:row>16</xdr:row>
      <xdr:rowOff>9525</xdr:rowOff>
    </xdr:to>
    <mc:AlternateContent xmlns:mc="http://schemas.openxmlformats.org/markup-compatibility/2006" xmlns:a14="http://schemas.microsoft.com/office/drawing/2010/main">
      <mc:Choice Requires="a14">
        <xdr:graphicFrame macro="">
          <xdr:nvGraphicFramePr>
            <xdr:cNvPr id="4" name="Category 2">
              <a:extLst>
                <a:ext uri="{FF2B5EF4-FFF2-40B4-BE49-F238E27FC236}">
                  <a16:creationId xmlns:a16="http://schemas.microsoft.com/office/drawing/2014/main" id="{88DC85FA-62B6-F01E-381A-A6731C14065D}"/>
                </a:ext>
                <a:ext uri="{147F2762-F138-4A5C-976F-8EAC2B608ADB}">
                  <a16:predDERef xmlns:a16="http://schemas.microsoft.com/office/drawing/2014/main" pred="{1D0657F1-9761-3B6E-51F2-E88120EEC4D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173075" y="3695700"/>
              <a:ext cx="1876425" cy="27527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16</xdr:col>
      <xdr:colOff>590550</xdr:colOff>
      <xdr:row>28</xdr:row>
      <xdr:rowOff>19050</xdr:rowOff>
    </xdr:from>
    <xdr:to>
      <xdr:col>17</xdr:col>
      <xdr:colOff>742950</xdr:colOff>
      <xdr:row>34</xdr:row>
      <xdr:rowOff>342900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4D3FDA74-C048-F1D3-00E0-BC12CF0AC2ED}"/>
                </a:ext>
                <a:ext uri="{147F2762-F138-4A5C-976F-8EAC2B608ADB}">
                  <a16:predDERef xmlns:a16="http://schemas.microsoft.com/office/drawing/2014/main" pred="{88DC85FA-62B6-F01E-381A-A6731C14065D}"/>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3106400" y="11144250"/>
              <a:ext cx="2076450" cy="26670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15</xdr:col>
      <xdr:colOff>1114425</xdr:colOff>
      <xdr:row>13</xdr:row>
      <xdr:rowOff>276225</xdr:rowOff>
    </xdr:from>
    <xdr:to>
      <xdr:col>15</xdr:col>
      <xdr:colOff>1504950</xdr:colOff>
      <xdr:row>14</xdr:row>
      <xdr:rowOff>104775</xdr:rowOff>
    </xdr:to>
    <xdr:sp macro="" textlink="">
      <xdr:nvSpPr>
        <xdr:cNvPr id="8" name="TextBox 7">
          <a:extLst>
            <a:ext uri="{FF2B5EF4-FFF2-40B4-BE49-F238E27FC236}">
              <a16:creationId xmlns:a16="http://schemas.microsoft.com/office/drawing/2014/main" id="{0E910BED-EF73-3C69-184C-267A6E73B9CF}"/>
            </a:ext>
            <a:ext uri="{147F2762-F138-4A5C-976F-8EAC2B608ADB}">
              <a16:predDERef xmlns:a16="http://schemas.microsoft.com/office/drawing/2014/main" pred="{4D3FDA74-C048-F1D3-00E0-BC12CF0AC2ED}"/>
            </a:ext>
          </a:extLst>
        </xdr:cNvPr>
        <xdr:cNvSpPr txBox="1"/>
      </xdr:nvSpPr>
      <xdr:spPr>
        <a:xfrm>
          <a:off x="11887200" y="5543550"/>
          <a:ext cx="390525" cy="2190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Aptos Narrow" panose="020B0004020202020204" pitchFamily="34" charset="0"/>
            </a:rPr>
            <a:t>6%</a:t>
          </a:r>
        </a:p>
      </xdr:txBody>
    </xdr:sp>
    <xdr:clientData/>
  </xdr:twoCellAnchor>
  <xdr:twoCellAnchor>
    <xdr:from>
      <xdr:col>15</xdr:col>
      <xdr:colOff>333375</xdr:colOff>
      <xdr:row>12</xdr:row>
      <xdr:rowOff>142875</xdr:rowOff>
    </xdr:from>
    <xdr:to>
      <xdr:col>15</xdr:col>
      <xdr:colOff>723900</xdr:colOff>
      <xdr:row>12</xdr:row>
      <xdr:rowOff>361950</xdr:rowOff>
    </xdr:to>
    <xdr:sp macro="" textlink="">
      <xdr:nvSpPr>
        <xdr:cNvPr id="9" name="TextBox 8">
          <a:extLst>
            <a:ext uri="{FF2B5EF4-FFF2-40B4-BE49-F238E27FC236}">
              <a16:creationId xmlns:a16="http://schemas.microsoft.com/office/drawing/2014/main" id="{83D58585-6A4E-4C54-B4D6-37751A11DAB8}"/>
            </a:ext>
            <a:ext uri="{147F2762-F138-4A5C-976F-8EAC2B608ADB}">
              <a16:predDERef xmlns:a16="http://schemas.microsoft.com/office/drawing/2014/main" pred="{0E910BED-EF73-3C69-184C-267A6E73B9CF}"/>
            </a:ext>
          </a:extLst>
        </xdr:cNvPr>
        <xdr:cNvSpPr txBox="1"/>
      </xdr:nvSpPr>
      <xdr:spPr>
        <a:xfrm>
          <a:off x="11106150" y="501967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7%</a:t>
          </a:r>
        </a:p>
      </xdr:txBody>
    </xdr:sp>
    <xdr:clientData/>
  </xdr:twoCellAnchor>
  <xdr:twoCellAnchor>
    <xdr:from>
      <xdr:col>15</xdr:col>
      <xdr:colOff>1266825</xdr:colOff>
      <xdr:row>11</xdr:row>
      <xdr:rowOff>19050</xdr:rowOff>
    </xdr:from>
    <xdr:to>
      <xdr:col>15</xdr:col>
      <xdr:colOff>1657350</xdr:colOff>
      <xdr:row>11</xdr:row>
      <xdr:rowOff>238125</xdr:rowOff>
    </xdr:to>
    <xdr:sp macro="" textlink="">
      <xdr:nvSpPr>
        <xdr:cNvPr id="10" name="TextBox 9">
          <a:extLst>
            <a:ext uri="{FF2B5EF4-FFF2-40B4-BE49-F238E27FC236}">
              <a16:creationId xmlns:a16="http://schemas.microsoft.com/office/drawing/2014/main" id="{86892CF0-5CE3-44B8-B9AB-C84E44120060}"/>
            </a:ext>
            <a:ext uri="{147F2762-F138-4A5C-976F-8EAC2B608ADB}">
              <a16:predDERef xmlns:a16="http://schemas.microsoft.com/office/drawing/2014/main" pred="{83D58585-6A4E-4C54-B4D6-37751A11DAB8}"/>
            </a:ext>
          </a:extLst>
        </xdr:cNvPr>
        <xdr:cNvSpPr txBox="1"/>
      </xdr:nvSpPr>
      <xdr:spPr>
        <a:xfrm>
          <a:off x="12039600" y="4505325"/>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5%</a:t>
          </a:r>
        </a:p>
      </xdr:txBody>
    </xdr:sp>
    <xdr:clientData/>
  </xdr:twoCellAnchor>
  <xdr:twoCellAnchor>
    <xdr:from>
      <xdr:col>15</xdr:col>
      <xdr:colOff>28575</xdr:colOff>
      <xdr:row>30</xdr:row>
      <xdr:rowOff>19050</xdr:rowOff>
    </xdr:from>
    <xdr:to>
      <xdr:col>15</xdr:col>
      <xdr:colOff>419100</xdr:colOff>
      <xdr:row>30</xdr:row>
      <xdr:rowOff>238125</xdr:rowOff>
    </xdr:to>
    <xdr:sp macro="" textlink="">
      <xdr:nvSpPr>
        <xdr:cNvPr id="11" name="TextBox 10">
          <a:extLst>
            <a:ext uri="{FF2B5EF4-FFF2-40B4-BE49-F238E27FC236}">
              <a16:creationId xmlns:a16="http://schemas.microsoft.com/office/drawing/2014/main" id="{03B21791-6D1B-49F3-A510-8FF88F69CF38}"/>
            </a:ext>
            <a:ext uri="{147F2762-F138-4A5C-976F-8EAC2B608ADB}">
              <a16:predDERef xmlns:a16="http://schemas.microsoft.com/office/drawing/2014/main" pred="{86892CF0-5CE3-44B8-B9AB-C84E44120060}"/>
            </a:ext>
          </a:extLst>
        </xdr:cNvPr>
        <xdr:cNvSpPr txBox="1"/>
      </xdr:nvSpPr>
      <xdr:spPr>
        <a:xfrm>
          <a:off x="10801350" y="11925300"/>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7%</a:t>
          </a:r>
        </a:p>
      </xdr:txBody>
    </xdr:sp>
    <xdr:clientData/>
  </xdr:twoCellAnchor>
  <xdr:twoCellAnchor>
    <xdr:from>
      <xdr:col>15</xdr:col>
      <xdr:colOff>1457325</xdr:colOff>
      <xdr:row>31</xdr:row>
      <xdr:rowOff>142875</xdr:rowOff>
    </xdr:from>
    <xdr:to>
      <xdr:col>16</xdr:col>
      <xdr:colOff>104775</xdr:colOff>
      <xdr:row>31</xdr:row>
      <xdr:rowOff>361950</xdr:rowOff>
    </xdr:to>
    <xdr:sp macro="" textlink="">
      <xdr:nvSpPr>
        <xdr:cNvPr id="12" name="TextBox 11">
          <a:extLst>
            <a:ext uri="{FF2B5EF4-FFF2-40B4-BE49-F238E27FC236}">
              <a16:creationId xmlns:a16="http://schemas.microsoft.com/office/drawing/2014/main" id="{3DF46277-BFBA-47A8-B096-85C3D11B08F1}"/>
            </a:ext>
            <a:ext uri="{147F2762-F138-4A5C-976F-8EAC2B608ADB}">
              <a16:predDERef xmlns:a16="http://schemas.microsoft.com/office/drawing/2014/main" pred="{03B21791-6D1B-49F3-A510-8FF88F69CF38}"/>
            </a:ext>
          </a:extLst>
        </xdr:cNvPr>
        <xdr:cNvSpPr txBox="1"/>
      </xdr:nvSpPr>
      <xdr:spPr>
        <a:xfrm>
          <a:off x="12230100" y="12439650"/>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8%</a:t>
          </a:r>
        </a:p>
      </xdr:txBody>
    </xdr:sp>
    <xdr:clientData/>
  </xdr:twoCellAnchor>
  <xdr:twoCellAnchor>
    <xdr:from>
      <xdr:col>15</xdr:col>
      <xdr:colOff>1333500</xdr:colOff>
      <xdr:row>32</xdr:row>
      <xdr:rowOff>266700</xdr:rowOff>
    </xdr:from>
    <xdr:to>
      <xdr:col>15</xdr:col>
      <xdr:colOff>1724025</xdr:colOff>
      <xdr:row>33</xdr:row>
      <xdr:rowOff>95250</xdr:rowOff>
    </xdr:to>
    <xdr:sp macro="" textlink="">
      <xdr:nvSpPr>
        <xdr:cNvPr id="13" name="TextBox 12">
          <a:extLst>
            <a:ext uri="{FF2B5EF4-FFF2-40B4-BE49-F238E27FC236}">
              <a16:creationId xmlns:a16="http://schemas.microsoft.com/office/drawing/2014/main" id="{168CA2DD-63F3-49F7-8EAB-49D039C08455}"/>
            </a:ext>
            <a:ext uri="{147F2762-F138-4A5C-976F-8EAC2B608ADB}">
              <a16:predDERef xmlns:a16="http://schemas.microsoft.com/office/drawing/2014/main" pred="{3DF46277-BFBA-47A8-B096-85C3D11B08F1}"/>
            </a:ext>
          </a:extLst>
        </xdr:cNvPr>
        <xdr:cNvSpPr txBox="1"/>
      </xdr:nvSpPr>
      <xdr:spPr>
        <a:xfrm>
          <a:off x="12106275" y="12954000"/>
          <a:ext cx="390525" cy="2190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Aptos Narrow" panose="020B0004020202020204" pitchFamily="34" charset="0"/>
            </a:rPr>
            <a:t>9%</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590550</xdr:colOff>
      <xdr:row>1</xdr:row>
      <xdr:rowOff>0</xdr:rowOff>
    </xdr:from>
    <xdr:to>
      <xdr:col>13</xdr:col>
      <xdr:colOff>171450</xdr:colOff>
      <xdr:row>18</xdr:row>
      <xdr:rowOff>142875</xdr:rowOff>
    </xdr:to>
    <xdr:graphicFrame macro="">
      <xdr:nvGraphicFramePr>
        <xdr:cNvPr id="2" name="Chart 1">
          <a:extLst>
            <a:ext uri="{FF2B5EF4-FFF2-40B4-BE49-F238E27FC236}">
              <a16:creationId xmlns:a16="http://schemas.microsoft.com/office/drawing/2014/main" id="{17DDD516-E685-2F2B-9EB2-58B1A40A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228600</xdr:colOff>
      <xdr:row>4</xdr:row>
      <xdr:rowOff>114300</xdr:rowOff>
    </xdr:from>
    <xdr:to>
      <xdr:col>4</xdr:col>
      <xdr:colOff>133350</xdr:colOff>
      <xdr:row>19</xdr:row>
      <xdr:rowOff>0</xdr:rowOff>
    </xdr:to>
    <xdr:graphicFrame macro="">
      <xdr:nvGraphicFramePr>
        <xdr:cNvPr id="2" name="Chart 1">
          <a:extLst>
            <a:ext uri="{FF2B5EF4-FFF2-40B4-BE49-F238E27FC236}">
              <a16:creationId xmlns:a16="http://schemas.microsoft.com/office/drawing/2014/main" id="{1295FD4A-0CBA-561F-23C9-5A947427C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11</xdr:row>
      <xdr:rowOff>9525</xdr:rowOff>
    </xdr:from>
    <xdr:to>
      <xdr:col>16</xdr:col>
      <xdr:colOff>47625</xdr:colOff>
      <xdr:row>21</xdr:row>
      <xdr:rowOff>47625</xdr:rowOff>
    </xdr:to>
    <xdr:graphicFrame macro="">
      <xdr:nvGraphicFramePr>
        <xdr:cNvPr id="2" name="Chart 1">
          <a:extLst>
            <a:ext uri="{FF2B5EF4-FFF2-40B4-BE49-F238E27FC236}">
              <a16:creationId xmlns:a16="http://schemas.microsoft.com/office/drawing/2014/main" id="{35463895-9FA4-D98D-B1B6-4CB5C6803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14</xdr:row>
      <xdr:rowOff>28575</xdr:rowOff>
    </xdr:from>
    <xdr:to>
      <xdr:col>15</xdr:col>
      <xdr:colOff>533400</xdr:colOff>
      <xdr:row>15</xdr:row>
      <xdr:rowOff>47625</xdr:rowOff>
    </xdr:to>
    <xdr:sp macro="" textlink="">
      <xdr:nvSpPr>
        <xdr:cNvPr id="3" name="TextBox 2">
          <a:extLst>
            <a:ext uri="{FF2B5EF4-FFF2-40B4-BE49-F238E27FC236}">
              <a16:creationId xmlns:a16="http://schemas.microsoft.com/office/drawing/2014/main" id="{91DECF8D-9FB4-784C-1106-308B3D1CB553}"/>
            </a:ext>
            <a:ext uri="{147F2762-F138-4A5C-976F-8EAC2B608ADB}">
              <a16:predDERef xmlns:a16="http://schemas.microsoft.com/office/drawing/2014/main" pred="{35463895-9FA4-D98D-B1B6-4CB5C6803430}"/>
            </a:ext>
          </a:extLst>
        </xdr:cNvPr>
        <xdr:cNvSpPr txBox="1"/>
      </xdr:nvSpPr>
      <xdr:spPr>
        <a:xfrm>
          <a:off x="11210925" y="4095750"/>
          <a:ext cx="952500" cy="209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800" b="0" i="0" u="none" strike="noStrike">
              <a:solidFill>
                <a:srgbClr val="000000"/>
              </a:solidFill>
              <a:latin typeface="Aptos Narrow" panose="020B0004020202020204" pitchFamily="34" charset="0"/>
            </a:rPr>
            <a:t>Product pass QC</a:t>
          </a:r>
        </a:p>
      </xdr:txBody>
    </xdr:sp>
    <xdr:clientData/>
  </xdr:twoCellAnchor>
  <xdr:twoCellAnchor>
    <xdr:from>
      <xdr:col>14</xdr:col>
      <xdr:colOff>180975</xdr:colOff>
      <xdr:row>15</xdr:row>
      <xdr:rowOff>76200</xdr:rowOff>
    </xdr:from>
    <xdr:to>
      <xdr:col>15</xdr:col>
      <xdr:colOff>523875</xdr:colOff>
      <xdr:row>16</xdr:row>
      <xdr:rowOff>95250</xdr:rowOff>
    </xdr:to>
    <xdr:sp macro="" textlink="">
      <xdr:nvSpPr>
        <xdr:cNvPr id="4" name="TextBox 3">
          <a:extLst>
            <a:ext uri="{FF2B5EF4-FFF2-40B4-BE49-F238E27FC236}">
              <a16:creationId xmlns:a16="http://schemas.microsoft.com/office/drawing/2014/main" id="{77596E17-4897-4D64-BD86-D9842CAFD3CF}"/>
            </a:ext>
            <a:ext uri="{147F2762-F138-4A5C-976F-8EAC2B608ADB}">
              <a16:predDERef xmlns:a16="http://schemas.microsoft.com/office/drawing/2014/main" pred="{91DECF8D-9FB4-784C-1106-308B3D1CB553}"/>
            </a:ext>
          </a:extLst>
        </xdr:cNvPr>
        <xdr:cNvSpPr txBox="1"/>
      </xdr:nvSpPr>
      <xdr:spPr>
        <a:xfrm>
          <a:off x="11201400" y="4333875"/>
          <a:ext cx="952500" cy="2095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800" b="0" i="0" u="none" strike="noStrike">
              <a:solidFill>
                <a:srgbClr val="000000"/>
              </a:solidFill>
              <a:latin typeface="Aptos Narrow" panose="020B0004020202020204" pitchFamily="34" charset="0"/>
            </a:rPr>
            <a:t>Product failed QC</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600075</xdr:colOff>
      <xdr:row>5</xdr:row>
      <xdr:rowOff>0</xdr:rowOff>
    </xdr:from>
    <xdr:to>
      <xdr:col>14</xdr:col>
      <xdr:colOff>495300</xdr:colOff>
      <xdr:row>12</xdr:row>
      <xdr:rowOff>9525</xdr:rowOff>
    </xdr:to>
    <xdr:graphicFrame macro="">
      <xdr:nvGraphicFramePr>
        <xdr:cNvPr id="4" name="Chart 3">
          <a:extLst>
            <a:ext uri="{FF2B5EF4-FFF2-40B4-BE49-F238E27FC236}">
              <a16:creationId xmlns:a16="http://schemas.microsoft.com/office/drawing/2014/main" id="{896FFF22-C628-AC5F-75EE-22B483FE4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AC5E83C-346B-0206-DAF1-42626325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1</xdr:row>
      <xdr:rowOff>0</xdr:rowOff>
    </xdr:from>
    <xdr:to>
      <xdr:col>19</xdr:col>
      <xdr:colOff>0</xdr:colOff>
      <xdr:row>14</xdr:row>
      <xdr:rowOff>161925</xdr:rowOff>
    </xdr:to>
    <mc:AlternateContent xmlns:mc="http://schemas.openxmlformats.org/markup-compatibility/2006" xmlns:a14="http://schemas.microsoft.com/office/drawing/2010/main">
      <mc:Choice Requires="a14">
        <xdr:graphicFrame macro="">
          <xdr:nvGraphicFramePr>
            <xdr:cNvPr id="3" name="MONTH ">
              <a:extLst>
                <a:ext uri="{FF2B5EF4-FFF2-40B4-BE49-F238E27FC236}">
                  <a16:creationId xmlns:a16="http://schemas.microsoft.com/office/drawing/2014/main" id="{73F8AF43-C793-20FC-0DF0-38B8EDCDC99D}"/>
                </a:ext>
                <a:ext uri="{147F2762-F138-4A5C-976F-8EAC2B608ADB}">
                  <a16:predDERef xmlns:a16="http://schemas.microsoft.com/office/drawing/2014/main" pred="{6AC5E83C-346B-0206-DAF1-42626325313D}"/>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11144250" y="1905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12</xdr:col>
      <xdr:colOff>142875</xdr:colOff>
      <xdr:row>1</xdr:row>
      <xdr:rowOff>0</xdr:rowOff>
    </xdr:from>
    <xdr:to>
      <xdr:col>15</xdr:col>
      <xdr:colOff>142875</xdr:colOff>
      <xdr:row>14</xdr:row>
      <xdr:rowOff>161925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69F7028-8EFC-CBB0-8BC9-A37D95DF5746}"/>
                </a:ext>
                <a:ext uri="{147F2762-F138-4A5C-976F-8EAC2B608ADB}">
                  <a16:predDERef xmlns:a16="http://schemas.microsoft.com/office/drawing/2014/main" pred="{73F8AF43-C793-20FC-0DF0-38B8EDCDC99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848725" y="1905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0.475688078703" createdVersion="8" refreshedVersion="8" minRefreshableVersion="3" recordCount="198" xr:uid="{213DCBCC-848B-4526-91EF-8B16DB250649}">
  <cacheSource type="worksheet">
    <worksheetSource name="Table1"/>
  </cacheSource>
  <cacheFields count="10">
    <cacheField name="Product ID" numFmtId="0">
      <sharedItems/>
    </cacheField>
    <cacheField name="Product Name" numFmtId="0">
      <sharedItems/>
    </cacheField>
    <cacheField name="Vendor Name" numFmtId="0">
      <sharedItems count="3">
        <s v="Vendor1"/>
        <s v="Vendor2"/>
        <s v="Vendor3"/>
      </sharedItems>
    </cacheField>
    <cacheField name="Category" numFmtId="0">
      <sharedItems count="2">
        <s v="Apparel"/>
        <s v="Accessories"/>
      </sharedItems>
    </cacheField>
    <cacheField name="Rejection Reason" numFmtId="0">
      <sharedItems count="5">
        <s v="Fabric Defect"/>
        <s v="Stitching Issue"/>
        <s v="Print Fading"/>
        <s v="Wrong Size"/>
        <s v="Cracked"/>
      </sharedItems>
    </cacheField>
    <cacheField name="Quantity Rejected" numFmtId="0">
      <sharedItems containsSemiMixedTypes="0" containsString="0" containsNumber="1" containsInteger="1" minValue="1" maxValue="11"/>
    </cacheField>
    <cacheField name="Rejection Date" numFmtId="14">
      <sharedItems containsSemiMixedTypes="0" containsNonDate="0" containsDate="1" containsString="0" minDate="2024-10-01T00:00:00" maxDate="2025-04-17T00:00:00"/>
    </cacheField>
    <cacheField name="QC Test Passed" numFmtId="0">
      <sharedItems/>
    </cacheField>
    <cacheField name="MONTH " numFmtId="0">
      <sharedItems containsSemiMixedTypes="0" containsString="0" containsNumber="1" containsInteger="1" minValue="1" maxValue="12" count="7">
        <n v="10"/>
        <n v="11"/>
        <n v="12"/>
        <n v="1"/>
        <n v="2"/>
        <n v="3"/>
        <n v="4"/>
      </sharedItems>
    </cacheField>
    <cacheField name="Year" numFmtId="0">
      <sharedItems containsSemiMixedTypes="0" containsString="0" containsNumber="1" containsInteger="1" minValue="2024" maxValue="2025" count="2">
        <n v="2024"/>
        <n v="2025"/>
      </sharedItems>
    </cacheField>
  </cacheFields>
  <extLst>
    <ext xmlns:x14="http://schemas.microsoft.com/office/spreadsheetml/2009/9/main" uri="{725AE2AE-9491-48be-B2B4-4EB974FC3084}">
      <x14:pivotCacheDefinition pivotCacheId="16263977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0.501254976851" createdVersion="8" refreshedVersion="8" minRefreshableVersion="3" recordCount="198" xr:uid="{2F9A24D6-1139-4F13-BB33-424FE5ADBA4B}">
  <cacheSource type="worksheet">
    <worksheetSource name="Table13"/>
  </cacheSource>
  <cacheFields count="11">
    <cacheField name="Product ID" numFmtId="0">
      <sharedItems/>
    </cacheField>
    <cacheField name="Product Name" numFmtId="0">
      <sharedItems/>
    </cacheField>
    <cacheField name="Vendor Name" numFmtId="0">
      <sharedItems count="3">
        <s v="Vendor1"/>
        <s v="Vendor2"/>
        <s v="Vendor3"/>
      </sharedItems>
    </cacheField>
    <cacheField name="Category" numFmtId="0">
      <sharedItems count="2">
        <s v="Apparel"/>
        <s v="Accessories"/>
      </sharedItems>
    </cacheField>
    <cacheField name="Rejection Reason" numFmtId="0">
      <sharedItems/>
    </cacheField>
    <cacheField name="Total Order Quantity" numFmtId="0">
      <sharedItems containsSemiMixedTypes="0" containsString="0" containsNumber="1" containsInteger="1" minValue="50" maxValue="100"/>
    </cacheField>
    <cacheField name="Quantity Rejected" numFmtId="0">
      <sharedItems containsSemiMixedTypes="0" containsString="0" containsNumber="1" containsInteger="1" minValue="1" maxValue="11"/>
    </cacheField>
    <cacheField name="Rejection Date" numFmtId="14">
      <sharedItems containsSemiMixedTypes="0" containsNonDate="0" containsDate="1" containsString="0" minDate="2024-10-01T00:00:00" maxDate="2025-04-17T00:00:00"/>
    </cacheField>
    <cacheField name="QC Test Passed" numFmtId="0">
      <sharedItems/>
    </cacheField>
    <cacheField name="MONTH " numFmtId="0">
      <sharedItems containsSemiMixedTypes="0" containsString="0" containsNumber="1" containsInteger="1" minValue="1" maxValue="12"/>
    </cacheField>
    <cacheField name="Year" numFmtId="0">
      <sharedItems containsSemiMixedTypes="0" containsString="0" containsNumber="1" containsInteger="1" minValue="2024" maxValue="2025"/>
    </cacheField>
  </cacheFields>
  <extLst>
    <ext xmlns:x14="http://schemas.microsoft.com/office/spreadsheetml/2009/9/main" uri="{725AE2AE-9491-48be-B2B4-4EB974FC3084}">
      <x14:pivotCacheDefinition pivotCacheId="160173545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0.513991666667" createdVersion="8" refreshedVersion="8" minRefreshableVersion="3" recordCount="198" xr:uid="{F367642A-3065-4B21-B215-3B467FED17A8}">
  <cacheSource type="worksheet">
    <worksheetSource name="Table136"/>
  </cacheSource>
  <cacheFields count="11">
    <cacheField name="Product ID" numFmtId="0">
      <sharedItems/>
    </cacheField>
    <cacheField name="Product Name" numFmtId="0">
      <sharedItems/>
    </cacheField>
    <cacheField name="Vendor Name" numFmtId="0">
      <sharedItems count="3">
        <s v="Vendor1"/>
        <s v="Vendor2"/>
        <s v="Vendor3"/>
      </sharedItems>
    </cacheField>
    <cacheField name="Category" numFmtId="0">
      <sharedItems count="2">
        <s v="Apparel"/>
        <s v="Accessories"/>
      </sharedItems>
    </cacheField>
    <cacheField name="Rejection Reason" numFmtId="0">
      <sharedItems/>
    </cacheField>
    <cacheField name="Total Order Quantity" numFmtId="0">
      <sharedItems containsSemiMixedTypes="0" containsString="0" containsNumber="1" containsInteger="1" minValue="50" maxValue="100"/>
    </cacheField>
    <cacheField name="Quantity Rejected" numFmtId="0">
      <sharedItems containsSemiMixedTypes="0" containsString="0" containsNumber="1" containsInteger="1" minValue="1" maxValue="11"/>
    </cacheField>
    <cacheField name="Rejection Date" numFmtId="14">
      <sharedItems containsSemiMixedTypes="0" containsNonDate="0" containsDate="1" containsString="0" minDate="2024-10-01T00:00:00" maxDate="2025-04-17T00:00:00"/>
    </cacheField>
    <cacheField name="QC Test Passed" numFmtId="0">
      <sharedItems/>
    </cacheField>
    <cacheField name="MONTH " numFmtId="0">
      <sharedItems containsSemiMixedTypes="0" containsString="0" containsNumber="1" containsInteger="1" minValue="1" maxValue="12"/>
    </cacheField>
    <cacheField name="Year" numFmtId="0">
      <sharedItems containsSemiMixedTypes="0" containsString="0" containsNumber="1" containsInteger="1" minValue="2024" maxValue="2025"/>
    </cacheField>
  </cacheFields>
  <extLst>
    <ext xmlns:x14="http://schemas.microsoft.com/office/spreadsheetml/2009/9/main" uri="{725AE2AE-9491-48be-B2B4-4EB974FC3084}">
      <x14:pivotCacheDefinition pivotCacheId="195662734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0.553488310186" createdVersion="8" refreshedVersion="8" minRefreshableVersion="3" recordCount="198" xr:uid="{FC9E3516-A87E-4269-AD54-2B4727673358}">
  <cacheSource type="worksheet">
    <worksheetSource name="Table6"/>
  </cacheSource>
  <cacheFields count="11">
    <cacheField name="Product ID" numFmtId="0">
      <sharedItems/>
    </cacheField>
    <cacheField name="Product Name" numFmtId="0">
      <sharedItems/>
    </cacheField>
    <cacheField name="Vendor Name" numFmtId="0">
      <sharedItems count="3">
        <s v="Vendor1"/>
        <s v="Vendor2"/>
        <s v="Vendor3"/>
      </sharedItems>
    </cacheField>
    <cacheField name="Category" numFmtId="0">
      <sharedItems/>
    </cacheField>
    <cacheField name="Rejection Reason" numFmtId="0">
      <sharedItems/>
    </cacheField>
    <cacheField name="Total Order Quantity" numFmtId="0">
      <sharedItems containsSemiMixedTypes="0" containsString="0" containsNumber="1" containsInteger="1" minValue="50" maxValue="100"/>
    </cacheField>
    <cacheField name="Quantity Rejected" numFmtId="0">
      <sharedItems containsSemiMixedTypes="0" containsString="0" containsNumber="1" containsInteger="1" minValue="1" maxValue="11"/>
    </cacheField>
    <cacheField name="Rejection Date" numFmtId="14">
      <sharedItems containsSemiMixedTypes="0" containsNonDate="0" containsDate="1" containsString="0" minDate="2024-10-01T00:00:00" maxDate="2025-04-17T00:00:00" count="198">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sharedItems>
    </cacheField>
    <cacheField name="QC Test Passed" numFmtId="0">
      <sharedItems/>
    </cacheField>
    <cacheField name="MONTH " numFmtId="0">
      <sharedItems containsSemiMixedTypes="0" containsString="0" containsNumber="1" containsInteger="1" minValue="1" maxValue="12" count="7">
        <n v="10"/>
        <n v="11"/>
        <n v="12"/>
        <n v="1"/>
        <n v="2"/>
        <n v="3"/>
        <n v="4"/>
      </sharedItems>
    </cacheField>
    <cacheField name="Year" numFmtId="0">
      <sharedItems containsSemiMixedTypes="0" containsString="0" containsNumber="1" containsInteger="1" minValue="2024" maxValue="2025" count="2">
        <n v="2024"/>
        <n v="20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P001"/>
    <s v="T-Shirt A"/>
    <x v="0"/>
    <x v="0"/>
    <x v="0"/>
    <n v="10"/>
    <d v="2024-10-01T00:00:00"/>
    <s v="No"/>
    <x v="0"/>
    <x v="0"/>
  </r>
  <r>
    <s v="P002"/>
    <s v="T-Shirt B"/>
    <x v="0"/>
    <x v="0"/>
    <x v="1"/>
    <n v="5"/>
    <d v="2024-10-02T00:00:00"/>
    <s v="No"/>
    <x v="0"/>
    <x v="0"/>
  </r>
  <r>
    <s v="P003"/>
    <s v="Hoodie C"/>
    <x v="1"/>
    <x v="0"/>
    <x v="2"/>
    <n v="3"/>
    <d v="2024-10-03T00:00:00"/>
    <s v="Yes"/>
    <x v="0"/>
    <x v="0"/>
  </r>
  <r>
    <s v="P004"/>
    <s v="Cap D"/>
    <x v="2"/>
    <x v="1"/>
    <x v="3"/>
    <n v="2"/>
    <d v="2024-10-04T00:00:00"/>
    <s v="Yes"/>
    <x v="0"/>
    <x v="0"/>
  </r>
  <r>
    <s v="P005"/>
    <s v="Mug E"/>
    <x v="1"/>
    <x v="1"/>
    <x v="4"/>
    <n v="8"/>
    <d v="2024-10-05T00:00:00"/>
    <s v="No"/>
    <x v="0"/>
    <x v="0"/>
  </r>
  <r>
    <s v="P006"/>
    <s v="T-Shirt F"/>
    <x v="0"/>
    <x v="0"/>
    <x v="0"/>
    <n v="4"/>
    <d v="2024-10-06T00:00:00"/>
    <s v="Yes"/>
    <x v="0"/>
    <x v="0"/>
  </r>
  <r>
    <s v="P007"/>
    <s v="Bag G"/>
    <x v="2"/>
    <x v="1"/>
    <x v="1"/>
    <n v="6"/>
    <d v="2024-10-07T00:00:00"/>
    <s v="No"/>
    <x v="0"/>
    <x v="0"/>
  </r>
  <r>
    <s v="P008"/>
    <s v="Hoodie H"/>
    <x v="1"/>
    <x v="0"/>
    <x v="2"/>
    <n v="7"/>
    <d v="2024-10-08T00:00:00"/>
    <s v="No"/>
    <x v="0"/>
    <x v="0"/>
  </r>
  <r>
    <s v="P009"/>
    <s v="Cap I"/>
    <x v="0"/>
    <x v="1"/>
    <x v="3"/>
    <n v="3"/>
    <d v="2024-10-09T00:00:00"/>
    <s v="No"/>
    <x v="0"/>
    <x v="0"/>
  </r>
  <r>
    <s v="P010"/>
    <s v="Mug J"/>
    <x v="2"/>
    <x v="1"/>
    <x v="4"/>
    <n v="5"/>
    <d v="2024-10-10T00:00:00"/>
    <s v="Yes"/>
    <x v="0"/>
    <x v="0"/>
  </r>
  <r>
    <s v="P011"/>
    <s v="T-Shirt K"/>
    <x v="0"/>
    <x v="0"/>
    <x v="0"/>
    <n v="9"/>
    <d v="2024-10-11T00:00:00"/>
    <s v="Yes"/>
    <x v="0"/>
    <x v="0"/>
  </r>
  <r>
    <s v="P012"/>
    <s v="T-Shirt L"/>
    <x v="0"/>
    <x v="0"/>
    <x v="1"/>
    <n v="6"/>
    <d v="2024-10-12T00:00:00"/>
    <s v="No"/>
    <x v="0"/>
    <x v="0"/>
  </r>
  <r>
    <s v="P013"/>
    <s v="Hoodie M"/>
    <x v="1"/>
    <x v="0"/>
    <x v="2"/>
    <n v="4"/>
    <d v="2024-10-13T00:00:00"/>
    <s v="No"/>
    <x v="0"/>
    <x v="0"/>
  </r>
  <r>
    <s v="P014"/>
    <s v="Bag N"/>
    <x v="2"/>
    <x v="1"/>
    <x v="3"/>
    <n v="1"/>
    <d v="2024-10-14T00:00:00"/>
    <s v="Yes"/>
    <x v="0"/>
    <x v="0"/>
  </r>
  <r>
    <s v="P015"/>
    <s v="Mug O"/>
    <x v="1"/>
    <x v="1"/>
    <x v="4"/>
    <n v="6"/>
    <d v="2024-10-15T00:00:00"/>
    <s v="Yes"/>
    <x v="0"/>
    <x v="0"/>
  </r>
  <r>
    <s v="P016"/>
    <s v="T-Shirt P"/>
    <x v="0"/>
    <x v="0"/>
    <x v="0"/>
    <n v="3"/>
    <d v="2024-10-16T00:00:00"/>
    <s v="No"/>
    <x v="0"/>
    <x v="0"/>
  </r>
  <r>
    <s v="P017"/>
    <s v="Hoodie Q"/>
    <x v="1"/>
    <x v="0"/>
    <x v="2"/>
    <n v="2"/>
    <d v="2024-10-17T00:00:00"/>
    <s v="Yes"/>
    <x v="0"/>
    <x v="0"/>
  </r>
  <r>
    <s v="P018"/>
    <s v="Cap R"/>
    <x v="0"/>
    <x v="1"/>
    <x v="3"/>
    <n v="4"/>
    <d v="2024-10-18T00:00:00"/>
    <s v="Yes"/>
    <x v="0"/>
    <x v="0"/>
  </r>
  <r>
    <s v="P019"/>
    <s v="Mug S"/>
    <x v="1"/>
    <x v="1"/>
    <x v="4"/>
    <n v="7"/>
    <d v="2024-10-19T00:00:00"/>
    <s v="No"/>
    <x v="0"/>
    <x v="0"/>
  </r>
  <r>
    <s v="P020"/>
    <s v="T-Shirt T"/>
    <x v="0"/>
    <x v="0"/>
    <x v="0"/>
    <n v="8"/>
    <d v="2024-10-20T00:00:00"/>
    <s v="No"/>
    <x v="0"/>
    <x v="0"/>
  </r>
  <r>
    <s v="P021"/>
    <s v="Bag U"/>
    <x v="2"/>
    <x v="1"/>
    <x v="1"/>
    <n v="5"/>
    <d v="2024-10-21T00:00:00"/>
    <s v="Yes"/>
    <x v="0"/>
    <x v="0"/>
  </r>
  <r>
    <s v="P022"/>
    <s v="Hoodie V"/>
    <x v="1"/>
    <x v="0"/>
    <x v="2"/>
    <n v="3"/>
    <d v="2024-10-22T00:00:00"/>
    <s v="Yes"/>
    <x v="0"/>
    <x v="0"/>
  </r>
  <r>
    <s v="P023"/>
    <s v="Cap W"/>
    <x v="0"/>
    <x v="1"/>
    <x v="3"/>
    <n v="2"/>
    <d v="2024-10-23T00:00:00"/>
    <s v="No"/>
    <x v="0"/>
    <x v="0"/>
  </r>
  <r>
    <s v="P024"/>
    <s v="Mug X"/>
    <x v="2"/>
    <x v="1"/>
    <x v="4"/>
    <n v="4"/>
    <d v="2024-10-24T00:00:00"/>
    <s v="Yes"/>
    <x v="0"/>
    <x v="0"/>
  </r>
  <r>
    <s v="P025"/>
    <s v="T-Shirt Y"/>
    <x v="0"/>
    <x v="0"/>
    <x v="0"/>
    <n v="11"/>
    <d v="2024-10-25T00:00:00"/>
    <s v="Yes"/>
    <x v="0"/>
    <x v="0"/>
  </r>
  <r>
    <s v="P026"/>
    <s v="Hoodie Z"/>
    <x v="1"/>
    <x v="0"/>
    <x v="2"/>
    <n v="9"/>
    <d v="2024-10-26T00:00:00"/>
    <s v="No"/>
    <x v="0"/>
    <x v="0"/>
  </r>
  <r>
    <s v="P027"/>
    <s v="Cap AA"/>
    <x v="0"/>
    <x v="1"/>
    <x v="3"/>
    <n v="5"/>
    <d v="2024-10-27T00:00:00"/>
    <s v="Yes"/>
    <x v="0"/>
    <x v="0"/>
  </r>
  <r>
    <s v="P028"/>
    <s v="Mug BB"/>
    <x v="2"/>
    <x v="1"/>
    <x v="4"/>
    <n v="3"/>
    <d v="2024-10-28T00:00:00"/>
    <s v="No"/>
    <x v="0"/>
    <x v="0"/>
  </r>
  <r>
    <s v="P029"/>
    <s v="T-Shirt CC"/>
    <x v="1"/>
    <x v="0"/>
    <x v="0"/>
    <n v="7"/>
    <d v="2024-10-29T00:00:00"/>
    <s v="No"/>
    <x v="0"/>
    <x v="0"/>
  </r>
  <r>
    <s v="P030"/>
    <s v="Hoodie DD"/>
    <x v="0"/>
    <x v="0"/>
    <x v="2"/>
    <n v="6"/>
    <d v="2024-10-30T00:00:00"/>
    <s v="Yes"/>
    <x v="0"/>
    <x v="0"/>
  </r>
  <r>
    <s v="P031"/>
    <s v="Bag EE"/>
    <x v="2"/>
    <x v="1"/>
    <x v="1"/>
    <n v="8"/>
    <d v="2024-10-31T00:00:00"/>
    <s v="No"/>
    <x v="0"/>
    <x v="0"/>
  </r>
  <r>
    <s v="P032"/>
    <s v="T-Shirt FF"/>
    <x v="1"/>
    <x v="0"/>
    <x v="1"/>
    <n v="4"/>
    <d v="2024-11-01T00:00:00"/>
    <s v="Yes"/>
    <x v="1"/>
    <x v="0"/>
  </r>
  <r>
    <s v="P033"/>
    <s v="Mug GG"/>
    <x v="0"/>
    <x v="1"/>
    <x v="4"/>
    <n v="2"/>
    <d v="2024-11-02T00:00:00"/>
    <s v="Yes"/>
    <x v="1"/>
    <x v="0"/>
  </r>
  <r>
    <s v="P034"/>
    <s v="Hoodie HH"/>
    <x v="2"/>
    <x v="0"/>
    <x v="0"/>
    <n v="7"/>
    <d v="2024-11-03T00:00:00"/>
    <s v="No"/>
    <x v="1"/>
    <x v="0"/>
  </r>
  <r>
    <s v="P035"/>
    <s v="Cap II"/>
    <x v="0"/>
    <x v="1"/>
    <x v="3"/>
    <n v="3"/>
    <d v="2024-11-04T00:00:00"/>
    <s v="No"/>
    <x v="1"/>
    <x v="0"/>
  </r>
  <r>
    <s v="P036"/>
    <s v="T-Shirt JJ"/>
    <x v="1"/>
    <x v="0"/>
    <x v="0"/>
    <n v="5"/>
    <d v="2024-11-05T00:00:00"/>
    <s v="Yes"/>
    <x v="1"/>
    <x v="0"/>
  </r>
  <r>
    <s v="P037"/>
    <s v="Hoodie KK"/>
    <x v="2"/>
    <x v="0"/>
    <x v="2"/>
    <n v="4"/>
    <d v="2024-11-06T00:00:00"/>
    <s v="Yes"/>
    <x v="1"/>
    <x v="0"/>
  </r>
  <r>
    <s v="P038"/>
    <s v="Mug LL"/>
    <x v="0"/>
    <x v="1"/>
    <x v="4"/>
    <n v="6"/>
    <d v="2024-11-07T00:00:00"/>
    <s v="No"/>
    <x v="1"/>
    <x v="0"/>
  </r>
  <r>
    <s v="P039"/>
    <s v="T-Shirt MM"/>
    <x v="1"/>
    <x v="0"/>
    <x v="0"/>
    <n v="8"/>
    <d v="2024-11-08T00:00:00"/>
    <s v="No"/>
    <x v="1"/>
    <x v="0"/>
  </r>
  <r>
    <s v="P040"/>
    <s v="Hoodie NN"/>
    <x v="0"/>
    <x v="0"/>
    <x v="2"/>
    <n v="3"/>
    <d v="2024-11-09T00:00:00"/>
    <s v="Yes"/>
    <x v="1"/>
    <x v="0"/>
  </r>
  <r>
    <s v="P041"/>
    <s v="Cap OO"/>
    <x v="1"/>
    <x v="1"/>
    <x v="3"/>
    <n v="4"/>
    <d v="2024-11-10T00:00:00"/>
    <s v="Yes"/>
    <x v="1"/>
    <x v="0"/>
  </r>
  <r>
    <s v="P042"/>
    <s v="Mug PP"/>
    <x v="2"/>
    <x v="1"/>
    <x v="4"/>
    <n v="5"/>
    <d v="2024-11-11T00:00:00"/>
    <s v="No"/>
    <x v="1"/>
    <x v="0"/>
  </r>
  <r>
    <s v="P043"/>
    <s v="T-Shirt QQ"/>
    <x v="0"/>
    <x v="0"/>
    <x v="0"/>
    <n v="7"/>
    <d v="2024-11-12T00:00:00"/>
    <s v="Yes"/>
    <x v="1"/>
    <x v="0"/>
  </r>
  <r>
    <s v="P044"/>
    <s v="Hoodie RR"/>
    <x v="1"/>
    <x v="0"/>
    <x v="1"/>
    <n v="4"/>
    <d v="2024-11-13T00:00:00"/>
    <s v="No"/>
    <x v="1"/>
    <x v="0"/>
  </r>
  <r>
    <s v="P045"/>
    <s v="Bag SS"/>
    <x v="2"/>
    <x v="1"/>
    <x v="1"/>
    <n v="6"/>
    <d v="2024-11-14T00:00:00"/>
    <s v="Yes"/>
    <x v="1"/>
    <x v="0"/>
  </r>
  <r>
    <s v="P046"/>
    <s v="Mug TT"/>
    <x v="0"/>
    <x v="1"/>
    <x v="4"/>
    <n v="3"/>
    <d v="2024-11-15T00:00:00"/>
    <s v="Yes"/>
    <x v="1"/>
    <x v="0"/>
  </r>
  <r>
    <s v="P047"/>
    <s v="T-Shirt UU"/>
    <x v="1"/>
    <x v="0"/>
    <x v="2"/>
    <n v="9"/>
    <d v="2024-11-16T00:00:00"/>
    <s v="No"/>
    <x v="1"/>
    <x v="0"/>
  </r>
  <r>
    <s v="P048"/>
    <s v="Hoodie VV"/>
    <x v="2"/>
    <x v="0"/>
    <x v="0"/>
    <n v="7"/>
    <d v="2024-11-17T00:00:00"/>
    <s v="Yes"/>
    <x v="1"/>
    <x v="0"/>
  </r>
  <r>
    <s v="P049"/>
    <s v="Cap WW"/>
    <x v="0"/>
    <x v="1"/>
    <x v="3"/>
    <n v="2"/>
    <d v="2024-11-18T00:00:00"/>
    <s v="No"/>
    <x v="1"/>
    <x v="0"/>
  </r>
  <r>
    <s v="P050"/>
    <s v="Mug XX"/>
    <x v="1"/>
    <x v="1"/>
    <x v="4"/>
    <n v="5"/>
    <d v="2024-11-19T00:00:00"/>
    <s v="Yes"/>
    <x v="1"/>
    <x v="0"/>
  </r>
  <r>
    <s v="P051"/>
    <s v="T-Shirt YY"/>
    <x v="0"/>
    <x v="0"/>
    <x v="0"/>
    <n v="5"/>
    <d v="2024-11-20T00:00:00"/>
    <s v="No"/>
    <x v="1"/>
    <x v="0"/>
  </r>
  <r>
    <s v="P052"/>
    <s v="Hoodie ZZ"/>
    <x v="1"/>
    <x v="0"/>
    <x v="1"/>
    <n v="4"/>
    <d v="2024-11-21T00:00:00"/>
    <s v="Yes"/>
    <x v="1"/>
    <x v="0"/>
  </r>
  <r>
    <s v="P053"/>
    <s v="Cap AAA"/>
    <x v="2"/>
    <x v="1"/>
    <x v="3"/>
    <n v="3"/>
    <d v="2024-11-22T00:00:00"/>
    <s v="Yes"/>
    <x v="1"/>
    <x v="0"/>
  </r>
  <r>
    <s v="P054"/>
    <s v="Mug BBB"/>
    <x v="0"/>
    <x v="1"/>
    <x v="4"/>
    <n v="6"/>
    <d v="2024-11-23T00:00:00"/>
    <s v="No"/>
    <x v="1"/>
    <x v="0"/>
  </r>
  <r>
    <s v="P055"/>
    <s v="T-Shirt CCC"/>
    <x v="1"/>
    <x v="0"/>
    <x v="2"/>
    <n v="7"/>
    <d v="2024-11-24T00:00:00"/>
    <s v="Yes"/>
    <x v="1"/>
    <x v="0"/>
  </r>
  <r>
    <s v="P056"/>
    <s v="Bag DDD"/>
    <x v="2"/>
    <x v="1"/>
    <x v="1"/>
    <n v="2"/>
    <d v="2024-11-25T00:00:00"/>
    <s v="Yes"/>
    <x v="1"/>
    <x v="0"/>
  </r>
  <r>
    <s v="P057"/>
    <s v="Hoodie EEE"/>
    <x v="0"/>
    <x v="0"/>
    <x v="0"/>
    <n v="9"/>
    <d v="2024-11-26T00:00:00"/>
    <s v="Yes"/>
    <x v="1"/>
    <x v="0"/>
  </r>
  <r>
    <s v="P058"/>
    <s v="Cap FFF"/>
    <x v="1"/>
    <x v="1"/>
    <x v="3"/>
    <n v="5"/>
    <d v="2024-11-27T00:00:00"/>
    <s v="No"/>
    <x v="1"/>
    <x v="0"/>
  </r>
  <r>
    <s v="P059"/>
    <s v="Mug GGG"/>
    <x v="0"/>
    <x v="1"/>
    <x v="4"/>
    <n v="3"/>
    <d v="2024-11-28T00:00:00"/>
    <s v="Yes"/>
    <x v="1"/>
    <x v="0"/>
  </r>
  <r>
    <s v="P060"/>
    <s v="T-Shirt HHH"/>
    <x v="2"/>
    <x v="0"/>
    <x v="2"/>
    <n v="4"/>
    <d v="2024-11-29T00:00:00"/>
    <s v="Yes"/>
    <x v="1"/>
    <x v="0"/>
  </r>
  <r>
    <s v="P061"/>
    <s v="Hoodie III"/>
    <x v="1"/>
    <x v="0"/>
    <x v="1"/>
    <n v="6"/>
    <d v="2024-11-30T00:00:00"/>
    <s v="Yes"/>
    <x v="1"/>
    <x v="0"/>
  </r>
  <r>
    <s v="P062"/>
    <s v="Bag JJJ"/>
    <x v="0"/>
    <x v="1"/>
    <x v="3"/>
    <n v="7"/>
    <d v="2024-12-01T00:00:00"/>
    <s v="Yes"/>
    <x v="2"/>
    <x v="0"/>
  </r>
  <r>
    <s v="P063"/>
    <s v="Mug KKK"/>
    <x v="2"/>
    <x v="1"/>
    <x v="4"/>
    <n v="4"/>
    <d v="2024-12-02T00:00:00"/>
    <s v="No"/>
    <x v="2"/>
    <x v="0"/>
  </r>
  <r>
    <s v="P064"/>
    <s v="T-Shirt LLL"/>
    <x v="0"/>
    <x v="0"/>
    <x v="0"/>
    <n v="8"/>
    <d v="2024-12-03T00:00:00"/>
    <s v="Yes"/>
    <x v="2"/>
    <x v="0"/>
  </r>
  <r>
    <s v="P065"/>
    <s v="Hoodie MMM"/>
    <x v="1"/>
    <x v="0"/>
    <x v="2"/>
    <n v="6"/>
    <d v="2024-12-04T00:00:00"/>
    <s v="No"/>
    <x v="2"/>
    <x v="0"/>
  </r>
  <r>
    <s v="P066"/>
    <s v="Cap NNN"/>
    <x v="2"/>
    <x v="1"/>
    <x v="3"/>
    <n v="2"/>
    <d v="2024-12-05T00:00:00"/>
    <s v="Yes"/>
    <x v="2"/>
    <x v="0"/>
  </r>
  <r>
    <s v="P067"/>
    <s v="Mug OOO"/>
    <x v="0"/>
    <x v="1"/>
    <x v="4"/>
    <n v="5"/>
    <d v="2024-12-06T00:00:00"/>
    <s v="Yes"/>
    <x v="2"/>
    <x v="0"/>
  </r>
  <r>
    <s v="P068"/>
    <s v="T-Shirt PPP"/>
    <x v="1"/>
    <x v="0"/>
    <x v="0"/>
    <n v="9"/>
    <d v="2024-12-07T00:00:00"/>
    <s v="No"/>
    <x v="2"/>
    <x v="0"/>
  </r>
  <r>
    <s v="P069"/>
    <s v="Hoodie QQQ"/>
    <x v="2"/>
    <x v="0"/>
    <x v="1"/>
    <n v="3"/>
    <d v="2024-12-08T00:00:00"/>
    <s v="Yes"/>
    <x v="2"/>
    <x v="0"/>
  </r>
  <r>
    <s v="P070"/>
    <s v="Bag RRR"/>
    <x v="0"/>
    <x v="1"/>
    <x v="3"/>
    <n v="6"/>
    <d v="2024-12-09T00:00:00"/>
    <s v="No"/>
    <x v="2"/>
    <x v="0"/>
  </r>
  <r>
    <s v="P071"/>
    <s v="Mug SSS"/>
    <x v="1"/>
    <x v="1"/>
    <x v="4"/>
    <n v="7"/>
    <d v="2024-12-10T00:00:00"/>
    <s v="Yes"/>
    <x v="2"/>
    <x v="0"/>
  </r>
  <r>
    <s v="P072"/>
    <s v="T-Shirt TTT"/>
    <x v="0"/>
    <x v="0"/>
    <x v="0"/>
    <n v="6"/>
    <d v="2024-12-11T00:00:00"/>
    <s v="No"/>
    <x v="2"/>
    <x v="0"/>
  </r>
  <r>
    <s v="P073"/>
    <s v="Hoodie UUU"/>
    <x v="2"/>
    <x v="0"/>
    <x v="2"/>
    <n v="4"/>
    <d v="2024-12-12T00:00:00"/>
    <s v="Yes"/>
    <x v="2"/>
    <x v="0"/>
  </r>
  <r>
    <s v="P074"/>
    <s v="Cap VVV"/>
    <x v="0"/>
    <x v="1"/>
    <x v="3"/>
    <n v="2"/>
    <d v="2024-12-13T00:00:00"/>
    <s v="Yes"/>
    <x v="2"/>
    <x v="0"/>
  </r>
  <r>
    <s v="P075"/>
    <s v="Mug WWW"/>
    <x v="1"/>
    <x v="1"/>
    <x v="4"/>
    <n v="3"/>
    <d v="2024-12-14T00:00:00"/>
    <s v="No"/>
    <x v="2"/>
    <x v="0"/>
  </r>
  <r>
    <s v="P076"/>
    <s v="T-Shirt XXX"/>
    <x v="2"/>
    <x v="0"/>
    <x v="0"/>
    <n v="4"/>
    <d v="2024-12-15T00:00:00"/>
    <s v="Yes"/>
    <x v="2"/>
    <x v="0"/>
  </r>
  <r>
    <s v="P077"/>
    <s v="Hoodie YYY"/>
    <x v="0"/>
    <x v="0"/>
    <x v="2"/>
    <n v="8"/>
    <d v="2024-12-16T00:00:00"/>
    <s v="No"/>
    <x v="2"/>
    <x v="0"/>
  </r>
  <r>
    <s v="P078"/>
    <s v="Cap ZZZ"/>
    <x v="1"/>
    <x v="1"/>
    <x v="3"/>
    <n v="5"/>
    <d v="2024-12-17T00:00:00"/>
    <s v="Yes"/>
    <x v="2"/>
    <x v="0"/>
  </r>
  <r>
    <s v="P079"/>
    <s v="Mug AAAA"/>
    <x v="2"/>
    <x v="1"/>
    <x v="4"/>
    <n v="4"/>
    <d v="2024-12-18T00:00:00"/>
    <s v="No"/>
    <x v="2"/>
    <x v="0"/>
  </r>
  <r>
    <s v="P080"/>
    <s v="T-Shirt BBBB"/>
    <x v="0"/>
    <x v="0"/>
    <x v="0"/>
    <n v="5"/>
    <d v="2024-12-19T00:00:00"/>
    <s v="Yes"/>
    <x v="2"/>
    <x v="0"/>
  </r>
  <r>
    <s v="P081"/>
    <s v="Hoodie CCCC"/>
    <x v="1"/>
    <x v="0"/>
    <x v="1"/>
    <n v="6"/>
    <d v="2024-12-20T00:00:00"/>
    <s v="No"/>
    <x v="2"/>
    <x v="0"/>
  </r>
  <r>
    <s v="P082"/>
    <s v="Cap DDDD"/>
    <x v="2"/>
    <x v="1"/>
    <x v="3"/>
    <n v="3"/>
    <d v="2024-12-21T00:00:00"/>
    <s v="Yes"/>
    <x v="2"/>
    <x v="0"/>
  </r>
  <r>
    <s v="P083"/>
    <s v="Mug EEEE"/>
    <x v="0"/>
    <x v="1"/>
    <x v="4"/>
    <n v="6"/>
    <d v="2024-12-22T00:00:00"/>
    <s v="Yes"/>
    <x v="2"/>
    <x v="0"/>
  </r>
  <r>
    <s v="P084"/>
    <s v="T-Shirt FFFF"/>
    <x v="1"/>
    <x v="0"/>
    <x v="0"/>
    <n v="4"/>
    <d v="2024-12-23T00:00:00"/>
    <s v="Yes"/>
    <x v="2"/>
    <x v="0"/>
  </r>
  <r>
    <s v="P085"/>
    <s v="Hoodie GGGG"/>
    <x v="2"/>
    <x v="0"/>
    <x v="2"/>
    <n v="5"/>
    <d v="2024-12-24T00:00:00"/>
    <s v="No"/>
    <x v="2"/>
    <x v="0"/>
  </r>
  <r>
    <s v="P086"/>
    <s v="Cap HHHH"/>
    <x v="0"/>
    <x v="1"/>
    <x v="3"/>
    <n v="2"/>
    <d v="2024-12-25T00:00:00"/>
    <s v="No"/>
    <x v="2"/>
    <x v="0"/>
  </r>
  <r>
    <s v="P087"/>
    <s v="Mug IIII"/>
    <x v="1"/>
    <x v="1"/>
    <x v="4"/>
    <n v="7"/>
    <d v="2024-12-26T00:00:00"/>
    <s v="Yes"/>
    <x v="2"/>
    <x v="0"/>
  </r>
  <r>
    <s v="P088"/>
    <s v="T-Shirt JJJJ"/>
    <x v="0"/>
    <x v="0"/>
    <x v="0"/>
    <n v="8"/>
    <d v="2024-12-27T00:00:00"/>
    <s v="Yes"/>
    <x v="2"/>
    <x v="0"/>
  </r>
  <r>
    <s v="P089"/>
    <s v="Hoodie KKKK"/>
    <x v="2"/>
    <x v="0"/>
    <x v="1"/>
    <n v="6"/>
    <d v="2024-12-28T00:00:00"/>
    <s v="Yes"/>
    <x v="2"/>
    <x v="0"/>
  </r>
  <r>
    <s v="P090"/>
    <s v="Cap LLLL"/>
    <x v="0"/>
    <x v="1"/>
    <x v="3"/>
    <n v="3"/>
    <d v="2024-12-29T00:00:00"/>
    <s v="Yes"/>
    <x v="2"/>
    <x v="0"/>
  </r>
  <r>
    <s v="P091"/>
    <s v="Mug MMMM"/>
    <x v="1"/>
    <x v="1"/>
    <x v="4"/>
    <n v="5"/>
    <d v="2024-12-30T00:00:00"/>
    <s v="No"/>
    <x v="2"/>
    <x v="0"/>
  </r>
  <r>
    <s v="P092"/>
    <s v="T-Shirt NNNN"/>
    <x v="2"/>
    <x v="0"/>
    <x v="2"/>
    <n v="4"/>
    <d v="2024-12-31T00:00:00"/>
    <s v="Yes"/>
    <x v="2"/>
    <x v="0"/>
  </r>
  <r>
    <s v="P093"/>
    <s v="Hoodie OOOO"/>
    <x v="0"/>
    <x v="0"/>
    <x v="0"/>
    <n v="7"/>
    <d v="2025-01-01T00:00:00"/>
    <s v="Yes"/>
    <x v="3"/>
    <x v="1"/>
  </r>
  <r>
    <s v="P094"/>
    <s v="Cap PPPP"/>
    <x v="1"/>
    <x v="1"/>
    <x v="1"/>
    <n v="5"/>
    <d v="2025-01-02T00:00:00"/>
    <s v="Yes"/>
    <x v="3"/>
    <x v="1"/>
  </r>
  <r>
    <s v="P095"/>
    <s v="Mug QQQQ"/>
    <x v="2"/>
    <x v="1"/>
    <x v="4"/>
    <n v="3"/>
    <d v="2025-01-03T00:00:00"/>
    <s v="Yes"/>
    <x v="3"/>
    <x v="1"/>
  </r>
  <r>
    <s v="P096"/>
    <s v="T-Shirt RRRR"/>
    <x v="0"/>
    <x v="0"/>
    <x v="0"/>
    <n v="9"/>
    <d v="2025-01-04T00:00:00"/>
    <s v="No"/>
    <x v="3"/>
    <x v="1"/>
  </r>
  <r>
    <s v="P097"/>
    <s v="Hoodie SSSS"/>
    <x v="1"/>
    <x v="0"/>
    <x v="2"/>
    <n v="6"/>
    <d v="2025-01-05T00:00:00"/>
    <s v="Yes"/>
    <x v="3"/>
    <x v="1"/>
  </r>
  <r>
    <s v="P098"/>
    <s v="Cap TTTT"/>
    <x v="2"/>
    <x v="1"/>
    <x v="3"/>
    <n v="4"/>
    <d v="2025-01-06T00:00:00"/>
    <s v="Yes"/>
    <x v="3"/>
    <x v="1"/>
  </r>
  <r>
    <s v="P099"/>
    <s v="Mug UUUU"/>
    <x v="0"/>
    <x v="1"/>
    <x v="4"/>
    <n v="7"/>
    <d v="2025-01-07T00:00:00"/>
    <s v="No"/>
    <x v="3"/>
    <x v="1"/>
  </r>
  <r>
    <s v="P100"/>
    <s v="T-Shirt VVVV"/>
    <x v="1"/>
    <x v="0"/>
    <x v="0"/>
    <n v="8"/>
    <d v="2025-01-08T00:00:00"/>
    <s v="Yes"/>
    <x v="3"/>
    <x v="1"/>
  </r>
  <r>
    <s v="P101"/>
    <s v="T-Shirt AAAAA"/>
    <x v="0"/>
    <x v="0"/>
    <x v="0"/>
    <n v="6"/>
    <d v="2025-01-09T00:00:00"/>
    <s v="No"/>
    <x v="3"/>
    <x v="1"/>
  </r>
  <r>
    <s v="P102"/>
    <s v="Hoodie BBBBB"/>
    <x v="1"/>
    <x v="0"/>
    <x v="1"/>
    <n v="8"/>
    <d v="2025-01-10T00:00:00"/>
    <s v="Yes"/>
    <x v="3"/>
    <x v="1"/>
  </r>
  <r>
    <s v="P103"/>
    <s v="Cap CCCCC"/>
    <x v="2"/>
    <x v="1"/>
    <x v="3"/>
    <n v="2"/>
    <d v="2025-01-11T00:00:00"/>
    <s v="Yes"/>
    <x v="3"/>
    <x v="1"/>
  </r>
  <r>
    <s v="P104"/>
    <s v="Mug DDDDD"/>
    <x v="0"/>
    <x v="1"/>
    <x v="4"/>
    <n v="7"/>
    <d v="2025-01-12T00:00:00"/>
    <s v="No"/>
    <x v="3"/>
    <x v="1"/>
  </r>
  <r>
    <s v="P105"/>
    <s v="T-Shirt EEEEE"/>
    <x v="1"/>
    <x v="0"/>
    <x v="2"/>
    <n v="4"/>
    <d v="2025-01-13T00:00:00"/>
    <s v="Yes"/>
    <x v="3"/>
    <x v="1"/>
  </r>
  <r>
    <s v="P106"/>
    <s v="Bag FFFFF"/>
    <x v="2"/>
    <x v="1"/>
    <x v="1"/>
    <n v="5"/>
    <d v="2025-01-14T00:00:00"/>
    <s v="Yes"/>
    <x v="3"/>
    <x v="1"/>
  </r>
  <r>
    <s v="P107"/>
    <s v="Hoodie GGGGG"/>
    <x v="0"/>
    <x v="0"/>
    <x v="0"/>
    <n v="9"/>
    <d v="2025-01-15T00:00:00"/>
    <s v="Yes"/>
    <x v="3"/>
    <x v="1"/>
  </r>
  <r>
    <s v="P108"/>
    <s v="Cap HHHHH"/>
    <x v="1"/>
    <x v="1"/>
    <x v="3"/>
    <n v="3"/>
    <d v="2025-01-16T00:00:00"/>
    <s v="No"/>
    <x v="3"/>
    <x v="1"/>
  </r>
  <r>
    <s v="P109"/>
    <s v="Mug IIIII"/>
    <x v="2"/>
    <x v="1"/>
    <x v="4"/>
    <n v="8"/>
    <d v="2025-01-17T00:00:00"/>
    <s v="Yes"/>
    <x v="3"/>
    <x v="1"/>
  </r>
  <r>
    <s v="P110"/>
    <s v="T-Shirt JJJJJ"/>
    <x v="0"/>
    <x v="0"/>
    <x v="2"/>
    <n v="4"/>
    <d v="2025-01-18T00:00:00"/>
    <s v="Yes"/>
    <x v="3"/>
    <x v="1"/>
  </r>
  <r>
    <s v="P111"/>
    <s v="Hoodie KKKKK"/>
    <x v="1"/>
    <x v="0"/>
    <x v="1"/>
    <n v="7"/>
    <d v="2025-01-19T00:00:00"/>
    <s v="No"/>
    <x v="3"/>
    <x v="1"/>
  </r>
  <r>
    <s v="P112"/>
    <s v="Cap LLLLL"/>
    <x v="2"/>
    <x v="1"/>
    <x v="3"/>
    <n v="2"/>
    <d v="2025-01-20T00:00:00"/>
    <s v="Yes"/>
    <x v="3"/>
    <x v="1"/>
  </r>
  <r>
    <s v="P113"/>
    <s v="Mug MMMMM"/>
    <x v="0"/>
    <x v="1"/>
    <x v="4"/>
    <n v="5"/>
    <d v="2025-01-21T00:00:00"/>
    <s v="No"/>
    <x v="3"/>
    <x v="1"/>
  </r>
  <r>
    <s v="P114"/>
    <s v="T-Shirt NNNNN"/>
    <x v="1"/>
    <x v="0"/>
    <x v="0"/>
    <n v="6"/>
    <d v="2025-01-22T00:00:00"/>
    <s v="Yes"/>
    <x v="3"/>
    <x v="1"/>
  </r>
  <r>
    <s v="P115"/>
    <s v="Bag OOOOO"/>
    <x v="2"/>
    <x v="1"/>
    <x v="1"/>
    <n v="4"/>
    <d v="2025-01-23T00:00:00"/>
    <s v="Yes"/>
    <x v="3"/>
    <x v="1"/>
  </r>
  <r>
    <s v="P116"/>
    <s v="Hoodie PPPPP"/>
    <x v="0"/>
    <x v="0"/>
    <x v="2"/>
    <n v="5"/>
    <d v="2025-01-24T00:00:00"/>
    <s v="No"/>
    <x v="3"/>
    <x v="1"/>
  </r>
  <r>
    <s v="P117"/>
    <s v="Cap QQQQQ"/>
    <x v="1"/>
    <x v="1"/>
    <x v="3"/>
    <n v="3"/>
    <d v="2025-01-25T00:00:00"/>
    <s v="Yes"/>
    <x v="3"/>
    <x v="1"/>
  </r>
  <r>
    <s v="P118"/>
    <s v="Mug RRRRR"/>
    <x v="2"/>
    <x v="1"/>
    <x v="4"/>
    <n v="4"/>
    <d v="2025-01-26T00:00:00"/>
    <s v="Yes"/>
    <x v="3"/>
    <x v="1"/>
  </r>
  <r>
    <s v="P119"/>
    <s v="T-Shirt SSSSS"/>
    <x v="0"/>
    <x v="0"/>
    <x v="0"/>
    <n v="6"/>
    <d v="2025-01-27T00:00:00"/>
    <s v="Yes"/>
    <x v="3"/>
    <x v="1"/>
  </r>
  <r>
    <s v="P120"/>
    <s v="Hoodie TTTTT"/>
    <x v="1"/>
    <x v="0"/>
    <x v="2"/>
    <n v="8"/>
    <d v="2025-01-28T00:00:00"/>
    <s v="No"/>
    <x v="3"/>
    <x v="1"/>
  </r>
  <r>
    <s v="P121"/>
    <s v="Cap UUUUU"/>
    <x v="2"/>
    <x v="1"/>
    <x v="1"/>
    <n v="5"/>
    <d v="2025-01-29T00:00:00"/>
    <s v="Yes"/>
    <x v="3"/>
    <x v="1"/>
  </r>
  <r>
    <s v="P122"/>
    <s v="Mug VVVVV"/>
    <x v="0"/>
    <x v="1"/>
    <x v="4"/>
    <n v="7"/>
    <d v="2025-01-30T00:00:00"/>
    <s v="Yes"/>
    <x v="3"/>
    <x v="1"/>
  </r>
  <r>
    <s v="P123"/>
    <s v="T-Shirt WWWWW"/>
    <x v="1"/>
    <x v="0"/>
    <x v="0"/>
    <n v="9"/>
    <d v="2025-01-31T00:00:00"/>
    <s v="No"/>
    <x v="3"/>
    <x v="1"/>
  </r>
  <r>
    <s v="P124"/>
    <s v="Hoodie XXXXX"/>
    <x v="2"/>
    <x v="0"/>
    <x v="2"/>
    <n v="7"/>
    <d v="2025-02-01T00:00:00"/>
    <s v="Yes"/>
    <x v="4"/>
    <x v="1"/>
  </r>
  <r>
    <s v="P125"/>
    <s v="Cap YYYYY"/>
    <x v="0"/>
    <x v="1"/>
    <x v="3"/>
    <n v="4"/>
    <d v="2025-02-02T00:00:00"/>
    <s v="No"/>
    <x v="4"/>
    <x v="1"/>
  </r>
  <r>
    <s v="P126"/>
    <s v="Mug ZZZZZ"/>
    <x v="1"/>
    <x v="1"/>
    <x v="4"/>
    <n v="5"/>
    <d v="2025-02-03T00:00:00"/>
    <s v="Yes"/>
    <x v="4"/>
    <x v="1"/>
  </r>
  <r>
    <s v="P127"/>
    <s v="T-Shirt AAAAAA"/>
    <x v="0"/>
    <x v="0"/>
    <x v="0"/>
    <n v="6"/>
    <d v="2025-02-04T00:00:00"/>
    <s v="Yes"/>
    <x v="4"/>
    <x v="1"/>
  </r>
  <r>
    <s v="P128"/>
    <s v="Hoodie BBBBBB"/>
    <x v="1"/>
    <x v="0"/>
    <x v="2"/>
    <n v="4"/>
    <d v="2025-02-05T00:00:00"/>
    <s v="Yes"/>
    <x v="4"/>
    <x v="1"/>
  </r>
  <r>
    <s v="P129"/>
    <s v="Cap CCCCCCC"/>
    <x v="2"/>
    <x v="1"/>
    <x v="1"/>
    <n v="3"/>
    <d v="2025-02-06T00:00:00"/>
    <s v="Yes"/>
    <x v="4"/>
    <x v="1"/>
  </r>
  <r>
    <s v="P130"/>
    <s v="Mug DDDDDD"/>
    <x v="0"/>
    <x v="1"/>
    <x v="3"/>
    <n v="2"/>
    <d v="2025-02-07T00:00:00"/>
    <s v="Yes"/>
    <x v="4"/>
    <x v="1"/>
  </r>
  <r>
    <s v="P131"/>
    <s v="T-Shirt EEEEEE"/>
    <x v="1"/>
    <x v="0"/>
    <x v="0"/>
    <n v="8"/>
    <d v="2025-02-08T00:00:00"/>
    <s v="No"/>
    <x v="4"/>
    <x v="1"/>
  </r>
  <r>
    <s v="P132"/>
    <s v="Hoodie FFFFFF"/>
    <x v="2"/>
    <x v="0"/>
    <x v="1"/>
    <n v="5"/>
    <d v="2025-02-09T00:00:00"/>
    <s v="Yes"/>
    <x v="4"/>
    <x v="1"/>
  </r>
  <r>
    <s v="P133"/>
    <s v="Cap GGGGGG"/>
    <x v="0"/>
    <x v="1"/>
    <x v="3"/>
    <n v="3"/>
    <d v="2025-02-10T00:00:00"/>
    <s v="Yes"/>
    <x v="4"/>
    <x v="1"/>
  </r>
  <r>
    <s v="P134"/>
    <s v="Mug HHHHHH"/>
    <x v="1"/>
    <x v="1"/>
    <x v="4"/>
    <n v="6"/>
    <d v="2025-02-11T00:00:00"/>
    <s v="Yes"/>
    <x v="4"/>
    <x v="1"/>
  </r>
  <r>
    <s v="P135"/>
    <s v="T-Shirt IIIIII"/>
    <x v="2"/>
    <x v="0"/>
    <x v="2"/>
    <n v="5"/>
    <d v="2025-02-12T00:00:00"/>
    <s v="Yes"/>
    <x v="4"/>
    <x v="1"/>
  </r>
  <r>
    <s v="P136"/>
    <s v="Hoodie JJJJJJ"/>
    <x v="0"/>
    <x v="0"/>
    <x v="0"/>
    <n v="4"/>
    <d v="2025-02-13T00:00:00"/>
    <s v="No"/>
    <x v="4"/>
    <x v="1"/>
  </r>
  <r>
    <s v="P137"/>
    <s v="Cap KKKKKK"/>
    <x v="1"/>
    <x v="1"/>
    <x v="1"/>
    <n v="7"/>
    <d v="2025-02-14T00:00:00"/>
    <s v="Yes"/>
    <x v="4"/>
    <x v="1"/>
  </r>
  <r>
    <s v="P138"/>
    <s v="Mug LLLLLL"/>
    <x v="2"/>
    <x v="1"/>
    <x v="3"/>
    <n v="5"/>
    <d v="2025-02-15T00:00:00"/>
    <s v="Yes"/>
    <x v="4"/>
    <x v="1"/>
  </r>
  <r>
    <s v="P139"/>
    <s v="T-Shirt MMMMMM"/>
    <x v="0"/>
    <x v="0"/>
    <x v="2"/>
    <n v="6"/>
    <d v="2025-02-16T00:00:00"/>
    <s v="No"/>
    <x v="4"/>
    <x v="1"/>
  </r>
  <r>
    <s v="P140"/>
    <s v="Hoodie NNNNNN"/>
    <x v="1"/>
    <x v="0"/>
    <x v="0"/>
    <n v="5"/>
    <d v="2025-02-17T00:00:00"/>
    <s v="Yes"/>
    <x v="4"/>
    <x v="1"/>
  </r>
  <r>
    <s v="P141"/>
    <s v="Cap OOOOOO"/>
    <x v="2"/>
    <x v="1"/>
    <x v="1"/>
    <n v="4"/>
    <d v="2025-02-18T00:00:00"/>
    <s v="No"/>
    <x v="4"/>
    <x v="1"/>
  </r>
  <r>
    <s v="P142"/>
    <s v="Mug PPPPPP"/>
    <x v="0"/>
    <x v="1"/>
    <x v="3"/>
    <n v="6"/>
    <d v="2025-02-19T00:00:00"/>
    <s v="Yes"/>
    <x v="4"/>
    <x v="1"/>
  </r>
  <r>
    <s v="P143"/>
    <s v="T-Shirt QQQQQQ"/>
    <x v="1"/>
    <x v="0"/>
    <x v="4"/>
    <n v="7"/>
    <d v="2025-02-20T00:00:00"/>
    <s v="No"/>
    <x v="4"/>
    <x v="1"/>
  </r>
  <r>
    <s v="P144"/>
    <s v="Hoodie RRRRRR"/>
    <x v="2"/>
    <x v="0"/>
    <x v="0"/>
    <n v="5"/>
    <d v="2025-02-21T00:00:00"/>
    <s v="Yes"/>
    <x v="4"/>
    <x v="1"/>
  </r>
  <r>
    <s v="P145"/>
    <s v="Cap SSSSSS"/>
    <x v="0"/>
    <x v="1"/>
    <x v="2"/>
    <n v="8"/>
    <d v="2025-02-22T00:00:00"/>
    <s v="Yes"/>
    <x v="4"/>
    <x v="1"/>
  </r>
  <r>
    <s v="P146"/>
    <s v="Mug TTTTTT"/>
    <x v="1"/>
    <x v="1"/>
    <x v="1"/>
    <n v="4"/>
    <d v="2025-02-23T00:00:00"/>
    <s v="No"/>
    <x v="4"/>
    <x v="1"/>
  </r>
  <r>
    <s v="P147"/>
    <s v="T-Shirt UUUUUU"/>
    <x v="0"/>
    <x v="0"/>
    <x v="0"/>
    <n v="7"/>
    <d v="2025-02-24T00:00:00"/>
    <s v="Yes"/>
    <x v="4"/>
    <x v="1"/>
  </r>
  <r>
    <s v="P148"/>
    <s v="Hoodie VVVVVV"/>
    <x v="2"/>
    <x v="0"/>
    <x v="3"/>
    <n v="3"/>
    <d v="2025-02-25T00:00:00"/>
    <s v="Yes"/>
    <x v="4"/>
    <x v="1"/>
  </r>
  <r>
    <s v="P149"/>
    <s v="Cap WWWWWWW"/>
    <x v="1"/>
    <x v="1"/>
    <x v="4"/>
    <n v="6"/>
    <d v="2025-02-26T00:00:00"/>
    <s v="No"/>
    <x v="4"/>
    <x v="1"/>
  </r>
  <r>
    <s v="P150"/>
    <s v="Hoodie RRRRRR"/>
    <x v="2"/>
    <x v="0"/>
    <x v="0"/>
    <n v="5"/>
    <d v="2025-02-27T00:00:00"/>
    <s v="Yes"/>
    <x v="4"/>
    <x v="1"/>
  </r>
  <r>
    <s v="P151"/>
    <s v="T-Shirt YYYYYY"/>
    <x v="0"/>
    <x v="0"/>
    <x v="0"/>
    <n v="8"/>
    <d v="2025-02-28T00:00:00"/>
    <s v="No"/>
    <x v="4"/>
    <x v="1"/>
  </r>
  <r>
    <s v="P152"/>
    <s v="Hoodie ZZZZZZ"/>
    <x v="1"/>
    <x v="0"/>
    <x v="1"/>
    <n v="5"/>
    <d v="2025-03-01T00:00:00"/>
    <s v="Yes"/>
    <x v="5"/>
    <x v="1"/>
  </r>
  <r>
    <s v="P153"/>
    <s v="Cap AAAAAAAA"/>
    <x v="2"/>
    <x v="1"/>
    <x v="3"/>
    <n v="3"/>
    <d v="2025-03-02T00:00:00"/>
    <s v="Yes"/>
    <x v="5"/>
    <x v="1"/>
  </r>
  <r>
    <s v="P154"/>
    <s v="Mug BBBBBBB"/>
    <x v="0"/>
    <x v="1"/>
    <x v="4"/>
    <n v="4"/>
    <d v="2025-03-03T00:00:00"/>
    <s v="Yes"/>
    <x v="5"/>
    <x v="1"/>
  </r>
  <r>
    <s v="P155"/>
    <s v="T-Shirt CCCCCCC"/>
    <x v="1"/>
    <x v="0"/>
    <x v="2"/>
    <n v="6"/>
    <d v="2025-03-04T00:00:00"/>
    <s v="No"/>
    <x v="5"/>
    <x v="1"/>
  </r>
  <r>
    <s v="P156"/>
    <s v="Bag DDDDDDD"/>
    <x v="2"/>
    <x v="1"/>
    <x v="1"/>
    <n v="5"/>
    <d v="2025-03-05T00:00:00"/>
    <s v="Yes"/>
    <x v="5"/>
    <x v="1"/>
  </r>
  <r>
    <s v="P157"/>
    <s v="Hoodie EEEEEEE"/>
    <x v="0"/>
    <x v="0"/>
    <x v="0"/>
    <n v="7"/>
    <d v="2025-03-06T00:00:00"/>
    <s v="Yes"/>
    <x v="5"/>
    <x v="1"/>
  </r>
  <r>
    <s v="P158"/>
    <s v="Cap FFFFFFFF"/>
    <x v="1"/>
    <x v="1"/>
    <x v="3"/>
    <n v="3"/>
    <d v="2025-03-07T00:00:00"/>
    <s v="Yes"/>
    <x v="5"/>
    <x v="1"/>
  </r>
  <r>
    <s v="P159"/>
    <s v="Mug GGGGGGG"/>
    <x v="2"/>
    <x v="1"/>
    <x v="4"/>
    <n v="4"/>
    <d v="2025-03-08T00:00:00"/>
    <s v="No"/>
    <x v="5"/>
    <x v="1"/>
  </r>
  <r>
    <s v="P160"/>
    <s v="T-Shirt HHHHHHH"/>
    <x v="0"/>
    <x v="0"/>
    <x v="2"/>
    <n v="8"/>
    <d v="2025-03-09T00:00:00"/>
    <s v="Yes"/>
    <x v="5"/>
    <x v="1"/>
  </r>
  <r>
    <s v="P161"/>
    <s v="Hoodie IIIIIII"/>
    <x v="1"/>
    <x v="0"/>
    <x v="1"/>
    <n v="5"/>
    <d v="2025-03-10T00:00:00"/>
    <s v="No"/>
    <x v="5"/>
    <x v="1"/>
  </r>
  <r>
    <s v="P162"/>
    <s v="Cap JJJJJJJJ"/>
    <x v="2"/>
    <x v="1"/>
    <x v="3"/>
    <n v="2"/>
    <d v="2025-03-11T00:00:00"/>
    <s v="Yes"/>
    <x v="5"/>
    <x v="1"/>
  </r>
  <r>
    <s v="P163"/>
    <s v="Mug KKKKKKK"/>
    <x v="0"/>
    <x v="1"/>
    <x v="4"/>
    <n v="6"/>
    <d v="2025-03-12T00:00:00"/>
    <s v="Yes"/>
    <x v="5"/>
    <x v="1"/>
  </r>
  <r>
    <s v="P164"/>
    <s v="T-Shirt LLLLLLL"/>
    <x v="1"/>
    <x v="0"/>
    <x v="0"/>
    <n v="4"/>
    <d v="2025-03-13T00:00:00"/>
    <s v="Yes"/>
    <x v="5"/>
    <x v="1"/>
  </r>
  <r>
    <s v="P165"/>
    <s v="Bag MMMMMMM"/>
    <x v="2"/>
    <x v="1"/>
    <x v="1"/>
    <n v="7"/>
    <d v="2025-03-14T00:00:00"/>
    <s v="No"/>
    <x v="5"/>
    <x v="1"/>
  </r>
  <r>
    <s v="P166"/>
    <s v="Hoodie NNNNNNN"/>
    <x v="0"/>
    <x v="0"/>
    <x v="2"/>
    <n v="3"/>
    <d v="2025-03-15T00:00:00"/>
    <s v="Yes"/>
    <x v="5"/>
    <x v="1"/>
  </r>
  <r>
    <s v="P167"/>
    <s v="Cap OOOOOOO"/>
    <x v="1"/>
    <x v="1"/>
    <x v="3"/>
    <n v="6"/>
    <d v="2025-03-16T00:00:00"/>
    <s v="No"/>
    <x v="5"/>
    <x v="1"/>
  </r>
  <r>
    <s v="P168"/>
    <s v="Mug PPPPPPPP"/>
    <x v="2"/>
    <x v="1"/>
    <x v="4"/>
    <n v="4"/>
    <d v="2025-03-17T00:00:00"/>
    <s v="Yes"/>
    <x v="5"/>
    <x v="1"/>
  </r>
  <r>
    <s v="P169"/>
    <s v="T-Shirt QQQQQQQ"/>
    <x v="0"/>
    <x v="0"/>
    <x v="0"/>
    <n v="5"/>
    <d v="2025-03-18T00:00:00"/>
    <s v="Yes"/>
    <x v="5"/>
    <x v="1"/>
  </r>
  <r>
    <s v="P170"/>
    <s v="Hoodie RRRRRRR"/>
    <x v="1"/>
    <x v="0"/>
    <x v="1"/>
    <n v="2"/>
    <d v="2025-03-19T00:00:00"/>
    <s v="No"/>
    <x v="5"/>
    <x v="1"/>
  </r>
  <r>
    <s v="P171"/>
    <s v="Cap SSSSSSS"/>
    <x v="2"/>
    <x v="1"/>
    <x v="3"/>
    <n v="3"/>
    <d v="2025-03-20T00:00:00"/>
    <s v="Yes"/>
    <x v="5"/>
    <x v="1"/>
  </r>
  <r>
    <s v="P172"/>
    <s v="Mug TTTTTTT"/>
    <x v="0"/>
    <x v="1"/>
    <x v="4"/>
    <n v="7"/>
    <d v="2025-03-21T00:00:00"/>
    <s v="Yes"/>
    <x v="5"/>
    <x v="1"/>
  </r>
  <r>
    <s v="P173"/>
    <s v="T-Shirt UUUUUUU"/>
    <x v="1"/>
    <x v="0"/>
    <x v="2"/>
    <n v="6"/>
    <d v="2025-03-22T00:00:00"/>
    <s v="No"/>
    <x v="5"/>
    <x v="1"/>
  </r>
  <r>
    <s v="P174"/>
    <s v="Hoodie VVVVVVV"/>
    <x v="2"/>
    <x v="0"/>
    <x v="0"/>
    <n v="5"/>
    <d v="2025-03-23T00:00:00"/>
    <s v="Yes"/>
    <x v="5"/>
    <x v="1"/>
  </r>
  <r>
    <s v="P175"/>
    <s v="Cap WWWWWWW"/>
    <x v="0"/>
    <x v="1"/>
    <x v="1"/>
    <n v="3"/>
    <d v="2025-03-24T00:00:00"/>
    <s v="No"/>
    <x v="5"/>
    <x v="1"/>
  </r>
  <r>
    <s v="P176"/>
    <s v="Mug XXXXXXXXX"/>
    <x v="1"/>
    <x v="1"/>
    <x v="3"/>
    <n v="6"/>
    <d v="2025-03-25T00:00:00"/>
    <s v="Yes"/>
    <x v="5"/>
    <x v="1"/>
  </r>
  <r>
    <s v="P177"/>
    <s v="T-Shirt YYYYYYYY"/>
    <x v="2"/>
    <x v="0"/>
    <x v="0"/>
    <n v="8"/>
    <d v="2025-03-26T00:00:00"/>
    <s v="Yes"/>
    <x v="5"/>
    <x v="1"/>
  </r>
  <r>
    <s v="P178"/>
    <s v="Hoodie ZZZZZZZ"/>
    <x v="0"/>
    <x v="0"/>
    <x v="2"/>
    <n v="5"/>
    <d v="2025-03-27T00:00:00"/>
    <s v="No"/>
    <x v="5"/>
    <x v="1"/>
  </r>
  <r>
    <s v="P179"/>
    <s v="Cap AAAAAAAAAA"/>
    <x v="1"/>
    <x v="1"/>
    <x v="3"/>
    <n v="4"/>
    <d v="2025-03-28T00:00:00"/>
    <s v="Yes"/>
    <x v="5"/>
    <x v="1"/>
  </r>
  <r>
    <s v="P180"/>
    <s v="Mug BBBBBBBBB"/>
    <x v="2"/>
    <x v="1"/>
    <x v="4"/>
    <n v="7"/>
    <d v="2025-03-29T00:00:00"/>
    <s v="Yes"/>
    <x v="5"/>
    <x v="1"/>
  </r>
  <r>
    <s v="P181"/>
    <s v="T-Shirt CCCCCCCC"/>
    <x v="0"/>
    <x v="0"/>
    <x v="0"/>
    <n v="9"/>
    <d v="2025-03-30T00:00:00"/>
    <s v="No"/>
    <x v="5"/>
    <x v="1"/>
  </r>
  <r>
    <s v="P182"/>
    <s v="Hoodie DDDDDDDD"/>
    <x v="1"/>
    <x v="0"/>
    <x v="1"/>
    <n v="5"/>
    <d v="2025-03-31T00:00:00"/>
    <s v="Yes"/>
    <x v="5"/>
    <x v="1"/>
  </r>
  <r>
    <s v="P183"/>
    <s v="Cap EEEEEEEEE"/>
    <x v="2"/>
    <x v="1"/>
    <x v="3"/>
    <n v="2"/>
    <d v="2025-04-01T00:00:00"/>
    <s v="Yes"/>
    <x v="6"/>
    <x v="1"/>
  </r>
  <r>
    <s v="P184"/>
    <s v="Mug FFFFFFFF"/>
    <x v="0"/>
    <x v="1"/>
    <x v="4"/>
    <n v="4"/>
    <d v="2025-04-02T00:00:00"/>
    <s v="Yes"/>
    <x v="6"/>
    <x v="1"/>
  </r>
  <r>
    <s v="P185"/>
    <s v="T-Shirt GGGGGGG"/>
    <x v="1"/>
    <x v="0"/>
    <x v="2"/>
    <n v="3"/>
    <d v="2025-04-03T00:00:00"/>
    <s v="No"/>
    <x v="6"/>
    <x v="1"/>
  </r>
  <r>
    <s v="P186"/>
    <s v="Hoodie HHHHHHH"/>
    <x v="2"/>
    <x v="0"/>
    <x v="1"/>
    <n v="6"/>
    <d v="2025-04-04T00:00:00"/>
    <s v="Yes"/>
    <x v="6"/>
    <x v="1"/>
  </r>
  <r>
    <s v="P187"/>
    <s v="Cap IIIIIII"/>
    <x v="0"/>
    <x v="1"/>
    <x v="3"/>
    <n v="7"/>
    <d v="2025-04-05T00:00:00"/>
    <s v="Yes"/>
    <x v="6"/>
    <x v="1"/>
  </r>
  <r>
    <s v="P188"/>
    <s v="Mug JJJJJJJJ"/>
    <x v="1"/>
    <x v="1"/>
    <x v="4"/>
    <n v="5"/>
    <d v="2025-04-06T00:00:00"/>
    <s v="No"/>
    <x v="6"/>
    <x v="1"/>
  </r>
  <r>
    <s v="P189"/>
    <s v="T-Shirt KKKKKKK"/>
    <x v="2"/>
    <x v="0"/>
    <x v="0"/>
    <n v="8"/>
    <d v="2025-04-07T00:00:00"/>
    <s v="Yes"/>
    <x v="6"/>
    <x v="1"/>
  </r>
  <r>
    <s v="P190"/>
    <s v="Hoodie LLLLLLL"/>
    <x v="0"/>
    <x v="0"/>
    <x v="2"/>
    <n v="7"/>
    <d v="2025-04-08T00:00:00"/>
    <s v="Yes"/>
    <x v="6"/>
    <x v="1"/>
  </r>
  <r>
    <s v="P191"/>
    <s v="Cap MMMMMMMMM"/>
    <x v="1"/>
    <x v="1"/>
    <x v="3"/>
    <n v="4"/>
    <d v="2025-04-09T00:00:00"/>
    <s v="Yes"/>
    <x v="6"/>
    <x v="1"/>
  </r>
  <r>
    <s v="P192"/>
    <s v="Mug NNNNNNNN"/>
    <x v="2"/>
    <x v="1"/>
    <x v="4"/>
    <n v="5"/>
    <d v="2025-04-10T00:00:00"/>
    <s v="No"/>
    <x v="6"/>
    <x v="1"/>
  </r>
  <r>
    <s v="P193"/>
    <s v="T-Shirt OOOOOOO"/>
    <x v="0"/>
    <x v="0"/>
    <x v="0"/>
    <n v="6"/>
    <d v="2025-04-11T00:00:00"/>
    <s v="Yes"/>
    <x v="6"/>
    <x v="1"/>
  </r>
  <r>
    <s v="P194"/>
    <s v="Hoodie PPPPPPPP"/>
    <x v="1"/>
    <x v="0"/>
    <x v="1"/>
    <n v="5"/>
    <d v="2025-04-12T00:00:00"/>
    <s v="Yes"/>
    <x v="6"/>
    <x v="1"/>
  </r>
  <r>
    <s v="P195"/>
    <s v="Cap QQQQQQQQ"/>
    <x v="2"/>
    <x v="1"/>
    <x v="3"/>
    <n v="3"/>
    <d v="2025-04-13T00:00:00"/>
    <s v="Yes"/>
    <x v="6"/>
    <x v="1"/>
  </r>
  <r>
    <s v="P196"/>
    <s v="Mug RRRRRRRR"/>
    <x v="0"/>
    <x v="1"/>
    <x v="4"/>
    <n v="6"/>
    <d v="2025-04-14T00:00:00"/>
    <s v="No"/>
    <x v="6"/>
    <x v="1"/>
  </r>
  <r>
    <s v="P197"/>
    <s v="T-Shirt SSSSSSS"/>
    <x v="1"/>
    <x v="0"/>
    <x v="0"/>
    <n v="5"/>
    <d v="2025-04-15T00:00:00"/>
    <s v="Yes"/>
    <x v="6"/>
    <x v="1"/>
  </r>
  <r>
    <s v="P198"/>
    <s v="Hoodie TTTTTTTT"/>
    <x v="2"/>
    <x v="0"/>
    <x v="2"/>
    <n v="4"/>
    <d v="2025-04-16T00:00:00"/>
    <s v="No"/>
    <x v="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P001"/>
    <s v="T-Shirt A"/>
    <x v="0"/>
    <x v="0"/>
    <s v="Fabric Defect"/>
    <n v="84"/>
    <n v="10"/>
    <d v="2024-10-01T00:00:00"/>
    <s v="No"/>
    <n v="10"/>
    <n v="2024"/>
  </r>
  <r>
    <s v="P002"/>
    <s v="T-Shirt B"/>
    <x v="0"/>
    <x v="0"/>
    <s v="Stitching Issue"/>
    <n v="72"/>
    <n v="5"/>
    <d v="2024-10-02T00:00:00"/>
    <s v="No"/>
    <n v="10"/>
    <n v="2024"/>
  </r>
  <r>
    <s v="P003"/>
    <s v="Hoodie C"/>
    <x v="1"/>
    <x v="0"/>
    <s v="Print Fading"/>
    <n v="53"/>
    <n v="3"/>
    <d v="2024-10-03T00:00:00"/>
    <s v="Yes"/>
    <n v="10"/>
    <n v="2024"/>
  </r>
  <r>
    <s v="P004"/>
    <s v="Cap D"/>
    <x v="2"/>
    <x v="1"/>
    <s v="Wrong Size"/>
    <n v="51"/>
    <n v="2"/>
    <d v="2024-10-04T00:00:00"/>
    <s v="Yes"/>
    <n v="10"/>
    <n v="2024"/>
  </r>
  <r>
    <s v="P005"/>
    <s v="Mug E"/>
    <x v="1"/>
    <x v="1"/>
    <s v="Cracked"/>
    <n v="83"/>
    <n v="8"/>
    <d v="2024-10-05T00:00:00"/>
    <s v="No"/>
    <n v="10"/>
    <n v="2024"/>
  </r>
  <r>
    <s v="P006"/>
    <s v="T-Shirt F"/>
    <x v="0"/>
    <x v="0"/>
    <s v="Fabric Defect"/>
    <n v="86"/>
    <n v="4"/>
    <d v="2024-10-06T00:00:00"/>
    <s v="Yes"/>
    <n v="10"/>
    <n v="2024"/>
  </r>
  <r>
    <s v="P007"/>
    <s v="Bag G"/>
    <x v="2"/>
    <x v="1"/>
    <s v="Stitching Issue"/>
    <n v="53"/>
    <n v="6"/>
    <d v="2024-10-07T00:00:00"/>
    <s v="No"/>
    <n v="10"/>
    <n v="2024"/>
  </r>
  <r>
    <s v="P008"/>
    <s v="Hoodie H"/>
    <x v="1"/>
    <x v="0"/>
    <s v="Print Fading"/>
    <n v="96"/>
    <n v="7"/>
    <d v="2024-10-08T00:00:00"/>
    <s v="No"/>
    <n v="10"/>
    <n v="2024"/>
  </r>
  <r>
    <s v="P009"/>
    <s v="Cap I"/>
    <x v="0"/>
    <x v="1"/>
    <s v="Wrong Size"/>
    <n v="89"/>
    <n v="3"/>
    <d v="2024-10-09T00:00:00"/>
    <s v="No"/>
    <n v="10"/>
    <n v="2024"/>
  </r>
  <r>
    <s v="P010"/>
    <s v="Mug J"/>
    <x v="2"/>
    <x v="1"/>
    <s v="Cracked"/>
    <n v="66"/>
    <n v="5"/>
    <d v="2024-10-10T00:00:00"/>
    <s v="Yes"/>
    <n v="10"/>
    <n v="2024"/>
  </r>
  <r>
    <s v="P011"/>
    <s v="T-Shirt K"/>
    <x v="0"/>
    <x v="0"/>
    <s v="Fabric Defect"/>
    <n v="86"/>
    <n v="9"/>
    <d v="2024-10-11T00:00:00"/>
    <s v="Yes"/>
    <n v="10"/>
    <n v="2024"/>
  </r>
  <r>
    <s v="P012"/>
    <s v="T-Shirt L"/>
    <x v="0"/>
    <x v="0"/>
    <s v="Stitching Issue"/>
    <n v="85"/>
    <n v="6"/>
    <d v="2024-10-12T00:00:00"/>
    <s v="No"/>
    <n v="10"/>
    <n v="2024"/>
  </r>
  <r>
    <s v="P013"/>
    <s v="Hoodie M"/>
    <x v="1"/>
    <x v="0"/>
    <s v="Print Fading"/>
    <n v="77"/>
    <n v="4"/>
    <d v="2024-10-13T00:00:00"/>
    <s v="No"/>
    <n v="10"/>
    <n v="2024"/>
  </r>
  <r>
    <s v="P014"/>
    <s v="Bag N"/>
    <x v="2"/>
    <x v="1"/>
    <s v="Wrong Size"/>
    <n v="54"/>
    <n v="1"/>
    <d v="2024-10-14T00:00:00"/>
    <s v="Yes"/>
    <n v="10"/>
    <n v="2024"/>
  </r>
  <r>
    <s v="P015"/>
    <s v="Mug O"/>
    <x v="1"/>
    <x v="1"/>
    <s v="Cracked"/>
    <n v="62"/>
    <n v="6"/>
    <d v="2024-10-15T00:00:00"/>
    <s v="Yes"/>
    <n v="10"/>
    <n v="2024"/>
  </r>
  <r>
    <s v="P016"/>
    <s v="T-Shirt P"/>
    <x v="0"/>
    <x v="0"/>
    <s v="Fabric Defect"/>
    <n v="56"/>
    <n v="3"/>
    <d v="2024-10-16T00:00:00"/>
    <s v="No"/>
    <n v="10"/>
    <n v="2024"/>
  </r>
  <r>
    <s v="P017"/>
    <s v="Hoodie Q"/>
    <x v="1"/>
    <x v="0"/>
    <s v="Print Fading"/>
    <n v="70"/>
    <n v="2"/>
    <d v="2024-10-17T00:00:00"/>
    <s v="Yes"/>
    <n v="10"/>
    <n v="2024"/>
  </r>
  <r>
    <s v="P018"/>
    <s v="Cap R"/>
    <x v="0"/>
    <x v="1"/>
    <s v="Wrong Size"/>
    <n v="91"/>
    <n v="4"/>
    <d v="2024-10-18T00:00:00"/>
    <s v="Yes"/>
    <n v="10"/>
    <n v="2024"/>
  </r>
  <r>
    <s v="P019"/>
    <s v="Mug S"/>
    <x v="1"/>
    <x v="1"/>
    <s v="Cracked"/>
    <n v="70"/>
    <n v="7"/>
    <d v="2024-10-19T00:00:00"/>
    <s v="No"/>
    <n v="10"/>
    <n v="2024"/>
  </r>
  <r>
    <s v="P020"/>
    <s v="T-Shirt T"/>
    <x v="0"/>
    <x v="0"/>
    <s v="Fabric Defect"/>
    <n v="70"/>
    <n v="8"/>
    <d v="2024-10-20T00:00:00"/>
    <s v="No"/>
    <n v="10"/>
    <n v="2024"/>
  </r>
  <r>
    <s v="P021"/>
    <s v="Bag U"/>
    <x v="2"/>
    <x v="1"/>
    <s v="Stitching Issue"/>
    <n v="55"/>
    <n v="5"/>
    <d v="2024-10-21T00:00:00"/>
    <s v="Yes"/>
    <n v="10"/>
    <n v="2024"/>
  </r>
  <r>
    <s v="P022"/>
    <s v="Hoodie V"/>
    <x v="1"/>
    <x v="0"/>
    <s v="Print Fading"/>
    <n v="87"/>
    <n v="3"/>
    <d v="2024-10-22T00:00:00"/>
    <s v="Yes"/>
    <n v="10"/>
    <n v="2024"/>
  </r>
  <r>
    <s v="P023"/>
    <s v="Cap W"/>
    <x v="0"/>
    <x v="1"/>
    <s v="Wrong Size"/>
    <n v="73"/>
    <n v="2"/>
    <d v="2024-10-23T00:00:00"/>
    <s v="No"/>
    <n v="10"/>
    <n v="2024"/>
  </r>
  <r>
    <s v="P024"/>
    <s v="Mug X"/>
    <x v="2"/>
    <x v="1"/>
    <s v="Cracked"/>
    <n v="87"/>
    <n v="4"/>
    <d v="2024-10-24T00:00:00"/>
    <s v="Yes"/>
    <n v="10"/>
    <n v="2024"/>
  </r>
  <r>
    <s v="P025"/>
    <s v="T-Shirt Y"/>
    <x v="0"/>
    <x v="0"/>
    <s v="Fabric Defect"/>
    <n v="97"/>
    <n v="11"/>
    <d v="2024-10-25T00:00:00"/>
    <s v="Yes"/>
    <n v="10"/>
    <n v="2024"/>
  </r>
  <r>
    <s v="P026"/>
    <s v="Hoodie Z"/>
    <x v="1"/>
    <x v="0"/>
    <s v="Print Fading"/>
    <n v="51"/>
    <n v="9"/>
    <d v="2024-10-26T00:00:00"/>
    <s v="No"/>
    <n v="10"/>
    <n v="2024"/>
  </r>
  <r>
    <s v="P027"/>
    <s v="Cap AA"/>
    <x v="0"/>
    <x v="1"/>
    <s v="Wrong Size"/>
    <n v="75"/>
    <n v="5"/>
    <d v="2024-10-27T00:00:00"/>
    <s v="Yes"/>
    <n v="10"/>
    <n v="2024"/>
  </r>
  <r>
    <s v="P028"/>
    <s v="Mug BB"/>
    <x v="2"/>
    <x v="1"/>
    <s v="Cracked"/>
    <n v="61"/>
    <n v="3"/>
    <d v="2024-10-28T00:00:00"/>
    <s v="No"/>
    <n v="10"/>
    <n v="2024"/>
  </r>
  <r>
    <s v="P029"/>
    <s v="T-Shirt CC"/>
    <x v="1"/>
    <x v="0"/>
    <s v="Fabric Defect"/>
    <n v="63"/>
    <n v="7"/>
    <d v="2024-10-29T00:00:00"/>
    <s v="No"/>
    <n v="10"/>
    <n v="2024"/>
  </r>
  <r>
    <s v="P030"/>
    <s v="Hoodie DD"/>
    <x v="0"/>
    <x v="0"/>
    <s v="Print Fading"/>
    <n v="94"/>
    <n v="6"/>
    <d v="2024-10-30T00:00:00"/>
    <s v="Yes"/>
    <n v="10"/>
    <n v="2024"/>
  </r>
  <r>
    <s v="P031"/>
    <s v="Bag EE"/>
    <x v="2"/>
    <x v="1"/>
    <s v="Stitching Issue"/>
    <n v="57"/>
    <n v="8"/>
    <d v="2024-10-31T00:00:00"/>
    <s v="No"/>
    <n v="10"/>
    <n v="2024"/>
  </r>
  <r>
    <s v="P032"/>
    <s v="T-Shirt FF"/>
    <x v="1"/>
    <x v="0"/>
    <s v="Stitching Issue"/>
    <n v="97"/>
    <n v="4"/>
    <d v="2024-11-01T00:00:00"/>
    <s v="Yes"/>
    <n v="11"/>
    <n v="2024"/>
  </r>
  <r>
    <s v="P033"/>
    <s v="Mug GG"/>
    <x v="0"/>
    <x v="1"/>
    <s v="Cracked"/>
    <n v="84"/>
    <n v="2"/>
    <d v="2024-11-02T00:00:00"/>
    <s v="Yes"/>
    <n v="11"/>
    <n v="2024"/>
  </r>
  <r>
    <s v="P034"/>
    <s v="Hoodie HH"/>
    <x v="2"/>
    <x v="0"/>
    <s v="Fabric Defect"/>
    <n v="90"/>
    <n v="7"/>
    <d v="2024-11-03T00:00:00"/>
    <s v="No"/>
    <n v="11"/>
    <n v="2024"/>
  </r>
  <r>
    <s v="P035"/>
    <s v="Cap II"/>
    <x v="0"/>
    <x v="1"/>
    <s v="Wrong Size"/>
    <n v="100"/>
    <n v="3"/>
    <d v="2024-11-04T00:00:00"/>
    <s v="No"/>
    <n v="11"/>
    <n v="2024"/>
  </r>
  <r>
    <s v="P036"/>
    <s v="T-Shirt JJ"/>
    <x v="1"/>
    <x v="0"/>
    <s v="Fabric Defect"/>
    <n v="95"/>
    <n v="5"/>
    <d v="2024-11-05T00:00:00"/>
    <s v="Yes"/>
    <n v="11"/>
    <n v="2024"/>
  </r>
  <r>
    <s v="P037"/>
    <s v="Hoodie KK"/>
    <x v="2"/>
    <x v="0"/>
    <s v="Print Fading"/>
    <n v="93"/>
    <n v="4"/>
    <d v="2024-11-06T00:00:00"/>
    <s v="Yes"/>
    <n v="11"/>
    <n v="2024"/>
  </r>
  <r>
    <s v="P038"/>
    <s v="Mug LL"/>
    <x v="0"/>
    <x v="1"/>
    <s v="Cracked"/>
    <n v="93"/>
    <n v="6"/>
    <d v="2024-11-07T00:00:00"/>
    <s v="No"/>
    <n v="11"/>
    <n v="2024"/>
  </r>
  <r>
    <s v="P039"/>
    <s v="T-Shirt MM"/>
    <x v="1"/>
    <x v="0"/>
    <s v="Fabric Defect"/>
    <n v="81"/>
    <n v="8"/>
    <d v="2024-11-08T00:00:00"/>
    <s v="No"/>
    <n v="11"/>
    <n v="2024"/>
  </r>
  <r>
    <s v="P040"/>
    <s v="Hoodie NN"/>
    <x v="0"/>
    <x v="0"/>
    <s v="Print Fading"/>
    <n v="66"/>
    <n v="3"/>
    <d v="2024-11-09T00:00:00"/>
    <s v="Yes"/>
    <n v="11"/>
    <n v="2024"/>
  </r>
  <r>
    <s v="P041"/>
    <s v="Cap OO"/>
    <x v="1"/>
    <x v="1"/>
    <s v="Wrong Size"/>
    <n v="57"/>
    <n v="4"/>
    <d v="2024-11-10T00:00:00"/>
    <s v="Yes"/>
    <n v="11"/>
    <n v="2024"/>
  </r>
  <r>
    <s v="P042"/>
    <s v="Mug PP"/>
    <x v="2"/>
    <x v="1"/>
    <s v="Cracked"/>
    <n v="95"/>
    <n v="5"/>
    <d v="2024-11-11T00:00:00"/>
    <s v="No"/>
    <n v="11"/>
    <n v="2024"/>
  </r>
  <r>
    <s v="P043"/>
    <s v="T-Shirt QQ"/>
    <x v="0"/>
    <x v="0"/>
    <s v="Fabric Defect"/>
    <n v="95"/>
    <n v="7"/>
    <d v="2024-11-12T00:00:00"/>
    <s v="Yes"/>
    <n v="11"/>
    <n v="2024"/>
  </r>
  <r>
    <s v="P044"/>
    <s v="Hoodie RR"/>
    <x v="1"/>
    <x v="0"/>
    <s v="Stitching Issue"/>
    <n v="74"/>
    <n v="4"/>
    <d v="2024-11-13T00:00:00"/>
    <s v="No"/>
    <n v="11"/>
    <n v="2024"/>
  </r>
  <r>
    <s v="P045"/>
    <s v="Bag SS"/>
    <x v="2"/>
    <x v="1"/>
    <s v="Stitching Issue"/>
    <n v="89"/>
    <n v="6"/>
    <d v="2024-11-14T00:00:00"/>
    <s v="Yes"/>
    <n v="11"/>
    <n v="2024"/>
  </r>
  <r>
    <s v="P046"/>
    <s v="Mug TT"/>
    <x v="0"/>
    <x v="1"/>
    <s v="Cracked"/>
    <n v="89"/>
    <n v="3"/>
    <d v="2024-11-15T00:00:00"/>
    <s v="Yes"/>
    <n v="11"/>
    <n v="2024"/>
  </r>
  <r>
    <s v="P047"/>
    <s v="T-Shirt UU"/>
    <x v="1"/>
    <x v="0"/>
    <s v="Print Fading"/>
    <n v="66"/>
    <n v="9"/>
    <d v="2024-11-16T00:00:00"/>
    <s v="No"/>
    <n v="11"/>
    <n v="2024"/>
  </r>
  <r>
    <s v="P048"/>
    <s v="Hoodie VV"/>
    <x v="2"/>
    <x v="0"/>
    <s v="Fabric Defect"/>
    <n v="75"/>
    <n v="7"/>
    <d v="2024-11-17T00:00:00"/>
    <s v="Yes"/>
    <n v="11"/>
    <n v="2024"/>
  </r>
  <r>
    <s v="P049"/>
    <s v="Cap WW"/>
    <x v="0"/>
    <x v="1"/>
    <s v="Wrong Size"/>
    <n v="89"/>
    <n v="2"/>
    <d v="2024-11-18T00:00:00"/>
    <s v="No"/>
    <n v="11"/>
    <n v="2024"/>
  </r>
  <r>
    <s v="P050"/>
    <s v="Mug XX"/>
    <x v="1"/>
    <x v="1"/>
    <s v="Cracked"/>
    <n v="77"/>
    <n v="5"/>
    <d v="2024-11-19T00:00:00"/>
    <s v="Yes"/>
    <n v="11"/>
    <n v="2024"/>
  </r>
  <r>
    <s v="P051"/>
    <s v="T-Shirt YY"/>
    <x v="0"/>
    <x v="0"/>
    <s v="Fabric Defect"/>
    <n v="89"/>
    <n v="5"/>
    <d v="2024-11-20T00:00:00"/>
    <s v="No"/>
    <n v="11"/>
    <n v="2024"/>
  </r>
  <r>
    <s v="P052"/>
    <s v="Hoodie ZZ"/>
    <x v="1"/>
    <x v="0"/>
    <s v="Stitching Issue"/>
    <n v="99"/>
    <n v="4"/>
    <d v="2024-11-21T00:00:00"/>
    <s v="Yes"/>
    <n v="11"/>
    <n v="2024"/>
  </r>
  <r>
    <s v="P053"/>
    <s v="Cap AAA"/>
    <x v="2"/>
    <x v="1"/>
    <s v="Wrong Size"/>
    <n v="75"/>
    <n v="3"/>
    <d v="2024-11-22T00:00:00"/>
    <s v="Yes"/>
    <n v="11"/>
    <n v="2024"/>
  </r>
  <r>
    <s v="P054"/>
    <s v="Mug BBB"/>
    <x v="0"/>
    <x v="1"/>
    <s v="Cracked"/>
    <n v="68"/>
    <n v="6"/>
    <d v="2024-11-23T00:00:00"/>
    <s v="No"/>
    <n v="11"/>
    <n v="2024"/>
  </r>
  <r>
    <s v="P055"/>
    <s v="T-Shirt CCC"/>
    <x v="1"/>
    <x v="0"/>
    <s v="Print Fading"/>
    <n v="74"/>
    <n v="7"/>
    <d v="2024-11-24T00:00:00"/>
    <s v="Yes"/>
    <n v="11"/>
    <n v="2024"/>
  </r>
  <r>
    <s v="P056"/>
    <s v="Bag DDD"/>
    <x v="2"/>
    <x v="1"/>
    <s v="Stitching Issue"/>
    <n v="58"/>
    <n v="2"/>
    <d v="2024-11-25T00:00:00"/>
    <s v="Yes"/>
    <n v="11"/>
    <n v="2024"/>
  </r>
  <r>
    <s v="P057"/>
    <s v="Hoodie EEE"/>
    <x v="0"/>
    <x v="0"/>
    <s v="Fabric Defect"/>
    <n v="61"/>
    <n v="9"/>
    <d v="2024-11-26T00:00:00"/>
    <s v="Yes"/>
    <n v="11"/>
    <n v="2024"/>
  </r>
  <r>
    <s v="P058"/>
    <s v="Cap FFF"/>
    <x v="1"/>
    <x v="1"/>
    <s v="Wrong Size"/>
    <n v="68"/>
    <n v="5"/>
    <d v="2024-11-27T00:00:00"/>
    <s v="No"/>
    <n v="11"/>
    <n v="2024"/>
  </r>
  <r>
    <s v="P059"/>
    <s v="Mug GGG"/>
    <x v="0"/>
    <x v="1"/>
    <s v="Cracked"/>
    <n v="69"/>
    <n v="3"/>
    <d v="2024-11-28T00:00:00"/>
    <s v="Yes"/>
    <n v="11"/>
    <n v="2024"/>
  </r>
  <r>
    <s v="P060"/>
    <s v="T-Shirt HHH"/>
    <x v="2"/>
    <x v="0"/>
    <s v="Print Fading"/>
    <n v="76"/>
    <n v="4"/>
    <d v="2024-11-29T00:00:00"/>
    <s v="Yes"/>
    <n v="11"/>
    <n v="2024"/>
  </r>
  <r>
    <s v="P061"/>
    <s v="Hoodie III"/>
    <x v="1"/>
    <x v="0"/>
    <s v="Stitching Issue"/>
    <n v="51"/>
    <n v="6"/>
    <d v="2024-11-30T00:00:00"/>
    <s v="Yes"/>
    <n v="11"/>
    <n v="2024"/>
  </r>
  <r>
    <s v="P062"/>
    <s v="Bag JJJ"/>
    <x v="0"/>
    <x v="1"/>
    <s v="Wrong Size"/>
    <n v="73"/>
    <n v="7"/>
    <d v="2024-12-01T00:00:00"/>
    <s v="Yes"/>
    <n v="12"/>
    <n v="2024"/>
  </r>
  <r>
    <s v="P063"/>
    <s v="Mug KKK"/>
    <x v="2"/>
    <x v="1"/>
    <s v="Cracked"/>
    <n v="89"/>
    <n v="4"/>
    <d v="2024-12-02T00:00:00"/>
    <s v="No"/>
    <n v="12"/>
    <n v="2024"/>
  </r>
  <r>
    <s v="P064"/>
    <s v="T-Shirt LLL"/>
    <x v="0"/>
    <x v="0"/>
    <s v="Fabric Defect"/>
    <n v="78"/>
    <n v="8"/>
    <d v="2024-12-03T00:00:00"/>
    <s v="Yes"/>
    <n v="12"/>
    <n v="2024"/>
  </r>
  <r>
    <s v="P065"/>
    <s v="Hoodie MMM"/>
    <x v="1"/>
    <x v="0"/>
    <s v="Print Fading"/>
    <n v="50"/>
    <n v="6"/>
    <d v="2024-12-04T00:00:00"/>
    <s v="No"/>
    <n v="12"/>
    <n v="2024"/>
  </r>
  <r>
    <s v="P066"/>
    <s v="Cap NNN"/>
    <x v="2"/>
    <x v="1"/>
    <s v="Wrong Size"/>
    <n v="65"/>
    <n v="2"/>
    <d v="2024-12-05T00:00:00"/>
    <s v="Yes"/>
    <n v="12"/>
    <n v="2024"/>
  </r>
  <r>
    <s v="P067"/>
    <s v="Mug OOO"/>
    <x v="0"/>
    <x v="1"/>
    <s v="Cracked"/>
    <n v="97"/>
    <n v="5"/>
    <d v="2024-12-06T00:00:00"/>
    <s v="Yes"/>
    <n v="12"/>
    <n v="2024"/>
  </r>
  <r>
    <s v="P068"/>
    <s v="T-Shirt PPP"/>
    <x v="1"/>
    <x v="0"/>
    <s v="Fabric Defect"/>
    <n v="92"/>
    <n v="9"/>
    <d v="2024-12-07T00:00:00"/>
    <s v="No"/>
    <n v="12"/>
    <n v="2024"/>
  </r>
  <r>
    <s v="P069"/>
    <s v="Hoodie QQQ"/>
    <x v="2"/>
    <x v="0"/>
    <s v="Stitching Issue"/>
    <n v="81"/>
    <n v="3"/>
    <d v="2024-12-08T00:00:00"/>
    <s v="Yes"/>
    <n v="12"/>
    <n v="2024"/>
  </r>
  <r>
    <s v="P070"/>
    <s v="Bag RRR"/>
    <x v="0"/>
    <x v="1"/>
    <s v="Wrong Size"/>
    <n v="94"/>
    <n v="6"/>
    <d v="2024-12-09T00:00:00"/>
    <s v="No"/>
    <n v="12"/>
    <n v="2024"/>
  </r>
  <r>
    <s v="P071"/>
    <s v="Mug SSS"/>
    <x v="1"/>
    <x v="1"/>
    <s v="Cracked"/>
    <n v="84"/>
    <n v="7"/>
    <d v="2024-12-10T00:00:00"/>
    <s v="Yes"/>
    <n v="12"/>
    <n v="2024"/>
  </r>
  <r>
    <s v="P072"/>
    <s v="T-Shirt TTT"/>
    <x v="0"/>
    <x v="0"/>
    <s v="Fabric Defect"/>
    <n v="80"/>
    <n v="6"/>
    <d v="2024-12-11T00:00:00"/>
    <s v="No"/>
    <n v="12"/>
    <n v="2024"/>
  </r>
  <r>
    <s v="P073"/>
    <s v="Hoodie UUU"/>
    <x v="2"/>
    <x v="0"/>
    <s v="Print Fading"/>
    <n v="88"/>
    <n v="4"/>
    <d v="2024-12-12T00:00:00"/>
    <s v="Yes"/>
    <n v="12"/>
    <n v="2024"/>
  </r>
  <r>
    <s v="P074"/>
    <s v="Cap VVV"/>
    <x v="0"/>
    <x v="1"/>
    <s v="Wrong Size"/>
    <n v="61"/>
    <n v="2"/>
    <d v="2024-12-13T00:00:00"/>
    <s v="Yes"/>
    <n v="12"/>
    <n v="2024"/>
  </r>
  <r>
    <s v="P075"/>
    <s v="Mug WWW"/>
    <x v="1"/>
    <x v="1"/>
    <s v="Cracked"/>
    <n v="87"/>
    <n v="3"/>
    <d v="2024-12-14T00:00:00"/>
    <s v="No"/>
    <n v="12"/>
    <n v="2024"/>
  </r>
  <r>
    <s v="P076"/>
    <s v="T-Shirt XXX"/>
    <x v="2"/>
    <x v="0"/>
    <s v="Fabric Defect"/>
    <n v="58"/>
    <n v="4"/>
    <d v="2024-12-15T00:00:00"/>
    <s v="Yes"/>
    <n v="12"/>
    <n v="2024"/>
  </r>
  <r>
    <s v="P077"/>
    <s v="Hoodie YYY"/>
    <x v="0"/>
    <x v="0"/>
    <s v="Print Fading"/>
    <n v="88"/>
    <n v="8"/>
    <d v="2024-12-16T00:00:00"/>
    <s v="No"/>
    <n v="12"/>
    <n v="2024"/>
  </r>
  <r>
    <s v="P078"/>
    <s v="Cap ZZZ"/>
    <x v="1"/>
    <x v="1"/>
    <s v="Wrong Size"/>
    <n v="82"/>
    <n v="5"/>
    <d v="2024-12-17T00:00:00"/>
    <s v="Yes"/>
    <n v="12"/>
    <n v="2024"/>
  </r>
  <r>
    <s v="P079"/>
    <s v="Mug AAAA"/>
    <x v="2"/>
    <x v="1"/>
    <s v="Cracked"/>
    <n v="51"/>
    <n v="4"/>
    <d v="2024-12-18T00:00:00"/>
    <s v="No"/>
    <n v="12"/>
    <n v="2024"/>
  </r>
  <r>
    <s v="P080"/>
    <s v="T-Shirt BBBB"/>
    <x v="0"/>
    <x v="0"/>
    <s v="Fabric Defect"/>
    <n v="92"/>
    <n v="5"/>
    <d v="2024-12-19T00:00:00"/>
    <s v="Yes"/>
    <n v="12"/>
    <n v="2024"/>
  </r>
  <r>
    <s v="P081"/>
    <s v="Hoodie CCCC"/>
    <x v="1"/>
    <x v="0"/>
    <s v="Stitching Issue"/>
    <n v="72"/>
    <n v="6"/>
    <d v="2024-12-20T00:00:00"/>
    <s v="No"/>
    <n v="12"/>
    <n v="2024"/>
  </r>
  <r>
    <s v="P082"/>
    <s v="Cap DDDD"/>
    <x v="2"/>
    <x v="1"/>
    <s v="Wrong Size"/>
    <n v="85"/>
    <n v="3"/>
    <d v="2024-12-21T00:00:00"/>
    <s v="Yes"/>
    <n v="12"/>
    <n v="2024"/>
  </r>
  <r>
    <s v="P083"/>
    <s v="Mug EEEE"/>
    <x v="0"/>
    <x v="1"/>
    <s v="Cracked"/>
    <n v="100"/>
    <n v="6"/>
    <d v="2024-12-22T00:00:00"/>
    <s v="Yes"/>
    <n v="12"/>
    <n v="2024"/>
  </r>
  <r>
    <s v="P084"/>
    <s v="T-Shirt FFFF"/>
    <x v="1"/>
    <x v="0"/>
    <s v="Fabric Defect"/>
    <n v="93"/>
    <n v="4"/>
    <d v="2024-12-23T00:00:00"/>
    <s v="Yes"/>
    <n v="12"/>
    <n v="2024"/>
  </r>
  <r>
    <s v="P085"/>
    <s v="Hoodie GGGG"/>
    <x v="2"/>
    <x v="0"/>
    <s v="Print Fading"/>
    <n v="93"/>
    <n v="5"/>
    <d v="2024-12-24T00:00:00"/>
    <s v="No"/>
    <n v="12"/>
    <n v="2024"/>
  </r>
  <r>
    <s v="P086"/>
    <s v="Cap HHHH"/>
    <x v="0"/>
    <x v="1"/>
    <s v="Wrong Size"/>
    <n v="54"/>
    <n v="2"/>
    <d v="2024-12-25T00:00:00"/>
    <s v="No"/>
    <n v="12"/>
    <n v="2024"/>
  </r>
  <r>
    <s v="P087"/>
    <s v="Mug IIII"/>
    <x v="1"/>
    <x v="1"/>
    <s v="Cracked"/>
    <n v="66"/>
    <n v="7"/>
    <d v="2024-12-26T00:00:00"/>
    <s v="Yes"/>
    <n v="12"/>
    <n v="2024"/>
  </r>
  <r>
    <s v="P088"/>
    <s v="T-Shirt JJJJ"/>
    <x v="0"/>
    <x v="0"/>
    <s v="Fabric Defect"/>
    <n v="92"/>
    <n v="8"/>
    <d v="2024-12-27T00:00:00"/>
    <s v="Yes"/>
    <n v="12"/>
    <n v="2024"/>
  </r>
  <r>
    <s v="P089"/>
    <s v="Hoodie KKKK"/>
    <x v="2"/>
    <x v="0"/>
    <s v="Stitching Issue"/>
    <n v="87"/>
    <n v="6"/>
    <d v="2024-12-28T00:00:00"/>
    <s v="Yes"/>
    <n v="12"/>
    <n v="2024"/>
  </r>
  <r>
    <s v="P090"/>
    <s v="Cap LLLL"/>
    <x v="0"/>
    <x v="1"/>
    <s v="Wrong Size"/>
    <n v="59"/>
    <n v="3"/>
    <d v="2024-12-29T00:00:00"/>
    <s v="Yes"/>
    <n v="12"/>
    <n v="2024"/>
  </r>
  <r>
    <s v="P091"/>
    <s v="Mug MMMM"/>
    <x v="1"/>
    <x v="1"/>
    <s v="Cracked"/>
    <n v="98"/>
    <n v="5"/>
    <d v="2024-12-30T00:00:00"/>
    <s v="No"/>
    <n v="12"/>
    <n v="2024"/>
  </r>
  <r>
    <s v="P092"/>
    <s v="T-Shirt NNNN"/>
    <x v="2"/>
    <x v="0"/>
    <s v="Print Fading"/>
    <n v="83"/>
    <n v="4"/>
    <d v="2024-12-31T00:00:00"/>
    <s v="Yes"/>
    <n v="12"/>
    <n v="2024"/>
  </r>
  <r>
    <s v="P093"/>
    <s v="Hoodie OOOO"/>
    <x v="0"/>
    <x v="0"/>
    <s v="Fabric Defect"/>
    <n v="76"/>
    <n v="7"/>
    <d v="2025-01-01T00:00:00"/>
    <s v="Yes"/>
    <n v="1"/>
    <n v="2025"/>
  </r>
  <r>
    <s v="P094"/>
    <s v="Cap PPPP"/>
    <x v="1"/>
    <x v="1"/>
    <s v="Stitching Issue"/>
    <n v="83"/>
    <n v="5"/>
    <d v="2025-01-02T00:00:00"/>
    <s v="Yes"/>
    <n v="1"/>
    <n v="2025"/>
  </r>
  <r>
    <s v="P095"/>
    <s v="Mug QQQQ"/>
    <x v="2"/>
    <x v="1"/>
    <s v="Cracked"/>
    <n v="88"/>
    <n v="3"/>
    <d v="2025-01-03T00:00:00"/>
    <s v="Yes"/>
    <n v="1"/>
    <n v="2025"/>
  </r>
  <r>
    <s v="P096"/>
    <s v="T-Shirt RRRR"/>
    <x v="0"/>
    <x v="0"/>
    <s v="Fabric Defect"/>
    <n v="79"/>
    <n v="9"/>
    <d v="2025-01-04T00:00:00"/>
    <s v="No"/>
    <n v="1"/>
    <n v="2025"/>
  </r>
  <r>
    <s v="P097"/>
    <s v="Hoodie SSSS"/>
    <x v="1"/>
    <x v="0"/>
    <s v="Print Fading"/>
    <n v="87"/>
    <n v="6"/>
    <d v="2025-01-05T00:00:00"/>
    <s v="Yes"/>
    <n v="1"/>
    <n v="2025"/>
  </r>
  <r>
    <s v="P098"/>
    <s v="Cap TTTT"/>
    <x v="2"/>
    <x v="1"/>
    <s v="Wrong Size"/>
    <n v="85"/>
    <n v="4"/>
    <d v="2025-01-06T00:00:00"/>
    <s v="Yes"/>
    <n v="1"/>
    <n v="2025"/>
  </r>
  <r>
    <s v="P099"/>
    <s v="Mug UUUU"/>
    <x v="0"/>
    <x v="1"/>
    <s v="Cracked"/>
    <n v="92"/>
    <n v="7"/>
    <d v="2025-01-07T00:00:00"/>
    <s v="No"/>
    <n v="1"/>
    <n v="2025"/>
  </r>
  <r>
    <s v="P100"/>
    <s v="T-Shirt VVVV"/>
    <x v="1"/>
    <x v="0"/>
    <s v="Fabric Defect"/>
    <n v="75"/>
    <n v="8"/>
    <d v="2025-01-08T00:00:00"/>
    <s v="Yes"/>
    <n v="1"/>
    <n v="2025"/>
  </r>
  <r>
    <s v="P101"/>
    <s v="T-Shirt AAAAA"/>
    <x v="0"/>
    <x v="0"/>
    <s v="Fabric Defect"/>
    <n v="76"/>
    <n v="6"/>
    <d v="2025-01-09T00:00:00"/>
    <s v="No"/>
    <n v="1"/>
    <n v="2025"/>
  </r>
  <r>
    <s v="P102"/>
    <s v="Hoodie BBBBB"/>
    <x v="1"/>
    <x v="0"/>
    <s v="Stitching Issue"/>
    <n v="83"/>
    <n v="8"/>
    <d v="2025-01-10T00:00:00"/>
    <s v="Yes"/>
    <n v="1"/>
    <n v="2025"/>
  </r>
  <r>
    <s v="P103"/>
    <s v="Cap CCCCC"/>
    <x v="2"/>
    <x v="1"/>
    <s v="Wrong Size"/>
    <n v="89"/>
    <n v="2"/>
    <d v="2025-01-11T00:00:00"/>
    <s v="Yes"/>
    <n v="1"/>
    <n v="2025"/>
  </r>
  <r>
    <s v="P104"/>
    <s v="Mug DDDDD"/>
    <x v="0"/>
    <x v="1"/>
    <s v="Cracked"/>
    <n v="59"/>
    <n v="7"/>
    <d v="2025-01-12T00:00:00"/>
    <s v="No"/>
    <n v="1"/>
    <n v="2025"/>
  </r>
  <r>
    <s v="P105"/>
    <s v="T-Shirt EEEEE"/>
    <x v="1"/>
    <x v="0"/>
    <s v="Print Fading"/>
    <n v="100"/>
    <n v="4"/>
    <d v="2025-01-13T00:00:00"/>
    <s v="Yes"/>
    <n v="1"/>
    <n v="2025"/>
  </r>
  <r>
    <s v="P106"/>
    <s v="Bag FFFFF"/>
    <x v="2"/>
    <x v="1"/>
    <s v="Stitching Issue"/>
    <n v="74"/>
    <n v="5"/>
    <d v="2025-01-14T00:00:00"/>
    <s v="Yes"/>
    <n v="1"/>
    <n v="2025"/>
  </r>
  <r>
    <s v="P107"/>
    <s v="Hoodie GGGGG"/>
    <x v="0"/>
    <x v="0"/>
    <s v="Fabric Defect"/>
    <n v="91"/>
    <n v="9"/>
    <d v="2025-01-15T00:00:00"/>
    <s v="Yes"/>
    <n v="1"/>
    <n v="2025"/>
  </r>
  <r>
    <s v="P108"/>
    <s v="Cap HHHHH"/>
    <x v="1"/>
    <x v="1"/>
    <s v="Wrong Size"/>
    <n v="76"/>
    <n v="3"/>
    <d v="2025-01-16T00:00:00"/>
    <s v="No"/>
    <n v="1"/>
    <n v="2025"/>
  </r>
  <r>
    <s v="P109"/>
    <s v="Mug IIIII"/>
    <x v="2"/>
    <x v="1"/>
    <s v="Cracked"/>
    <n v="51"/>
    <n v="8"/>
    <d v="2025-01-17T00:00:00"/>
    <s v="Yes"/>
    <n v="1"/>
    <n v="2025"/>
  </r>
  <r>
    <s v="P110"/>
    <s v="T-Shirt JJJJJ"/>
    <x v="0"/>
    <x v="0"/>
    <s v="Print Fading"/>
    <n v="83"/>
    <n v="4"/>
    <d v="2025-01-18T00:00:00"/>
    <s v="Yes"/>
    <n v="1"/>
    <n v="2025"/>
  </r>
  <r>
    <s v="P111"/>
    <s v="Hoodie KKKKK"/>
    <x v="1"/>
    <x v="0"/>
    <s v="Stitching Issue"/>
    <n v="67"/>
    <n v="7"/>
    <d v="2025-01-19T00:00:00"/>
    <s v="No"/>
    <n v="1"/>
    <n v="2025"/>
  </r>
  <r>
    <s v="P112"/>
    <s v="Cap LLLLL"/>
    <x v="2"/>
    <x v="1"/>
    <s v="Wrong Size"/>
    <n v="53"/>
    <n v="2"/>
    <d v="2025-01-20T00:00:00"/>
    <s v="Yes"/>
    <n v="1"/>
    <n v="2025"/>
  </r>
  <r>
    <s v="P113"/>
    <s v="Mug MMMMM"/>
    <x v="0"/>
    <x v="1"/>
    <s v="Cracked"/>
    <n v="70"/>
    <n v="5"/>
    <d v="2025-01-21T00:00:00"/>
    <s v="No"/>
    <n v="1"/>
    <n v="2025"/>
  </r>
  <r>
    <s v="P114"/>
    <s v="T-Shirt NNNNN"/>
    <x v="1"/>
    <x v="0"/>
    <s v="Fabric Defect"/>
    <n v="51"/>
    <n v="6"/>
    <d v="2025-01-22T00:00:00"/>
    <s v="Yes"/>
    <n v="1"/>
    <n v="2025"/>
  </r>
  <r>
    <s v="P115"/>
    <s v="Bag OOOOO"/>
    <x v="2"/>
    <x v="1"/>
    <s v="Stitching Issue"/>
    <n v="90"/>
    <n v="4"/>
    <d v="2025-01-23T00:00:00"/>
    <s v="Yes"/>
    <n v="1"/>
    <n v="2025"/>
  </r>
  <r>
    <s v="P116"/>
    <s v="Hoodie PPPPP"/>
    <x v="0"/>
    <x v="0"/>
    <s v="Print Fading"/>
    <n v="70"/>
    <n v="5"/>
    <d v="2025-01-24T00:00:00"/>
    <s v="No"/>
    <n v="1"/>
    <n v="2025"/>
  </r>
  <r>
    <s v="P117"/>
    <s v="Cap QQQQQ"/>
    <x v="1"/>
    <x v="1"/>
    <s v="Wrong Size"/>
    <n v="76"/>
    <n v="3"/>
    <d v="2025-01-25T00:00:00"/>
    <s v="Yes"/>
    <n v="1"/>
    <n v="2025"/>
  </r>
  <r>
    <s v="P118"/>
    <s v="Mug RRRRR"/>
    <x v="2"/>
    <x v="1"/>
    <s v="Cracked"/>
    <n v="73"/>
    <n v="4"/>
    <d v="2025-01-26T00:00:00"/>
    <s v="Yes"/>
    <n v="1"/>
    <n v="2025"/>
  </r>
  <r>
    <s v="P119"/>
    <s v="T-Shirt SSSSS"/>
    <x v="0"/>
    <x v="0"/>
    <s v="Fabric Defect"/>
    <n v="92"/>
    <n v="6"/>
    <d v="2025-01-27T00:00:00"/>
    <s v="Yes"/>
    <n v="1"/>
    <n v="2025"/>
  </r>
  <r>
    <s v="P120"/>
    <s v="Hoodie TTTTT"/>
    <x v="1"/>
    <x v="0"/>
    <s v="Print Fading"/>
    <n v="91"/>
    <n v="8"/>
    <d v="2025-01-28T00:00:00"/>
    <s v="No"/>
    <n v="1"/>
    <n v="2025"/>
  </r>
  <r>
    <s v="P121"/>
    <s v="Cap UUUUU"/>
    <x v="2"/>
    <x v="1"/>
    <s v="Stitching Issue"/>
    <n v="62"/>
    <n v="5"/>
    <d v="2025-01-29T00:00:00"/>
    <s v="Yes"/>
    <n v="1"/>
    <n v="2025"/>
  </r>
  <r>
    <s v="P122"/>
    <s v="Mug VVVVV"/>
    <x v="0"/>
    <x v="1"/>
    <s v="Cracked"/>
    <n v="59"/>
    <n v="7"/>
    <d v="2025-01-30T00:00:00"/>
    <s v="Yes"/>
    <n v="1"/>
    <n v="2025"/>
  </r>
  <r>
    <s v="P123"/>
    <s v="T-Shirt WWWWW"/>
    <x v="1"/>
    <x v="0"/>
    <s v="Fabric Defect"/>
    <n v="79"/>
    <n v="9"/>
    <d v="2025-01-31T00:00:00"/>
    <s v="No"/>
    <n v="1"/>
    <n v="2025"/>
  </r>
  <r>
    <s v="P124"/>
    <s v="Hoodie XXXXX"/>
    <x v="2"/>
    <x v="0"/>
    <s v="Print Fading"/>
    <n v="63"/>
    <n v="7"/>
    <d v="2025-02-01T00:00:00"/>
    <s v="Yes"/>
    <n v="2"/>
    <n v="2025"/>
  </r>
  <r>
    <s v="P125"/>
    <s v="Cap YYYYY"/>
    <x v="0"/>
    <x v="1"/>
    <s v="Wrong Size"/>
    <n v="75"/>
    <n v="4"/>
    <d v="2025-02-02T00:00:00"/>
    <s v="No"/>
    <n v="2"/>
    <n v="2025"/>
  </r>
  <r>
    <s v="P126"/>
    <s v="Mug ZZZZZ"/>
    <x v="1"/>
    <x v="1"/>
    <s v="Cracked"/>
    <n v="93"/>
    <n v="5"/>
    <d v="2025-02-03T00:00:00"/>
    <s v="Yes"/>
    <n v="2"/>
    <n v="2025"/>
  </r>
  <r>
    <s v="P127"/>
    <s v="T-Shirt AAAAAA"/>
    <x v="0"/>
    <x v="0"/>
    <s v="Fabric Defect"/>
    <n v="86"/>
    <n v="6"/>
    <d v="2025-02-04T00:00:00"/>
    <s v="Yes"/>
    <n v="2"/>
    <n v="2025"/>
  </r>
  <r>
    <s v="P128"/>
    <s v="Hoodie BBBBBB"/>
    <x v="1"/>
    <x v="0"/>
    <s v="Print Fading"/>
    <n v="96"/>
    <n v="4"/>
    <d v="2025-02-05T00:00:00"/>
    <s v="Yes"/>
    <n v="2"/>
    <n v="2025"/>
  </r>
  <r>
    <s v="P129"/>
    <s v="Cap CCCCCCC"/>
    <x v="2"/>
    <x v="1"/>
    <s v="Stitching Issue"/>
    <n v="56"/>
    <n v="3"/>
    <d v="2025-02-06T00:00:00"/>
    <s v="Yes"/>
    <n v="2"/>
    <n v="2025"/>
  </r>
  <r>
    <s v="P130"/>
    <s v="Mug DDDDDD"/>
    <x v="0"/>
    <x v="1"/>
    <s v="Wrong Size"/>
    <n v="50"/>
    <n v="2"/>
    <d v="2025-02-07T00:00:00"/>
    <s v="Yes"/>
    <n v="2"/>
    <n v="2025"/>
  </r>
  <r>
    <s v="P131"/>
    <s v="T-Shirt EEEEEE"/>
    <x v="1"/>
    <x v="0"/>
    <s v="Fabric Defect"/>
    <n v="70"/>
    <n v="8"/>
    <d v="2025-02-08T00:00:00"/>
    <s v="No"/>
    <n v="2"/>
    <n v="2025"/>
  </r>
  <r>
    <s v="P132"/>
    <s v="Hoodie FFFFFF"/>
    <x v="2"/>
    <x v="0"/>
    <s v="Stitching Issue"/>
    <n v="59"/>
    <n v="5"/>
    <d v="2025-02-09T00:00:00"/>
    <s v="Yes"/>
    <n v="2"/>
    <n v="2025"/>
  </r>
  <r>
    <s v="P133"/>
    <s v="Cap GGGGGG"/>
    <x v="0"/>
    <x v="1"/>
    <s v="Wrong Size"/>
    <n v="73"/>
    <n v="3"/>
    <d v="2025-02-10T00:00:00"/>
    <s v="Yes"/>
    <n v="2"/>
    <n v="2025"/>
  </r>
  <r>
    <s v="P134"/>
    <s v="Mug HHHHHH"/>
    <x v="1"/>
    <x v="1"/>
    <s v="Cracked"/>
    <n v="81"/>
    <n v="6"/>
    <d v="2025-02-11T00:00:00"/>
    <s v="Yes"/>
    <n v="2"/>
    <n v="2025"/>
  </r>
  <r>
    <s v="P135"/>
    <s v="T-Shirt IIIIII"/>
    <x v="2"/>
    <x v="0"/>
    <s v="Print Fading"/>
    <n v="64"/>
    <n v="5"/>
    <d v="2025-02-12T00:00:00"/>
    <s v="Yes"/>
    <n v="2"/>
    <n v="2025"/>
  </r>
  <r>
    <s v="P136"/>
    <s v="Hoodie JJJJJJ"/>
    <x v="0"/>
    <x v="0"/>
    <s v="Fabric Defect"/>
    <n v="91"/>
    <n v="4"/>
    <d v="2025-02-13T00:00:00"/>
    <s v="No"/>
    <n v="2"/>
    <n v="2025"/>
  </r>
  <r>
    <s v="P137"/>
    <s v="Cap KKKKKK"/>
    <x v="1"/>
    <x v="1"/>
    <s v="Stitching Issue"/>
    <n v="91"/>
    <n v="7"/>
    <d v="2025-02-14T00:00:00"/>
    <s v="Yes"/>
    <n v="2"/>
    <n v="2025"/>
  </r>
  <r>
    <s v="P138"/>
    <s v="Mug LLLLLL"/>
    <x v="2"/>
    <x v="1"/>
    <s v="Wrong Size"/>
    <n v="65"/>
    <n v="5"/>
    <d v="2025-02-15T00:00:00"/>
    <s v="Yes"/>
    <n v="2"/>
    <n v="2025"/>
  </r>
  <r>
    <s v="P139"/>
    <s v="T-Shirt MMMMMM"/>
    <x v="0"/>
    <x v="0"/>
    <s v="Print Fading"/>
    <n v="60"/>
    <n v="6"/>
    <d v="2025-02-16T00:00:00"/>
    <s v="No"/>
    <n v="2"/>
    <n v="2025"/>
  </r>
  <r>
    <s v="P140"/>
    <s v="Hoodie NNNNNN"/>
    <x v="1"/>
    <x v="0"/>
    <s v="Fabric Defect"/>
    <n v="71"/>
    <n v="5"/>
    <d v="2025-02-17T00:00:00"/>
    <s v="Yes"/>
    <n v="2"/>
    <n v="2025"/>
  </r>
  <r>
    <s v="P141"/>
    <s v="Cap OOOOOO"/>
    <x v="2"/>
    <x v="1"/>
    <s v="Stitching Issue"/>
    <n v="58"/>
    <n v="4"/>
    <d v="2025-02-18T00:00:00"/>
    <s v="No"/>
    <n v="2"/>
    <n v="2025"/>
  </r>
  <r>
    <s v="P142"/>
    <s v="Mug PPPPPP"/>
    <x v="0"/>
    <x v="1"/>
    <s v="Wrong Size"/>
    <n v="58"/>
    <n v="6"/>
    <d v="2025-02-19T00:00:00"/>
    <s v="Yes"/>
    <n v="2"/>
    <n v="2025"/>
  </r>
  <r>
    <s v="P143"/>
    <s v="T-Shirt QQQQQQ"/>
    <x v="1"/>
    <x v="0"/>
    <s v="Cracked"/>
    <n v="56"/>
    <n v="7"/>
    <d v="2025-02-20T00:00:00"/>
    <s v="No"/>
    <n v="2"/>
    <n v="2025"/>
  </r>
  <r>
    <s v="P144"/>
    <s v="Hoodie RRRRRR"/>
    <x v="2"/>
    <x v="0"/>
    <s v="Fabric Defect"/>
    <n v="75"/>
    <n v="5"/>
    <d v="2025-02-21T00:00:00"/>
    <s v="Yes"/>
    <n v="2"/>
    <n v="2025"/>
  </r>
  <r>
    <s v="P145"/>
    <s v="Cap SSSSSS"/>
    <x v="0"/>
    <x v="1"/>
    <s v="Print Fading"/>
    <n v="87"/>
    <n v="8"/>
    <d v="2025-02-22T00:00:00"/>
    <s v="Yes"/>
    <n v="2"/>
    <n v="2025"/>
  </r>
  <r>
    <s v="P146"/>
    <s v="Mug TTTTTT"/>
    <x v="1"/>
    <x v="1"/>
    <s v="Stitching Issue"/>
    <n v="87"/>
    <n v="4"/>
    <d v="2025-02-23T00:00:00"/>
    <s v="No"/>
    <n v="2"/>
    <n v="2025"/>
  </r>
  <r>
    <s v="P147"/>
    <s v="T-Shirt UUUUUU"/>
    <x v="0"/>
    <x v="0"/>
    <s v="Fabric Defect"/>
    <n v="74"/>
    <n v="7"/>
    <d v="2025-02-24T00:00:00"/>
    <s v="Yes"/>
    <n v="2"/>
    <n v="2025"/>
  </r>
  <r>
    <s v="P148"/>
    <s v="Hoodie VVVVVV"/>
    <x v="2"/>
    <x v="0"/>
    <s v="Wrong Size"/>
    <n v="96"/>
    <n v="3"/>
    <d v="2025-02-25T00:00:00"/>
    <s v="Yes"/>
    <n v="2"/>
    <n v="2025"/>
  </r>
  <r>
    <s v="P149"/>
    <s v="Cap WWWWWWW"/>
    <x v="1"/>
    <x v="1"/>
    <s v="Cracked"/>
    <n v="83"/>
    <n v="6"/>
    <d v="2025-02-26T00:00:00"/>
    <s v="No"/>
    <n v="2"/>
    <n v="2025"/>
  </r>
  <r>
    <s v="P150"/>
    <s v="Hoodie RRRRRR"/>
    <x v="2"/>
    <x v="0"/>
    <s v="Fabric Defect"/>
    <n v="97"/>
    <n v="5"/>
    <d v="2025-02-27T00:00:00"/>
    <s v="Yes"/>
    <n v="2"/>
    <n v="2025"/>
  </r>
  <r>
    <s v="P151"/>
    <s v="T-Shirt YYYYYY"/>
    <x v="0"/>
    <x v="0"/>
    <s v="Fabric Defect"/>
    <n v="50"/>
    <n v="8"/>
    <d v="2025-02-28T00:00:00"/>
    <s v="No"/>
    <n v="2"/>
    <n v="2025"/>
  </r>
  <r>
    <s v="P152"/>
    <s v="Hoodie ZZZZZZ"/>
    <x v="1"/>
    <x v="0"/>
    <s v="Stitching Issue"/>
    <n v="84"/>
    <n v="5"/>
    <d v="2025-03-01T00:00:00"/>
    <s v="Yes"/>
    <n v="3"/>
    <n v="2025"/>
  </r>
  <r>
    <s v="P153"/>
    <s v="Cap AAAAAAAA"/>
    <x v="2"/>
    <x v="1"/>
    <s v="Wrong Size"/>
    <n v="60"/>
    <n v="3"/>
    <d v="2025-03-02T00:00:00"/>
    <s v="Yes"/>
    <n v="3"/>
    <n v="2025"/>
  </r>
  <r>
    <s v="P154"/>
    <s v="Mug BBBBBBB"/>
    <x v="0"/>
    <x v="1"/>
    <s v="Cracked"/>
    <n v="85"/>
    <n v="4"/>
    <d v="2025-03-03T00:00:00"/>
    <s v="Yes"/>
    <n v="3"/>
    <n v="2025"/>
  </r>
  <r>
    <s v="P155"/>
    <s v="T-Shirt CCCCCCC"/>
    <x v="1"/>
    <x v="0"/>
    <s v="Print Fading"/>
    <n v="77"/>
    <n v="6"/>
    <d v="2025-03-04T00:00:00"/>
    <s v="No"/>
    <n v="3"/>
    <n v="2025"/>
  </r>
  <r>
    <s v="P156"/>
    <s v="Bag DDDDDDD"/>
    <x v="2"/>
    <x v="1"/>
    <s v="Stitching Issue"/>
    <n v="72"/>
    <n v="5"/>
    <d v="2025-03-05T00:00:00"/>
    <s v="Yes"/>
    <n v="3"/>
    <n v="2025"/>
  </r>
  <r>
    <s v="P157"/>
    <s v="Hoodie EEEEEEE"/>
    <x v="0"/>
    <x v="0"/>
    <s v="Fabric Defect"/>
    <n v="64"/>
    <n v="7"/>
    <d v="2025-03-06T00:00:00"/>
    <s v="Yes"/>
    <n v="3"/>
    <n v="2025"/>
  </r>
  <r>
    <s v="P158"/>
    <s v="Cap FFFFFFFF"/>
    <x v="1"/>
    <x v="1"/>
    <s v="Wrong Size"/>
    <n v="61"/>
    <n v="3"/>
    <d v="2025-03-07T00:00:00"/>
    <s v="Yes"/>
    <n v="3"/>
    <n v="2025"/>
  </r>
  <r>
    <s v="P159"/>
    <s v="Mug GGGGGGG"/>
    <x v="2"/>
    <x v="1"/>
    <s v="Cracked"/>
    <n v="99"/>
    <n v="4"/>
    <d v="2025-03-08T00:00:00"/>
    <s v="No"/>
    <n v="3"/>
    <n v="2025"/>
  </r>
  <r>
    <s v="P160"/>
    <s v="T-Shirt HHHHHHH"/>
    <x v="0"/>
    <x v="0"/>
    <s v="Print Fading"/>
    <n v="79"/>
    <n v="8"/>
    <d v="2025-03-09T00:00:00"/>
    <s v="Yes"/>
    <n v="3"/>
    <n v="2025"/>
  </r>
  <r>
    <s v="P161"/>
    <s v="Hoodie IIIIIII"/>
    <x v="1"/>
    <x v="0"/>
    <s v="Stitching Issue"/>
    <n v="59"/>
    <n v="5"/>
    <d v="2025-03-10T00:00:00"/>
    <s v="No"/>
    <n v="3"/>
    <n v="2025"/>
  </r>
  <r>
    <s v="P162"/>
    <s v="Cap JJJJJJJJ"/>
    <x v="2"/>
    <x v="1"/>
    <s v="Wrong Size"/>
    <n v="88"/>
    <n v="2"/>
    <d v="2025-03-11T00:00:00"/>
    <s v="Yes"/>
    <n v="3"/>
    <n v="2025"/>
  </r>
  <r>
    <s v="P163"/>
    <s v="Mug KKKKKKK"/>
    <x v="0"/>
    <x v="1"/>
    <s v="Cracked"/>
    <n v="91"/>
    <n v="6"/>
    <d v="2025-03-12T00:00:00"/>
    <s v="Yes"/>
    <n v="3"/>
    <n v="2025"/>
  </r>
  <r>
    <s v="P164"/>
    <s v="T-Shirt LLLLLLL"/>
    <x v="1"/>
    <x v="0"/>
    <s v="Fabric Defect"/>
    <n v="81"/>
    <n v="4"/>
    <d v="2025-03-13T00:00:00"/>
    <s v="Yes"/>
    <n v="3"/>
    <n v="2025"/>
  </r>
  <r>
    <s v="P165"/>
    <s v="Bag MMMMMMM"/>
    <x v="2"/>
    <x v="1"/>
    <s v="Stitching Issue"/>
    <n v="81"/>
    <n v="7"/>
    <d v="2025-03-14T00:00:00"/>
    <s v="No"/>
    <n v="3"/>
    <n v="2025"/>
  </r>
  <r>
    <s v="P166"/>
    <s v="Hoodie NNNNNNN"/>
    <x v="0"/>
    <x v="0"/>
    <s v="Print Fading"/>
    <n v="57"/>
    <n v="3"/>
    <d v="2025-03-15T00:00:00"/>
    <s v="Yes"/>
    <n v="3"/>
    <n v="2025"/>
  </r>
  <r>
    <s v="P167"/>
    <s v="Cap OOOOOOO"/>
    <x v="1"/>
    <x v="1"/>
    <s v="Wrong Size"/>
    <n v="99"/>
    <n v="6"/>
    <d v="2025-03-16T00:00:00"/>
    <s v="No"/>
    <n v="3"/>
    <n v="2025"/>
  </r>
  <r>
    <s v="P168"/>
    <s v="Mug PPPPPPPP"/>
    <x v="2"/>
    <x v="1"/>
    <s v="Cracked"/>
    <n v="83"/>
    <n v="4"/>
    <d v="2025-03-17T00:00:00"/>
    <s v="Yes"/>
    <n v="3"/>
    <n v="2025"/>
  </r>
  <r>
    <s v="P169"/>
    <s v="T-Shirt QQQQQQQ"/>
    <x v="0"/>
    <x v="0"/>
    <s v="Fabric Defect"/>
    <n v="74"/>
    <n v="5"/>
    <d v="2025-03-18T00:00:00"/>
    <s v="Yes"/>
    <n v="3"/>
    <n v="2025"/>
  </r>
  <r>
    <s v="P170"/>
    <s v="Hoodie RRRRRRR"/>
    <x v="1"/>
    <x v="0"/>
    <s v="Stitching Issue"/>
    <n v="52"/>
    <n v="2"/>
    <d v="2025-03-19T00:00:00"/>
    <s v="No"/>
    <n v="3"/>
    <n v="2025"/>
  </r>
  <r>
    <s v="P171"/>
    <s v="Cap SSSSSSS"/>
    <x v="2"/>
    <x v="1"/>
    <s v="Wrong Size"/>
    <n v="95"/>
    <n v="3"/>
    <d v="2025-03-20T00:00:00"/>
    <s v="Yes"/>
    <n v="3"/>
    <n v="2025"/>
  </r>
  <r>
    <s v="P172"/>
    <s v="Mug TTTTTTT"/>
    <x v="0"/>
    <x v="1"/>
    <s v="Cracked"/>
    <n v="53"/>
    <n v="7"/>
    <d v="2025-03-21T00:00:00"/>
    <s v="Yes"/>
    <n v="3"/>
    <n v="2025"/>
  </r>
  <r>
    <s v="P173"/>
    <s v="T-Shirt UUUUUUU"/>
    <x v="1"/>
    <x v="0"/>
    <s v="Print Fading"/>
    <n v="87"/>
    <n v="6"/>
    <d v="2025-03-22T00:00:00"/>
    <s v="No"/>
    <n v="3"/>
    <n v="2025"/>
  </r>
  <r>
    <s v="P174"/>
    <s v="Hoodie VVVVVVV"/>
    <x v="2"/>
    <x v="0"/>
    <s v="Fabric Defect"/>
    <n v="95"/>
    <n v="5"/>
    <d v="2025-03-23T00:00:00"/>
    <s v="Yes"/>
    <n v="3"/>
    <n v="2025"/>
  </r>
  <r>
    <s v="P175"/>
    <s v="Cap WWWWWWW"/>
    <x v="0"/>
    <x v="1"/>
    <s v="Stitching Issue"/>
    <n v="83"/>
    <n v="3"/>
    <d v="2025-03-24T00:00:00"/>
    <s v="No"/>
    <n v="3"/>
    <n v="2025"/>
  </r>
  <r>
    <s v="P176"/>
    <s v="Mug XXXXXXXXX"/>
    <x v="1"/>
    <x v="1"/>
    <s v="Wrong Size"/>
    <n v="84"/>
    <n v="6"/>
    <d v="2025-03-25T00:00:00"/>
    <s v="Yes"/>
    <n v="3"/>
    <n v="2025"/>
  </r>
  <r>
    <s v="P177"/>
    <s v="T-Shirt YYYYYYYY"/>
    <x v="2"/>
    <x v="0"/>
    <s v="Fabric Defect"/>
    <n v="84"/>
    <n v="8"/>
    <d v="2025-03-26T00:00:00"/>
    <s v="Yes"/>
    <n v="3"/>
    <n v="2025"/>
  </r>
  <r>
    <s v="P178"/>
    <s v="Hoodie ZZZZZZZ"/>
    <x v="0"/>
    <x v="0"/>
    <s v="Print Fading"/>
    <n v="69"/>
    <n v="5"/>
    <d v="2025-03-27T00:00:00"/>
    <s v="No"/>
    <n v="3"/>
    <n v="2025"/>
  </r>
  <r>
    <s v="P179"/>
    <s v="Cap AAAAAAAAAA"/>
    <x v="1"/>
    <x v="1"/>
    <s v="Wrong Size"/>
    <n v="71"/>
    <n v="4"/>
    <d v="2025-03-28T00:00:00"/>
    <s v="Yes"/>
    <n v="3"/>
    <n v="2025"/>
  </r>
  <r>
    <s v="P180"/>
    <s v="Mug BBBBBBBBB"/>
    <x v="2"/>
    <x v="1"/>
    <s v="Cracked"/>
    <n v="51"/>
    <n v="7"/>
    <d v="2025-03-29T00:00:00"/>
    <s v="Yes"/>
    <n v="3"/>
    <n v="2025"/>
  </r>
  <r>
    <s v="P181"/>
    <s v="T-Shirt CCCCCCCC"/>
    <x v="0"/>
    <x v="0"/>
    <s v="Fabric Defect"/>
    <n v="95"/>
    <n v="9"/>
    <d v="2025-03-30T00:00:00"/>
    <s v="No"/>
    <n v="3"/>
    <n v="2025"/>
  </r>
  <r>
    <s v="P182"/>
    <s v="Hoodie DDDDDDDD"/>
    <x v="1"/>
    <x v="0"/>
    <s v="Stitching Issue"/>
    <n v="100"/>
    <n v="5"/>
    <d v="2025-03-31T00:00:00"/>
    <s v="Yes"/>
    <n v="3"/>
    <n v="2025"/>
  </r>
  <r>
    <s v="P183"/>
    <s v="Cap EEEEEEEEE"/>
    <x v="2"/>
    <x v="1"/>
    <s v="Wrong Size"/>
    <n v="76"/>
    <n v="2"/>
    <d v="2025-04-01T00:00:00"/>
    <s v="Yes"/>
    <n v="4"/>
    <n v="2025"/>
  </r>
  <r>
    <s v="P184"/>
    <s v="Mug FFFFFFFF"/>
    <x v="0"/>
    <x v="1"/>
    <s v="Cracked"/>
    <n v="75"/>
    <n v="4"/>
    <d v="2025-04-02T00:00:00"/>
    <s v="Yes"/>
    <n v="4"/>
    <n v="2025"/>
  </r>
  <r>
    <s v="P185"/>
    <s v="T-Shirt GGGGGGG"/>
    <x v="1"/>
    <x v="0"/>
    <s v="Print Fading"/>
    <n v="54"/>
    <n v="3"/>
    <d v="2025-04-03T00:00:00"/>
    <s v="No"/>
    <n v="4"/>
    <n v="2025"/>
  </r>
  <r>
    <s v="P186"/>
    <s v="Hoodie HHHHHHH"/>
    <x v="2"/>
    <x v="0"/>
    <s v="Stitching Issue"/>
    <n v="63"/>
    <n v="6"/>
    <d v="2025-04-04T00:00:00"/>
    <s v="Yes"/>
    <n v="4"/>
    <n v="2025"/>
  </r>
  <r>
    <s v="P187"/>
    <s v="Cap IIIIIII"/>
    <x v="0"/>
    <x v="1"/>
    <s v="Wrong Size"/>
    <n v="64"/>
    <n v="7"/>
    <d v="2025-04-05T00:00:00"/>
    <s v="Yes"/>
    <n v="4"/>
    <n v="2025"/>
  </r>
  <r>
    <s v="P188"/>
    <s v="Mug JJJJJJJJ"/>
    <x v="1"/>
    <x v="1"/>
    <s v="Cracked"/>
    <n v="78"/>
    <n v="5"/>
    <d v="2025-04-06T00:00:00"/>
    <s v="No"/>
    <n v="4"/>
    <n v="2025"/>
  </r>
  <r>
    <s v="P189"/>
    <s v="T-Shirt KKKKKKK"/>
    <x v="2"/>
    <x v="0"/>
    <s v="Fabric Defect"/>
    <n v="55"/>
    <n v="8"/>
    <d v="2025-04-07T00:00:00"/>
    <s v="Yes"/>
    <n v="4"/>
    <n v="2025"/>
  </r>
  <r>
    <s v="P190"/>
    <s v="Hoodie LLLLLLL"/>
    <x v="0"/>
    <x v="0"/>
    <s v="Print Fading"/>
    <n v="52"/>
    <n v="7"/>
    <d v="2025-04-08T00:00:00"/>
    <s v="Yes"/>
    <n v="4"/>
    <n v="2025"/>
  </r>
  <r>
    <s v="P191"/>
    <s v="Cap MMMMMMMMM"/>
    <x v="1"/>
    <x v="1"/>
    <s v="Wrong Size"/>
    <n v="56"/>
    <n v="4"/>
    <d v="2025-04-09T00:00:00"/>
    <s v="Yes"/>
    <n v="4"/>
    <n v="2025"/>
  </r>
  <r>
    <s v="P192"/>
    <s v="Mug NNNNNNNN"/>
    <x v="2"/>
    <x v="1"/>
    <s v="Cracked"/>
    <n v="64"/>
    <n v="5"/>
    <d v="2025-04-10T00:00:00"/>
    <s v="No"/>
    <n v="4"/>
    <n v="2025"/>
  </r>
  <r>
    <s v="P193"/>
    <s v="T-Shirt OOOOOOO"/>
    <x v="0"/>
    <x v="0"/>
    <s v="Fabric Defect"/>
    <n v="53"/>
    <n v="6"/>
    <d v="2025-04-11T00:00:00"/>
    <s v="Yes"/>
    <n v="4"/>
    <n v="2025"/>
  </r>
  <r>
    <s v="P194"/>
    <s v="Hoodie PPPPPPPP"/>
    <x v="1"/>
    <x v="0"/>
    <s v="Stitching Issue"/>
    <n v="62"/>
    <n v="5"/>
    <d v="2025-04-12T00:00:00"/>
    <s v="Yes"/>
    <n v="4"/>
    <n v="2025"/>
  </r>
  <r>
    <s v="P195"/>
    <s v="Cap QQQQQQQQ"/>
    <x v="2"/>
    <x v="1"/>
    <s v="Wrong Size"/>
    <n v="51"/>
    <n v="3"/>
    <d v="2025-04-13T00:00:00"/>
    <s v="Yes"/>
    <n v="4"/>
    <n v="2025"/>
  </r>
  <r>
    <s v="P196"/>
    <s v="Mug RRRRRRRR"/>
    <x v="0"/>
    <x v="1"/>
    <s v="Cracked"/>
    <n v="66"/>
    <n v="6"/>
    <d v="2025-04-14T00:00:00"/>
    <s v="No"/>
    <n v="4"/>
    <n v="2025"/>
  </r>
  <r>
    <s v="P197"/>
    <s v="T-Shirt SSSSSSS"/>
    <x v="1"/>
    <x v="0"/>
    <s v="Fabric Defect"/>
    <n v="50"/>
    <n v="5"/>
    <d v="2025-04-15T00:00:00"/>
    <s v="Yes"/>
    <n v="4"/>
    <n v="2025"/>
  </r>
  <r>
    <s v="P198"/>
    <s v="Hoodie TTTTTTTT"/>
    <x v="2"/>
    <x v="0"/>
    <s v="Print Fading"/>
    <n v="83"/>
    <n v="4"/>
    <d v="2025-04-16T00:00:00"/>
    <s v="No"/>
    <n v="4"/>
    <n v="20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P001"/>
    <s v="T-Shirt A"/>
    <x v="0"/>
    <x v="0"/>
    <s v="Fabric Defect"/>
    <n v="76"/>
    <n v="10"/>
    <d v="2024-10-01T00:00:00"/>
    <s v="No"/>
    <n v="10"/>
    <n v="2024"/>
  </r>
  <r>
    <s v="P002"/>
    <s v="T-Shirt B"/>
    <x v="0"/>
    <x v="0"/>
    <s v="Stitching Issue"/>
    <n v="68"/>
    <n v="5"/>
    <d v="2024-10-02T00:00:00"/>
    <s v="No"/>
    <n v="10"/>
    <n v="2024"/>
  </r>
  <r>
    <s v="P003"/>
    <s v="Hoodie C"/>
    <x v="1"/>
    <x v="0"/>
    <s v="Print Fading"/>
    <n v="58"/>
    <n v="3"/>
    <d v="2024-10-03T00:00:00"/>
    <s v="Yes"/>
    <n v="10"/>
    <n v="2024"/>
  </r>
  <r>
    <s v="P004"/>
    <s v="Cap D"/>
    <x v="2"/>
    <x v="1"/>
    <s v="Wrong Size"/>
    <n v="72"/>
    <n v="2"/>
    <d v="2024-10-04T00:00:00"/>
    <s v="Yes"/>
    <n v="10"/>
    <n v="2024"/>
  </r>
  <r>
    <s v="P005"/>
    <s v="Mug E"/>
    <x v="1"/>
    <x v="1"/>
    <s v="Cracked"/>
    <n v="93"/>
    <n v="8"/>
    <d v="2024-10-05T00:00:00"/>
    <s v="No"/>
    <n v="10"/>
    <n v="2024"/>
  </r>
  <r>
    <s v="P006"/>
    <s v="T-Shirt F"/>
    <x v="0"/>
    <x v="0"/>
    <s v="Fabric Defect"/>
    <n v="60"/>
    <n v="4"/>
    <d v="2024-10-06T00:00:00"/>
    <s v="Yes"/>
    <n v="10"/>
    <n v="2024"/>
  </r>
  <r>
    <s v="P007"/>
    <s v="Bag G"/>
    <x v="2"/>
    <x v="1"/>
    <s v="Stitching Issue"/>
    <n v="97"/>
    <n v="6"/>
    <d v="2024-10-07T00:00:00"/>
    <s v="No"/>
    <n v="10"/>
    <n v="2024"/>
  </r>
  <r>
    <s v="P008"/>
    <s v="Hoodie H"/>
    <x v="1"/>
    <x v="0"/>
    <s v="Print Fading"/>
    <n v="57"/>
    <n v="7"/>
    <d v="2024-10-08T00:00:00"/>
    <s v="No"/>
    <n v="10"/>
    <n v="2024"/>
  </r>
  <r>
    <s v="P009"/>
    <s v="Cap I"/>
    <x v="0"/>
    <x v="1"/>
    <s v="Wrong Size"/>
    <n v="94"/>
    <n v="3"/>
    <d v="2024-10-09T00:00:00"/>
    <s v="No"/>
    <n v="10"/>
    <n v="2024"/>
  </r>
  <r>
    <s v="P010"/>
    <s v="Mug J"/>
    <x v="2"/>
    <x v="1"/>
    <s v="Cracked"/>
    <n v="85"/>
    <n v="5"/>
    <d v="2024-10-10T00:00:00"/>
    <s v="Yes"/>
    <n v="10"/>
    <n v="2024"/>
  </r>
  <r>
    <s v="P011"/>
    <s v="T-Shirt K"/>
    <x v="0"/>
    <x v="0"/>
    <s v="Fabric Defect"/>
    <n v="61"/>
    <n v="9"/>
    <d v="2024-10-11T00:00:00"/>
    <s v="Yes"/>
    <n v="10"/>
    <n v="2024"/>
  </r>
  <r>
    <s v="P012"/>
    <s v="T-Shirt L"/>
    <x v="0"/>
    <x v="0"/>
    <s v="Stitching Issue"/>
    <n v="51"/>
    <n v="6"/>
    <d v="2024-10-12T00:00:00"/>
    <s v="No"/>
    <n v="10"/>
    <n v="2024"/>
  </r>
  <r>
    <s v="P013"/>
    <s v="Hoodie M"/>
    <x v="1"/>
    <x v="0"/>
    <s v="Print Fading"/>
    <n v="86"/>
    <n v="4"/>
    <d v="2024-10-13T00:00:00"/>
    <s v="No"/>
    <n v="10"/>
    <n v="2024"/>
  </r>
  <r>
    <s v="P014"/>
    <s v="Bag N"/>
    <x v="2"/>
    <x v="1"/>
    <s v="Wrong Size"/>
    <n v="70"/>
    <n v="1"/>
    <d v="2024-10-14T00:00:00"/>
    <s v="Yes"/>
    <n v="10"/>
    <n v="2024"/>
  </r>
  <r>
    <s v="P015"/>
    <s v="Mug O"/>
    <x v="1"/>
    <x v="1"/>
    <s v="Cracked"/>
    <n v="59"/>
    <n v="6"/>
    <d v="2024-10-15T00:00:00"/>
    <s v="Yes"/>
    <n v="10"/>
    <n v="2024"/>
  </r>
  <r>
    <s v="P016"/>
    <s v="T-Shirt P"/>
    <x v="0"/>
    <x v="0"/>
    <s v="Fabric Defect"/>
    <n v="51"/>
    <n v="3"/>
    <d v="2024-10-16T00:00:00"/>
    <s v="No"/>
    <n v="10"/>
    <n v="2024"/>
  </r>
  <r>
    <s v="P017"/>
    <s v="Hoodie Q"/>
    <x v="1"/>
    <x v="0"/>
    <s v="Print Fading"/>
    <n v="59"/>
    <n v="2"/>
    <d v="2024-10-17T00:00:00"/>
    <s v="Yes"/>
    <n v="10"/>
    <n v="2024"/>
  </r>
  <r>
    <s v="P018"/>
    <s v="Cap R"/>
    <x v="0"/>
    <x v="1"/>
    <s v="Wrong Size"/>
    <n v="98"/>
    <n v="4"/>
    <d v="2024-10-18T00:00:00"/>
    <s v="Yes"/>
    <n v="10"/>
    <n v="2024"/>
  </r>
  <r>
    <s v="P019"/>
    <s v="Mug S"/>
    <x v="1"/>
    <x v="1"/>
    <s v="Cracked"/>
    <n v="66"/>
    <n v="7"/>
    <d v="2024-10-19T00:00:00"/>
    <s v="No"/>
    <n v="10"/>
    <n v="2024"/>
  </r>
  <r>
    <s v="P020"/>
    <s v="T-Shirt T"/>
    <x v="0"/>
    <x v="0"/>
    <s v="Fabric Defect"/>
    <n v="88"/>
    <n v="8"/>
    <d v="2024-10-20T00:00:00"/>
    <s v="No"/>
    <n v="10"/>
    <n v="2024"/>
  </r>
  <r>
    <s v="P021"/>
    <s v="Bag U"/>
    <x v="2"/>
    <x v="1"/>
    <s v="Stitching Issue"/>
    <n v="85"/>
    <n v="5"/>
    <d v="2024-10-21T00:00:00"/>
    <s v="Yes"/>
    <n v="10"/>
    <n v="2024"/>
  </r>
  <r>
    <s v="P022"/>
    <s v="Hoodie V"/>
    <x v="1"/>
    <x v="0"/>
    <s v="Print Fading"/>
    <n v="97"/>
    <n v="3"/>
    <d v="2024-10-22T00:00:00"/>
    <s v="Yes"/>
    <n v="10"/>
    <n v="2024"/>
  </r>
  <r>
    <s v="P023"/>
    <s v="Cap W"/>
    <x v="0"/>
    <x v="1"/>
    <s v="Wrong Size"/>
    <n v="83"/>
    <n v="2"/>
    <d v="2024-10-23T00:00:00"/>
    <s v="No"/>
    <n v="10"/>
    <n v="2024"/>
  </r>
  <r>
    <s v="P024"/>
    <s v="Mug X"/>
    <x v="2"/>
    <x v="1"/>
    <s v="Cracked"/>
    <n v="63"/>
    <n v="4"/>
    <d v="2024-10-24T00:00:00"/>
    <s v="Yes"/>
    <n v="10"/>
    <n v="2024"/>
  </r>
  <r>
    <s v="P025"/>
    <s v="T-Shirt Y"/>
    <x v="0"/>
    <x v="0"/>
    <s v="Fabric Defect"/>
    <n v="81"/>
    <n v="11"/>
    <d v="2024-10-25T00:00:00"/>
    <s v="Yes"/>
    <n v="10"/>
    <n v="2024"/>
  </r>
  <r>
    <s v="P026"/>
    <s v="Hoodie Z"/>
    <x v="1"/>
    <x v="0"/>
    <s v="Print Fading"/>
    <n v="78"/>
    <n v="9"/>
    <d v="2024-10-26T00:00:00"/>
    <s v="No"/>
    <n v="10"/>
    <n v="2024"/>
  </r>
  <r>
    <s v="P027"/>
    <s v="Cap AA"/>
    <x v="0"/>
    <x v="1"/>
    <s v="Wrong Size"/>
    <n v="76"/>
    <n v="5"/>
    <d v="2024-10-27T00:00:00"/>
    <s v="Yes"/>
    <n v="10"/>
    <n v="2024"/>
  </r>
  <r>
    <s v="P028"/>
    <s v="Mug BB"/>
    <x v="2"/>
    <x v="1"/>
    <s v="Cracked"/>
    <n v="73"/>
    <n v="3"/>
    <d v="2024-10-28T00:00:00"/>
    <s v="No"/>
    <n v="10"/>
    <n v="2024"/>
  </r>
  <r>
    <s v="P029"/>
    <s v="T-Shirt CC"/>
    <x v="1"/>
    <x v="0"/>
    <s v="Fabric Defect"/>
    <n v="79"/>
    <n v="7"/>
    <d v="2024-10-29T00:00:00"/>
    <s v="No"/>
    <n v="10"/>
    <n v="2024"/>
  </r>
  <r>
    <s v="P030"/>
    <s v="Hoodie DD"/>
    <x v="0"/>
    <x v="0"/>
    <s v="Print Fading"/>
    <n v="100"/>
    <n v="6"/>
    <d v="2024-10-30T00:00:00"/>
    <s v="Yes"/>
    <n v="10"/>
    <n v="2024"/>
  </r>
  <r>
    <s v="P031"/>
    <s v="Bag EE"/>
    <x v="2"/>
    <x v="1"/>
    <s v="Stitching Issue"/>
    <n v="91"/>
    <n v="8"/>
    <d v="2024-10-31T00:00:00"/>
    <s v="No"/>
    <n v="10"/>
    <n v="2024"/>
  </r>
  <r>
    <s v="P032"/>
    <s v="T-Shirt FF"/>
    <x v="1"/>
    <x v="0"/>
    <s v="Stitching Issue"/>
    <n v="89"/>
    <n v="4"/>
    <d v="2024-11-01T00:00:00"/>
    <s v="Yes"/>
    <n v="11"/>
    <n v="2024"/>
  </r>
  <r>
    <s v="P033"/>
    <s v="Mug GG"/>
    <x v="0"/>
    <x v="1"/>
    <s v="Cracked"/>
    <n v="65"/>
    <n v="2"/>
    <d v="2024-11-02T00:00:00"/>
    <s v="Yes"/>
    <n v="11"/>
    <n v="2024"/>
  </r>
  <r>
    <s v="P034"/>
    <s v="Hoodie HH"/>
    <x v="2"/>
    <x v="0"/>
    <s v="Fabric Defect"/>
    <n v="84"/>
    <n v="7"/>
    <d v="2024-11-03T00:00:00"/>
    <s v="No"/>
    <n v="11"/>
    <n v="2024"/>
  </r>
  <r>
    <s v="P035"/>
    <s v="Cap II"/>
    <x v="0"/>
    <x v="1"/>
    <s v="Wrong Size"/>
    <n v="64"/>
    <n v="3"/>
    <d v="2024-11-04T00:00:00"/>
    <s v="No"/>
    <n v="11"/>
    <n v="2024"/>
  </r>
  <r>
    <s v="P036"/>
    <s v="T-Shirt JJ"/>
    <x v="1"/>
    <x v="0"/>
    <s v="Fabric Defect"/>
    <n v="66"/>
    <n v="5"/>
    <d v="2024-11-05T00:00:00"/>
    <s v="Yes"/>
    <n v="11"/>
    <n v="2024"/>
  </r>
  <r>
    <s v="P037"/>
    <s v="Hoodie KK"/>
    <x v="2"/>
    <x v="0"/>
    <s v="Print Fading"/>
    <n v="91"/>
    <n v="4"/>
    <d v="2024-11-06T00:00:00"/>
    <s v="Yes"/>
    <n v="11"/>
    <n v="2024"/>
  </r>
  <r>
    <s v="P038"/>
    <s v="Mug LL"/>
    <x v="0"/>
    <x v="1"/>
    <s v="Cracked"/>
    <n v="100"/>
    <n v="6"/>
    <d v="2024-11-07T00:00:00"/>
    <s v="No"/>
    <n v="11"/>
    <n v="2024"/>
  </r>
  <r>
    <s v="P039"/>
    <s v="T-Shirt MM"/>
    <x v="1"/>
    <x v="0"/>
    <s v="Fabric Defect"/>
    <n v="86"/>
    <n v="8"/>
    <d v="2024-11-08T00:00:00"/>
    <s v="No"/>
    <n v="11"/>
    <n v="2024"/>
  </r>
  <r>
    <s v="P040"/>
    <s v="Hoodie NN"/>
    <x v="0"/>
    <x v="0"/>
    <s v="Print Fading"/>
    <n v="87"/>
    <n v="3"/>
    <d v="2024-11-09T00:00:00"/>
    <s v="Yes"/>
    <n v="11"/>
    <n v="2024"/>
  </r>
  <r>
    <s v="P041"/>
    <s v="Cap OO"/>
    <x v="1"/>
    <x v="1"/>
    <s v="Wrong Size"/>
    <n v="70"/>
    <n v="4"/>
    <d v="2024-11-10T00:00:00"/>
    <s v="Yes"/>
    <n v="11"/>
    <n v="2024"/>
  </r>
  <r>
    <s v="P042"/>
    <s v="Mug PP"/>
    <x v="2"/>
    <x v="1"/>
    <s v="Cracked"/>
    <n v="55"/>
    <n v="5"/>
    <d v="2024-11-11T00:00:00"/>
    <s v="No"/>
    <n v="11"/>
    <n v="2024"/>
  </r>
  <r>
    <s v="P043"/>
    <s v="T-Shirt QQ"/>
    <x v="0"/>
    <x v="0"/>
    <s v="Fabric Defect"/>
    <n v="53"/>
    <n v="7"/>
    <d v="2024-11-12T00:00:00"/>
    <s v="Yes"/>
    <n v="11"/>
    <n v="2024"/>
  </r>
  <r>
    <s v="P044"/>
    <s v="Hoodie RR"/>
    <x v="1"/>
    <x v="0"/>
    <s v="Stitching Issue"/>
    <n v="59"/>
    <n v="4"/>
    <d v="2024-11-13T00:00:00"/>
    <s v="No"/>
    <n v="11"/>
    <n v="2024"/>
  </r>
  <r>
    <s v="P045"/>
    <s v="Bag SS"/>
    <x v="2"/>
    <x v="1"/>
    <s v="Stitching Issue"/>
    <n v="70"/>
    <n v="6"/>
    <d v="2024-11-14T00:00:00"/>
    <s v="Yes"/>
    <n v="11"/>
    <n v="2024"/>
  </r>
  <r>
    <s v="P046"/>
    <s v="Mug TT"/>
    <x v="0"/>
    <x v="1"/>
    <s v="Cracked"/>
    <n v="78"/>
    <n v="3"/>
    <d v="2024-11-15T00:00:00"/>
    <s v="Yes"/>
    <n v="11"/>
    <n v="2024"/>
  </r>
  <r>
    <s v="P047"/>
    <s v="T-Shirt UU"/>
    <x v="1"/>
    <x v="0"/>
    <s v="Print Fading"/>
    <n v="91"/>
    <n v="9"/>
    <d v="2024-11-16T00:00:00"/>
    <s v="No"/>
    <n v="11"/>
    <n v="2024"/>
  </r>
  <r>
    <s v="P048"/>
    <s v="Hoodie VV"/>
    <x v="2"/>
    <x v="0"/>
    <s v="Fabric Defect"/>
    <n v="66"/>
    <n v="7"/>
    <d v="2024-11-17T00:00:00"/>
    <s v="Yes"/>
    <n v="11"/>
    <n v="2024"/>
  </r>
  <r>
    <s v="P049"/>
    <s v="Cap WW"/>
    <x v="0"/>
    <x v="1"/>
    <s v="Wrong Size"/>
    <n v="81"/>
    <n v="2"/>
    <d v="2024-11-18T00:00:00"/>
    <s v="No"/>
    <n v="11"/>
    <n v="2024"/>
  </r>
  <r>
    <s v="P050"/>
    <s v="Mug XX"/>
    <x v="1"/>
    <x v="1"/>
    <s v="Cracked"/>
    <n v="59"/>
    <n v="5"/>
    <d v="2024-11-19T00:00:00"/>
    <s v="Yes"/>
    <n v="11"/>
    <n v="2024"/>
  </r>
  <r>
    <s v="P051"/>
    <s v="T-Shirt YY"/>
    <x v="0"/>
    <x v="0"/>
    <s v="Fabric Defect"/>
    <n v="76"/>
    <n v="5"/>
    <d v="2024-11-20T00:00:00"/>
    <s v="No"/>
    <n v="11"/>
    <n v="2024"/>
  </r>
  <r>
    <s v="P052"/>
    <s v="Hoodie ZZ"/>
    <x v="1"/>
    <x v="0"/>
    <s v="Stitching Issue"/>
    <n v="70"/>
    <n v="4"/>
    <d v="2024-11-21T00:00:00"/>
    <s v="Yes"/>
    <n v="11"/>
    <n v="2024"/>
  </r>
  <r>
    <s v="P053"/>
    <s v="Cap AAA"/>
    <x v="2"/>
    <x v="1"/>
    <s v="Wrong Size"/>
    <n v="53"/>
    <n v="3"/>
    <d v="2024-11-22T00:00:00"/>
    <s v="Yes"/>
    <n v="11"/>
    <n v="2024"/>
  </r>
  <r>
    <s v="P054"/>
    <s v="Mug BBB"/>
    <x v="0"/>
    <x v="1"/>
    <s v="Cracked"/>
    <n v="88"/>
    <n v="6"/>
    <d v="2024-11-23T00:00:00"/>
    <s v="No"/>
    <n v="11"/>
    <n v="2024"/>
  </r>
  <r>
    <s v="P055"/>
    <s v="T-Shirt CCC"/>
    <x v="1"/>
    <x v="0"/>
    <s v="Print Fading"/>
    <n v="77"/>
    <n v="7"/>
    <d v="2024-11-24T00:00:00"/>
    <s v="Yes"/>
    <n v="11"/>
    <n v="2024"/>
  </r>
  <r>
    <s v="P056"/>
    <s v="Bag DDD"/>
    <x v="2"/>
    <x v="1"/>
    <s v="Stitching Issue"/>
    <n v="77"/>
    <n v="2"/>
    <d v="2024-11-25T00:00:00"/>
    <s v="Yes"/>
    <n v="11"/>
    <n v="2024"/>
  </r>
  <r>
    <s v="P057"/>
    <s v="Hoodie EEE"/>
    <x v="0"/>
    <x v="0"/>
    <s v="Fabric Defect"/>
    <n v="91"/>
    <n v="9"/>
    <d v="2024-11-26T00:00:00"/>
    <s v="Yes"/>
    <n v="11"/>
    <n v="2024"/>
  </r>
  <r>
    <s v="P058"/>
    <s v="Cap FFF"/>
    <x v="1"/>
    <x v="1"/>
    <s v="Wrong Size"/>
    <n v="75"/>
    <n v="5"/>
    <d v="2024-11-27T00:00:00"/>
    <s v="No"/>
    <n v="11"/>
    <n v="2024"/>
  </r>
  <r>
    <s v="P059"/>
    <s v="Mug GGG"/>
    <x v="0"/>
    <x v="1"/>
    <s v="Cracked"/>
    <n v="56"/>
    <n v="3"/>
    <d v="2024-11-28T00:00:00"/>
    <s v="Yes"/>
    <n v="11"/>
    <n v="2024"/>
  </r>
  <r>
    <s v="P060"/>
    <s v="T-Shirt HHH"/>
    <x v="2"/>
    <x v="0"/>
    <s v="Print Fading"/>
    <n v="99"/>
    <n v="4"/>
    <d v="2024-11-29T00:00:00"/>
    <s v="Yes"/>
    <n v="11"/>
    <n v="2024"/>
  </r>
  <r>
    <s v="P061"/>
    <s v="Hoodie III"/>
    <x v="1"/>
    <x v="0"/>
    <s v="Stitching Issue"/>
    <n v="81"/>
    <n v="6"/>
    <d v="2024-11-30T00:00:00"/>
    <s v="Yes"/>
    <n v="11"/>
    <n v="2024"/>
  </r>
  <r>
    <s v="P062"/>
    <s v="Bag JJJ"/>
    <x v="0"/>
    <x v="1"/>
    <s v="Wrong Size"/>
    <n v="71"/>
    <n v="7"/>
    <d v="2024-12-01T00:00:00"/>
    <s v="Yes"/>
    <n v="12"/>
    <n v="2024"/>
  </r>
  <r>
    <s v="P063"/>
    <s v="Mug KKK"/>
    <x v="2"/>
    <x v="1"/>
    <s v="Cracked"/>
    <n v="59"/>
    <n v="4"/>
    <d v="2024-12-02T00:00:00"/>
    <s v="No"/>
    <n v="12"/>
    <n v="2024"/>
  </r>
  <r>
    <s v="P064"/>
    <s v="T-Shirt LLL"/>
    <x v="0"/>
    <x v="0"/>
    <s v="Fabric Defect"/>
    <n v="88"/>
    <n v="8"/>
    <d v="2024-12-03T00:00:00"/>
    <s v="Yes"/>
    <n v="12"/>
    <n v="2024"/>
  </r>
  <r>
    <s v="P065"/>
    <s v="Hoodie MMM"/>
    <x v="1"/>
    <x v="0"/>
    <s v="Print Fading"/>
    <n v="55"/>
    <n v="6"/>
    <d v="2024-12-04T00:00:00"/>
    <s v="No"/>
    <n v="12"/>
    <n v="2024"/>
  </r>
  <r>
    <s v="P066"/>
    <s v="Cap NNN"/>
    <x v="2"/>
    <x v="1"/>
    <s v="Wrong Size"/>
    <n v="62"/>
    <n v="2"/>
    <d v="2024-12-05T00:00:00"/>
    <s v="Yes"/>
    <n v="12"/>
    <n v="2024"/>
  </r>
  <r>
    <s v="P067"/>
    <s v="Mug OOO"/>
    <x v="0"/>
    <x v="1"/>
    <s v="Cracked"/>
    <n v="94"/>
    <n v="5"/>
    <d v="2024-12-06T00:00:00"/>
    <s v="Yes"/>
    <n v="12"/>
    <n v="2024"/>
  </r>
  <r>
    <s v="P068"/>
    <s v="T-Shirt PPP"/>
    <x v="1"/>
    <x v="0"/>
    <s v="Fabric Defect"/>
    <n v="82"/>
    <n v="9"/>
    <d v="2024-12-07T00:00:00"/>
    <s v="No"/>
    <n v="12"/>
    <n v="2024"/>
  </r>
  <r>
    <s v="P069"/>
    <s v="Hoodie QQQ"/>
    <x v="2"/>
    <x v="0"/>
    <s v="Stitching Issue"/>
    <n v="87"/>
    <n v="3"/>
    <d v="2024-12-08T00:00:00"/>
    <s v="Yes"/>
    <n v="12"/>
    <n v="2024"/>
  </r>
  <r>
    <s v="P070"/>
    <s v="Bag RRR"/>
    <x v="0"/>
    <x v="1"/>
    <s v="Wrong Size"/>
    <n v="62"/>
    <n v="6"/>
    <d v="2024-12-09T00:00:00"/>
    <s v="No"/>
    <n v="12"/>
    <n v="2024"/>
  </r>
  <r>
    <s v="P071"/>
    <s v="Mug SSS"/>
    <x v="1"/>
    <x v="1"/>
    <s v="Cracked"/>
    <n v="72"/>
    <n v="7"/>
    <d v="2024-12-10T00:00:00"/>
    <s v="Yes"/>
    <n v="12"/>
    <n v="2024"/>
  </r>
  <r>
    <s v="P072"/>
    <s v="T-Shirt TTT"/>
    <x v="0"/>
    <x v="0"/>
    <s v="Fabric Defect"/>
    <n v="60"/>
    <n v="6"/>
    <d v="2024-12-11T00:00:00"/>
    <s v="No"/>
    <n v="12"/>
    <n v="2024"/>
  </r>
  <r>
    <s v="P073"/>
    <s v="Hoodie UUU"/>
    <x v="2"/>
    <x v="0"/>
    <s v="Print Fading"/>
    <n v="80"/>
    <n v="4"/>
    <d v="2024-12-12T00:00:00"/>
    <s v="Yes"/>
    <n v="12"/>
    <n v="2024"/>
  </r>
  <r>
    <s v="P074"/>
    <s v="Cap VVV"/>
    <x v="0"/>
    <x v="1"/>
    <s v="Wrong Size"/>
    <n v="96"/>
    <n v="2"/>
    <d v="2024-12-13T00:00:00"/>
    <s v="Yes"/>
    <n v="12"/>
    <n v="2024"/>
  </r>
  <r>
    <s v="P075"/>
    <s v="Mug WWW"/>
    <x v="1"/>
    <x v="1"/>
    <s v="Cracked"/>
    <n v="69"/>
    <n v="3"/>
    <d v="2024-12-14T00:00:00"/>
    <s v="No"/>
    <n v="12"/>
    <n v="2024"/>
  </r>
  <r>
    <s v="P076"/>
    <s v="T-Shirt XXX"/>
    <x v="2"/>
    <x v="0"/>
    <s v="Fabric Defect"/>
    <n v="78"/>
    <n v="4"/>
    <d v="2024-12-15T00:00:00"/>
    <s v="Yes"/>
    <n v="12"/>
    <n v="2024"/>
  </r>
  <r>
    <s v="P077"/>
    <s v="Hoodie YYY"/>
    <x v="0"/>
    <x v="0"/>
    <s v="Print Fading"/>
    <n v="78"/>
    <n v="8"/>
    <d v="2024-12-16T00:00:00"/>
    <s v="No"/>
    <n v="12"/>
    <n v="2024"/>
  </r>
  <r>
    <s v="P078"/>
    <s v="Cap ZZZ"/>
    <x v="1"/>
    <x v="1"/>
    <s v="Wrong Size"/>
    <n v="86"/>
    <n v="5"/>
    <d v="2024-12-17T00:00:00"/>
    <s v="Yes"/>
    <n v="12"/>
    <n v="2024"/>
  </r>
  <r>
    <s v="P079"/>
    <s v="Mug AAAA"/>
    <x v="2"/>
    <x v="1"/>
    <s v="Cracked"/>
    <n v="52"/>
    <n v="4"/>
    <d v="2024-12-18T00:00:00"/>
    <s v="No"/>
    <n v="12"/>
    <n v="2024"/>
  </r>
  <r>
    <s v="P080"/>
    <s v="T-Shirt BBBB"/>
    <x v="0"/>
    <x v="0"/>
    <s v="Fabric Defect"/>
    <n v="91"/>
    <n v="5"/>
    <d v="2024-12-19T00:00:00"/>
    <s v="Yes"/>
    <n v="12"/>
    <n v="2024"/>
  </r>
  <r>
    <s v="P081"/>
    <s v="Hoodie CCCC"/>
    <x v="1"/>
    <x v="0"/>
    <s v="Stitching Issue"/>
    <n v="76"/>
    <n v="6"/>
    <d v="2024-12-20T00:00:00"/>
    <s v="No"/>
    <n v="12"/>
    <n v="2024"/>
  </r>
  <r>
    <s v="P082"/>
    <s v="Cap DDDD"/>
    <x v="2"/>
    <x v="1"/>
    <s v="Wrong Size"/>
    <n v="99"/>
    <n v="3"/>
    <d v="2024-12-21T00:00:00"/>
    <s v="Yes"/>
    <n v="12"/>
    <n v="2024"/>
  </r>
  <r>
    <s v="P083"/>
    <s v="Mug EEEE"/>
    <x v="0"/>
    <x v="1"/>
    <s v="Cracked"/>
    <n v="60"/>
    <n v="6"/>
    <d v="2024-12-22T00:00:00"/>
    <s v="Yes"/>
    <n v="12"/>
    <n v="2024"/>
  </r>
  <r>
    <s v="P084"/>
    <s v="T-Shirt FFFF"/>
    <x v="1"/>
    <x v="0"/>
    <s v="Fabric Defect"/>
    <n v="80"/>
    <n v="4"/>
    <d v="2024-12-23T00:00:00"/>
    <s v="Yes"/>
    <n v="12"/>
    <n v="2024"/>
  </r>
  <r>
    <s v="P085"/>
    <s v="Hoodie GGGG"/>
    <x v="2"/>
    <x v="0"/>
    <s v="Print Fading"/>
    <n v="94"/>
    <n v="5"/>
    <d v="2024-12-24T00:00:00"/>
    <s v="No"/>
    <n v="12"/>
    <n v="2024"/>
  </r>
  <r>
    <s v="P086"/>
    <s v="Cap HHHH"/>
    <x v="0"/>
    <x v="1"/>
    <s v="Wrong Size"/>
    <n v="79"/>
    <n v="2"/>
    <d v="2024-12-25T00:00:00"/>
    <s v="No"/>
    <n v="12"/>
    <n v="2024"/>
  </r>
  <r>
    <s v="P087"/>
    <s v="Mug IIII"/>
    <x v="1"/>
    <x v="1"/>
    <s v="Cracked"/>
    <n v="82"/>
    <n v="7"/>
    <d v="2024-12-26T00:00:00"/>
    <s v="Yes"/>
    <n v="12"/>
    <n v="2024"/>
  </r>
  <r>
    <s v="P088"/>
    <s v="T-Shirt JJJJ"/>
    <x v="0"/>
    <x v="0"/>
    <s v="Fabric Defect"/>
    <n v="78"/>
    <n v="8"/>
    <d v="2024-12-27T00:00:00"/>
    <s v="Yes"/>
    <n v="12"/>
    <n v="2024"/>
  </r>
  <r>
    <s v="P089"/>
    <s v="Hoodie KKKK"/>
    <x v="2"/>
    <x v="0"/>
    <s v="Stitching Issue"/>
    <n v="74"/>
    <n v="6"/>
    <d v="2024-12-28T00:00:00"/>
    <s v="Yes"/>
    <n v="12"/>
    <n v="2024"/>
  </r>
  <r>
    <s v="P090"/>
    <s v="Cap LLLL"/>
    <x v="0"/>
    <x v="1"/>
    <s v="Wrong Size"/>
    <n v="85"/>
    <n v="3"/>
    <d v="2024-12-29T00:00:00"/>
    <s v="Yes"/>
    <n v="12"/>
    <n v="2024"/>
  </r>
  <r>
    <s v="P091"/>
    <s v="Mug MMMM"/>
    <x v="1"/>
    <x v="1"/>
    <s v="Cracked"/>
    <n v="77"/>
    <n v="5"/>
    <d v="2024-12-30T00:00:00"/>
    <s v="No"/>
    <n v="12"/>
    <n v="2024"/>
  </r>
  <r>
    <s v="P092"/>
    <s v="T-Shirt NNNN"/>
    <x v="2"/>
    <x v="0"/>
    <s v="Print Fading"/>
    <n v="53"/>
    <n v="4"/>
    <d v="2024-12-31T00:00:00"/>
    <s v="Yes"/>
    <n v="12"/>
    <n v="2024"/>
  </r>
  <r>
    <s v="P093"/>
    <s v="Hoodie OOOO"/>
    <x v="0"/>
    <x v="0"/>
    <s v="Fabric Defect"/>
    <n v="75"/>
    <n v="7"/>
    <d v="2025-01-01T00:00:00"/>
    <s v="Yes"/>
    <n v="1"/>
    <n v="2025"/>
  </r>
  <r>
    <s v="P094"/>
    <s v="Cap PPPP"/>
    <x v="1"/>
    <x v="1"/>
    <s v="Stitching Issue"/>
    <n v="53"/>
    <n v="5"/>
    <d v="2025-01-02T00:00:00"/>
    <s v="Yes"/>
    <n v="1"/>
    <n v="2025"/>
  </r>
  <r>
    <s v="P095"/>
    <s v="Mug QQQQ"/>
    <x v="2"/>
    <x v="1"/>
    <s v="Cracked"/>
    <n v="80"/>
    <n v="3"/>
    <d v="2025-01-03T00:00:00"/>
    <s v="Yes"/>
    <n v="1"/>
    <n v="2025"/>
  </r>
  <r>
    <s v="P096"/>
    <s v="T-Shirt RRRR"/>
    <x v="0"/>
    <x v="0"/>
    <s v="Fabric Defect"/>
    <n v="88"/>
    <n v="9"/>
    <d v="2025-01-04T00:00:00"/>
    <s v="No"/>
    <n v="1"/>
    <n v="2025"/>
  </r>
  <r>
    <s v="P097"/>
    <s v="Hoodie SSSS"/>
    <x v="1"/>
    <x v="0"/>
    <s v="Print Fading"/>
    <n v="87"/>
    <n v="6"/>
    <d v="2025-01-05T00:00:00"/>
    <s v="Yes"/>
    <n v="1"/>
    <n v="2025"/>
  </r>
  <r>
    <s v="P098"/>
    <s v="Cap TTTT"/>
    <x v="2"/>
    <x v="1"/>
    <s v="Wrong Size"/>
    <n v="67"/>
    <n v="4"/>
    <d v="2025-01-06T00:00:00"/>
    <s v="Yes"/>
    <n v="1"/>
    <n v="2025"/>
  </r>
  <r>
    <s v="P099"/>
    <s v="Mug UUUU"/>
    <x v="0"/>
    <x v="1"/>
    <s v="Cracked"/>
    <n v="60"/>
    <n v="7"/>
    <d v="2025-01-07T00:00:00"/>
    <s v="No"/>
    <n v="1"/>
    <n v="2025"/>
  </r>
  <r>
    <s v="P100"/>
    <s v="T-Shirt VVVV"/>
    <x v="1"/>
    <x v="0"/>
    <s v="Fabric Defect"/>
    <n v="85"/>
    <n v="8"/>
    <d v="2025-01-08T00:00:00"/>
    <s v="Yes"/>
    <n v="1"/>
    <n v="2025"/>
  </r>
  <r>
    <s v="P101"/>
    <s v="T-Shirt AAAAA"/>
    <x v="0"/>
    <x v="0"/>
    <s v="Fabric Defect"/>
    <n v="98"/>
    <n v="6"/>
    <d v="2025-01-09T00:00:00"/>
    <s v="No"/>
    <n v="1"/>
    <n v="2025"/>
  </r>
  <r>
    <s v="P102"/>
    <s v="Hoodie BBBBB"/>
    <x v="1"/>
    <x v="0"/>
    <s v="Stitching Issue"/>
    <n v="87"/>
    <n v="8"/>
    <d v="2025-01-10T00:00:00"/>
    <s v="Yes"/>
    <n v="1"/>
    <n v="2025"/>
  </r>
  <r>
    <s v="P103"/>
    <s v="Cap CCCCC"/>
    <x v="2"/>
    <x v="1"/>
    <s v="Wrong Size"/>
    <n v="59"/>
    <n v="2"/>
    <d v="2025-01-11T00:00:00"/>
    <s v="Yes"/>
    <n v="1"/>
    <n v="2025"/>
  </r>
  <r>
    <s v="P104"/>
    <s v="Mug DDDDD"/>
    <x v="0"/>
    <x v="1"/>
    <s v="Cracked"/>
    <n v="83"/>
    <n v="7"/>
    <d v="2025-01-12T00:00:00"/>
    <s v="No"/>
    <n v="1"/>
    <n v="2025"/>
  </r>
  <r>
    <s v="P105"/>
    <s v="T-Shirt EEEEE"/>
    <x v="1"/>
    <x v="0"/>
    <s v="Print Fading"/>
    <n v="72"/>
    <n v="4"/>
    <d v="2025-01-13T00:00:00"/>
    <s v="Yes"/>
    <n v="1"/>
    <n v="2025"/>
  </r>
  <r>
    <s v="P106"/>
    <s v="Bag FFFFF"/>
    <x v="2"/>
    <x v="1"/>
    <s v="Stitching Issue"/>
    <n v="59"/>
    <n v="5"/>
    <d v="2025-01-14T00:00:00"/>
    <s v="Yes"/>
    <n v="1"/>
    <n v="2025"/>
  </r>
  <r>
    <s v="P107"/>
    <s v="Hoodie GGGGG"/>
    <x v="0"/>
    <x v="0"/>
    <s v="Fabric Defect"/>
    <n v="81"/>
    <n v="9"/>
    <d v="2025-01-15T00:00:00"/>
    <s v="Yes"/>
    <n v="1"/>
    <n v="2025"/>
  </r>
  <r>
    <s v="P108"/>
    <s v="Cap HHHHH"/>
    <x v="1"/>
    <x v="1"/>
    <s v="Wrong Size"/>
    <n v="58"/>
    <n v="3"/>
    <d v="2025-01-16T00:00:00"/>
    <s v="No"/>
    <n v="1"/>
    <n v="2025"/>
  </r>
  <r>
    <s v="P109"/>
    <s v="Mug IIIII"/>
    <x v="2"/>
    <x v="1"/>
    <s v="Cracked"/>
    <n v="73"/>
    <n v="8"/>
    <d v="2025-01-17T00:00:00"/>
    <s v="Yes"/>
    <n v="1"/>
    <n v="2025"/>
  </r>
  <r>
    <s v="P110"/>
    <s v="T-Shirt JJJJJ"/>
    <x v="0"/>
    <x v="0"/>
    <s v="Print Fading"/>
    <n v="84"/>
    <n v="4"/>
    <d v="2025-01-18T00:00:00"/>
    <s v="Yes"/>
    <n v="1"/>
    <n v="2025"/>
  </r>
  <r>
    <s v="P111"/>
    <s v="Hoodie KKKKK"/>
    <x v="1"/>
    <x v="0"/>
    <s v="Stitching Issue"/>
    <n v="98"/>
    <n v="7"/>
    <d v="2025-01-19T00:00:00"/>
    <s v="No"/>
    <n v="1"/>
    <n v="2025"/>
  </r>
  <r>
    <s v="P112"/>
    <s v="Cap LLLLL"/>
    <x v="2"/>
    <x v="1"/>
    <s v="Wrong Size"/>
    <n v="73"/>
    <n v="2"/>
    <d v="2025-01-20T00:00:00"/>
    <s v="Yes"/>
    <n v="1"/>
    <n v="2025"/>
  </r>
  <r>
    <s v="P113"/>
    <s v="Mug MMMMM"/>
    <x v="0"/>
    <x v="1"/>
    <s v="Cracked"/>
    <n v="59"/>
    <n v="5"/>
    <d v="2025-01-21T00:00:00"/>
    <s v="No"/>
    <n v="1"/>
    <n v="2025"/>
  </r>
  <r>
    <s v="P114"/>
    <s v="T-Shirt NNNNN"/>
    <x v="1"/>
    <x v="0"/>
    <s v="Fabric Defect"/>
    <n v="86"/>
    <n v="6"/>
    <d v="2025-01-22T00:00:00"/>
    <s v="Yes"/>
    <n v="1"/>
    <n v="2025"/>
  </r>
  <r>
    <s v="P115"/>
    <s v="Bag OOOOO"/>
    <x v="2"/>
    <x v="1"/>
    <s v="Stitching Issue"/>
    <n v="75"/>
    <n v="4"/>
    <d v="2025-01-23T00:00:00"/>
    <s v="Yes"/>
    <n v="1"/>
    <n v="2025"/>
  </r>
  <r>
    <s v="P116"/>
    <s v="Hoodie PPPPP"/>
    <x v="0"/>
    <x v="0"/>
    <s v="Print Fading"/>
    <n v="57"/>
    <n v="5"/>
    <d v="2025-01-24T00:00:00"/>
    <s v="No"/>
    <n v="1"/>
    <n v="2025"/>
  </r>
  <r>
    <s v="P117"/>
    <s v="Cap QQQQQ"/>
    <x v="1"/>
    <x v="1"/>
    <s v="Wrong Size"/>
    <n v="81"/>
    <n v="3"/>
    <d v="2025-01-25T00:00:00"/>
    <s v="Yes"/>
    <n v="1"/>
    <n v="2025"/>
  </r>
  <r>
    <s v="P118"/>
    <s v="Mug RRRRR"/>
    <x v="2"/>
    <x v="1"/>
    <s v="Cracked"/>
    <n v="50"/>
    <n v="4"/>
    <d v="2025-01-26T00:00:00"/>
    <s v="Yes"/>
    <n v="1"/>
    <n v="2025"/>
  </r>
  <r>
    <s v="P119"/>
    <s v="T-Shirt SSSSS"/>
    <x v="0"/>
    <x v="0"/>
    <s v="Fabric Defect"/>
    <n v="68"/>
    <n v="6"/>
    <d v="2025-01-27T00:00:00"/>
    <s v="Yes"/>
    <n v="1"/>
    <n v="2025"/>
  </r>
  <r>
    <s v="P120"/>
    <s v="Hoodie TTTTT"/>
    <x v="1"/>
    <x v="0"/>
    <s v="Print Fading"/>
    <n v="83"/>
    <n v="8"/>
    <d v="2025-01-28T00:00:00"/>
    <s v="No"/>
    <n v="1"/>
    <n v="2025"/>
  </r>
  <r>
    <s v="P121"/>
    <s v="Cap UUUUU"/>
    <x v="2"/>
    <x v="1"/>
    <s v="Stitching Issue"/>
    <n v="77"/>
    <n v="5"/>
    <d v="2025-01-29T00:00:00"/>
    <s v="Yes"/>
    <n v="1"/>
    <n v="2025"/>
  </r>
  <r>
    <s v="P122"/>
    <s v="Mug VVVVV"/>
    <x v="0"/>
    <x v="1"/>
    <s v="Cracked"/>
    <n v="73"/>
    <n v="7"/>
    <d v="2025-01-30T00:00:00"/>
    <s v="Yes"/>
    <n v="1"/>
    <n v="2025"/>
  </r>
  <r>
    <s v="P123"/>
    <s v="T-Shirt WWWWW"/>
    <x v="1"/>
    <x v="0"/>
    <s v="Fabric Defect"/>
    <n v="96"/>
    <n v="9"/>
    <d v="2025-01-31T00:00:00"/>
    <s v="No"/>
    <n v="1"/>
    <n v="2025"/>
  </r>
  <r>
    <s v="P124"/>
    <s v="Hoodie XXXXX"/>
    <x v="2"/>
    <x v="0"/>
    <s v="Print Fading"/>
    <n v="80"/>
    <n v="7"/>
    <d v="2025-02-01T00:00:00"/>
    <s v="Yes"/>
    <n v="2"/>
    <n v="2025"/>
  </r>
  <r>
    <s v="P125"/>
    <s v="Cap YYYYY"/>
    <x v="0"/>
    <x v="1"/>
    <s v="Wrong Size"/>
    <n v="99"/>
    <n v="4"/>
    <d v="2025-02-02T00:00:00"/>
    <s v="No"/>
    <n v="2"/>
    <n v="2025"/>
  </r>
  <r>
    <s v="P126"/>
    <s v="Mug ZZZZZ"/>
    <x v="1"/>
    <x v="1"/>
    <s v="Cracked"/>
    <n v="99"/>
    <n v="5"/>
    <d v="2025-02-03T00:00:00"/>
    <s v="Yes"/>
    <n v="2"/>
    <n v="2025"/>
  </r>
  <r>
    <s v="P127"/>
    <s v="T-Shirt AAAAAA"/>
    <x v="0"/>
    <x v="0"/>
    <s v="Fabric Defect"/>
    <n v="99"/>
    <n v="6"/>
    <d v="2025-02-04T00:00:00"/>
    <s v="Yes"/>
    <n v="2"/>
    <n v="2025"/>
  </r>
  <r>
    <s v="P128"/>
    <s v="Hoodie BBBBBB"/>
    <x v="1"/>
    <x v="0"/>
    <s v="Print Fading"/>
    <n v="76"/>
    <n v="4"/>
    <d v="2025-02-05T00:00:00"/>
    <s v="Yes"/>
    <n v="2"/>
    <n v="2025"/>
  </r>
  <r>
    <s v="P129"/>
    <s v="Cap CCCCCCC"/>
    <x v="2"/>
    <x v="1"/>
    <s v="Stitching Issue"/>
    <n v="65"/>
    <n v="3"/>
    <d v="2025-02-06T00:00:00"/>
    <s v="Yes"/>
    <n v="2"/>
    <n v="2025"/>
  </r>
  <r>
    <s v="P130"/>
    <s v="Mug DDDDDD"/>
    <x v="0"/>
    <x v="1"/>
    <s v="Wrong Size"/>
    <n v="83"/>
    <n v="2"/>
    <d v="2025-02-07T00:00:00"/>
    <s v="Yes"/>
    <n v="2"/>
    <n v="2025"/>
  </r>
  <r>
    <s v="P131"/>
    <s v="T-Shirt EEEEEE"/>
    <x v="1"/>
    <x v="0"/>
    <s v="Fabric Defect"/>
    <n v="65"/>
    <n v="8"/>
    <d v="2025-02-08T00:00:00"/>
    <s v="No"/>
    <n v="2"/>
    <n v="2025"/>
  </r>
  <r>
    <s v="P132"/>
    <s v="Hoodie FFFFFF"/>
    <x v="2"/>
    <x v="0"/>
    <s v="Stitching Issue"/>
    <n v="56"/>
    <n v="5"/>
    <d v="2025-02-09T00:00:00"/>
    <s v="Yes"/>
    <n v="2"/>
    <n v="2025"/>
  </r>
  <r>
    <s v="P133"/>
    <s v="Cap GGGGGG"/>
    <x v="0"/>
    <x v="1"/>
    <s v="Wrong Size"/>
    <n v="73"/>
    <n v="3"/>
    <d v="2025-02-10T00:00:00"/>
    <s v="Yes"/>
    <n v="2"/>
    <n v="2025"/>
  </r>
  <r>
    <s v="P134"/>
    <s v="Mug HHHHHH"/>
    <x v="1"/>
    <x v="1"/>
    <s v="Cracked"/>
    <n v="58"/>
    <n v="6"/>
    <d v="2025-02-11T00:00:00"/>
    <s v="Yes"/>
    <n v="2"/>
    <n v="2025"/>
  </r>
  <r>
    <s v="P135"/>
    <s v="T-Shirt IIIIII"/>
    <x v="2"/>
    <x v="0"/>
    <s v="Print Fading"/>
    <n v="88"/>
    <n v="5"/>
    <d v="2025-02-12T00:00:00"/>
    <s v="Yes"/>
    <n v="2"/>
    <n v="2025"/>
  </r>
  <r>
    <s v="P136"/>
    <s v="Hoodie JJJJJJ"/>
    <x v="0"/>
    <x v="0"/>
    <s v="Fabric Defect"/>
    <n v="55"/>
    <n v="4"/>
    <d v="2025-02-13T00:00:00"/>
    <s v="No"/>
    <n v="2"/>
    <n v="2025"/>
  </r>
  <r>
    <s v="P137"/>
    <s v="Cap KKKKKK"/>
    <x v="1"/>
    <x v="1"/>
    <s v="Stitching Issue"/>
    <n v="63"/>
    <n v="7"/>
    <d v="2025-02-14T00:00:00"/>
    <s v="Yes"/>
    <n v="2"/>
    <n v="2025"/>
  </r>
  <r>
    <s v="P138"/>
    <s v="Mug LLLLLL"/>
    <x v="2"/>
    <x v="1"/>
    <s v="Wrong Size"/>
    <n v="70"/>
    <n v="5"/>
    <d v="2025-02-15T00:00:00"/>
    <s v="Yes"/>
    <n v="2"/>
    <n v="2025"/>
  </r>
  <r>
    <s v="P139"/>
    <s v="T-Shirt MMMMMM"/>
    <x v="0"/>
    <x v="0"/>
    <s v="Print Fading"/>
    <n v="76"/>
    <n v="6"/>
    <d v="2025-02-16T00:00:00"/>
    <s v="No"/>
    <n v="2"/>
    <n v="2025"/>
  </r>
  <r>
    <s v="P140"/>
    <s v="Hoodie NNNNNN"/>
    <x v="1"/>
    <x v="0"/>
    <s v="Fabric Defect"/>
    <n v="73"/>
    <n v="5"/>
    <d v="2025-02-17T00:00:00"/>
    <s v="Yes"/>
    <n v="2"/>
    <n v="2025"/>
  </r>
  <r>
    <s v="P141"/>
    <s v="Cap OOOOOO"/>
    <x v="2"/>
    <x v="1"/>
    <s v="Stitching Issue"/>
    <n v="92"/>
    <n v="4"/>
    <d v="2025-02-18T00:00:00"/>
    <s v="No"/>
    <n v="2"/>
    <n v="2025"/>
  </r>
  <r>
    <s v="P142"/>
    <s v="Mug PPPPPP"/>
    <x v="0"/>
    <x v="1"/>
    <s v="Wrong Size"/>
    <n v="53"/>
    <n v="6"/>
    <d v="2025-02-19T00:00:00"/>
    <s v="Yes"/>
    <n v="2"/>
    <n v="2025"/>
  </r>
  <r>
    <s v="P143"/>
    <s v="T-Shirt QQQQQQ"/>
    <x v="1"/>
    <x v="0"/>
    <s v="Cracked"/>
    <n v="64"/>
    <n v="7"/>
    <d v="2025-02-20T00:00:00"/>
    <s v="No"/>
    <n v="2"/>
    <n v="2025"/>
  </r>
  <r>
    <s v="P144"/>
    <s v="Hoodie RRRRRR"/>
    <x v="2"/>
    <x v="0"/>
    <s v="Fabric Defect"/>
    <n v="75"/>
    <n v="5"/>
    <d v="2025-02-21T00:00:00"/>
    <s v="Yes"/>
    <n v="2"/>
    <n v="2025"/>
  </r>
  <r>
    <s v="P145"/>
    <s v="Cap SSSSSS"/>
    <x v="0"/>
    <x v="1"/>
    <s v="Print Fading"/>
    <n v="65"/>
    <n v="8"/>
    <d v="2025-02-22T00:00:00"/>
    <s v="Yes"/>
    <n v="2"/>
    <n v="2025"/>
  </r>
  <r>
    <s v="P146"/>
    <s v="Mug TTTTTT"/>
    <x v="1"/>
    <x v="1"/>
    <s v="Stitching Issue"/>
    <n v="50"/>
    <n v="4"/>
    <d v="2025-02-23T00:00:00"/>
    <s v="No"/>
    <n v="2"/>
    <n v="2025"/>
  </r>
  <r>
    <s v="P147"/>
    <s v="T-Shirt UUUUUU"/>
    <x v="0"/>
    <x v="0"/>
    <s v="Fabric Defect"/>
    <n v="91"/>
    <n v="7"/>
    <d v="2025-02-24T00:00:00"/>
    <s v="Yes"/>
    <n v="2"/>
    <n v="2025"/>
  </r>
  <r>
    <s v="P148"/>
    <s v="Hoodie VVVVVV"/>
    <x v="2"/>
    <x v="0"/>
    <s v="Wrong Size"/>
    <n v="51"/>
    <n v="3"/>
    <d v="2025-02-25T00:00:00"/>
    <s v="Yes"/>
    <n v="2"/>
    <n v="2025"/>
  </r>
  <r>
    <s v="P149"/>
    <s v="Cap WWWWWWW"/>
    <x v="1"/>
    <x v="1"/>
    <s v="Cracked"/>
    <n v="95"/>
    <n v="6"/>
    <d v="2025-02-26T00:00:00"/>
    <s v="No"/>
    <n v="2"/>
    <n v="2025"/>
  </r>
  <r>
    <s v="P150"/>
    <s v="Hoodie RRRRRR"/>
    <x v="2"/>
    <x v="0"/>
    <s v="Fabric Defect"/>
    <n v="93"/>
    <n v="5"/>
    <d v="2025-02-27T00:00:00"/>
    <s v="Yes"/>
    <n v="2"/>
    <n v="2025"/>
  </r>
  <r>
    <s v="P151"/>
    <s v="T-Shirt YYYYYY"/>
    <x v="0"/>
    <x v="0"/>
    <s v="Fabric Defect"/>
    <n v="95"/>
    <n v="8"/>
    <d v="2025-02-28T00:00:00"/>
    <s v="No"/>
    <n v="2"/>
    <n v="2025"/>
  </r>
  <r>
    <s v="P152"/>
    <s v="Hoodie ZZZZZZ"/>
    <x v="1"/>
    <x v="0"/>
    <s v="Stitching Issue"/>
    <n v="50"/>
    <n v="5"/>
    <d v="2025-03-01T00:00:00"/>
    <s v="Yes"/>
    <n v="3"/>
    <n v="2025"/>
  </r>
  <r>
    <s v="P153"/>
    <s v="Cap AAAAAAAA"/>
    <x v="2"/>
    <x v="1"/>
    <s v="Wrong Size"/>
    <n v="99"/>
    <n v="3"/>
    <d v="2025-03-02T00:00:00"/>
    <s v="Yes"/>
    <n v="3"/>
    <n v="2025"/>
  </r>
  <r>
    <s v="P154"/>
    <s v="Mug BBBBBBB"/>
    <x v="0"/>
    <x v="1"/>
    <s v="Cracked"/>
    <n v="89"/>
    <n v="4"/>
    <d v="2025-03-03T00:00:00"/>
    <s v="Yes"/>
    <n v="3"/>
    <n v="2025"/>
  </r>
  <r>
    <s v="P155"/>
    <s v="T-Shirt CCCCCCC"/>
    <x v="1"/>
    <x v="0"/>
    <s v="Print Fading"/>
    <n v="89"/>
    <n v="6"/>
    <d v="2025-03-04T00:00:00"/>
    <s v="No"/>
    <n v="3"/>
    <n v="2025"/>
  </r>
  <r>
    <s v="P156"/>
    <s v="Bag DDDDDDD"/>
    <x v="2"/>
    <x v="1"/>
    <s v="Stitching Issue"/>
    <n v="90"/>
    <n v="5"/>
    <d v="2025-03-05T00:00:00"/>
    <s v="Yes"/>
    <n v="3"/>
    <n v="2025"/>
  </r>
  <r>
    <s v="P157"/>
    <s v="Hoodie EEEEEEE"/>
    <x v="0"/>
    <x v="0"/>
    <s v="Fabric Defect"/>
    <n v="88"/>
    <n v="7"/>
    <d v="2025-03-06T00:00:00"/>
    <s v="Yes"/>
    <n v="3"/>
    <n v="2025"/>
  </r>
  <r>
    <s v="P158"/>
    <s v="Cap FFFFFFFF"/>
    <x v="1"/>
    <x v="1"/>
    <s v="Wrong Size"/>
    <n v="59"/>
    <n v="3"/>
    <d v="2025-03-07T00:00:00"/>
    <s v="Yes"/>
    <n v="3"/>
    <n v="2025"/>
  </r>
  <r>
    <s v="P159"/>
    <s v="Mug GGGGGGG"/>
    <x v="2"/>
    <x v="1"/>
    <s v="Cracked"/>
    <n v="89"/>
    <n v="4"/>
    <d v="2025-03-08T00:00:00"/>
    <s v="No"/>
    <n v="3"/>
    <n v="2025"/>
  </r>
  <r>
    <s v="P160"/>
    <s v="T-Shirt HHHHHHH"/>
    <x v="0"/>
    <x v="0"/>
    <s v="Print Fading"/>
    <n v="70"/>
    <n v="8"/>
    <d v="2025-03-09T00:00:00"/>
    <s v="Yes"/>
    <n v="3"/>
    <n v="2025"/>
  </r>
  <r>
    <s v="P161"/>
    <s v="Hoodie IIIIIII"/>
    <x v="1"/>
    <x v="0"/>
    <s v="Stitching Issue"/>
    <n v="81"/>
    <n v="5"/>
    <d v="2025-03-10T00:00:00"/>
    <s v="No"/>
    <n v="3"/>
    <n v="2025"/>
  </r>
  <r>
    <s v="P162"/>
    <s v="Cap JJJJJJJJ"/>
    <x v="2"/>
    <x v="1"/>
    <s v="Wrong Size"/>
    <n v="85"/>
    <n v="2"/>
    <d v="2025-03-11T00:00:00"/>
    <s v="Yes"/>
    <n v="3"/>
    <n v="2025"/>
  </r>
  <r>
    <s v="P163"/>
    <s v="Mug KKKKKKK"/>
    <x v="0"/>
    <x v="1"/>
    <s v="Cracked"/>
    <n v="57"/>
    <n v="6"/>
    <d v="2025-03-12T00:00:00"/>
    <s v="Yes"/>
    <n v="3"/>
    <n v="2025"/>
  </r>
  <r>
    <s v="P164"/>
    <s v="T-Shirt LLLLLLL"/>
    <x v="1"/>
    <x v="0"/>
    <s v="Fabric Defect"/>
    <n v="60"/>
    <n v="4"/>
    <d v="2025-03-13T00:00:00"/>
    <s v="Yes"/>
    <n v="3"/>
    <n v="2025"/>
  </r>
  <r>
    <s v="P165"/>
    <s v="Bag MMMMMMM"/>
    <x v="2"/>
    <x v="1"/>
    <s v="Stitching Issue"/>
    <n v="72"/>
    <n v="7"/>
    <d v="2025-03-14T00:00:00"/>
    <s v="No"/>
    <n v="3"/>
    <n v="2025"/>
  </r>
  <r>
    <s v="P166"/>
    <s v="Hoodie NNNNNNN"/>
    <x v="0"/>
    <x v="0"/>
    <s v="Print Fading"/>
    <n v="84"/>
    <n v="3"/>
    <d v="2025-03-15T00:00:00"/>
    <s v="Yes"/>
    <n v="3"/>
    <n v="2025"/>
  </r>
  <r>
    <s v="P167"/>
    <s v="Cap OOOOOOO"/>
    <x v="1"/>
    <x v="1"/>
    <s v="Wrong Size"/>
    <n v="99"/>
    <n v="6"/>
    <d v="2025-03-16T00:00:00"/>
    <s v="No"/>
    <n v="3"/>
    <n v="2025"/>
  </r>
  <r>
    <s v="P168"/>
    <s v="Mug PPPPPPPP"/>
    <x v="2"/>
    <x v="1"/>
    <s v="Cracked"/>
    <n v="54"/>
    <n v="4"/>
    <d v="2025-03-17T00:00:00"/>
    <s v="Yes"/>
    <n v="3"/>
    <n v="2025"/>
  </r>
  <r>
    <s v="P169"/>
    <s v="T-Shirt QQQQQQQ"/>
    <x v="0"/>
    <x v="0"/>
    <s v="Fabric Defect"/>
    <n v="56"/>
    <n v="5"/>
    <d v="2025-03-18T00:00:00"/>
    <s v="Yes"/>
    <n v="3"/>
    <n v="2025"/>
  </r>
  <r>
    <s v="P170"/>
    <s v="Hoodie RRRRRRR"/>
    <x v="1"/>
    <x v="0"/>
    <s v="Stitching Issue"/>
    <n v="79"/>
    <n v="2"/>
    <d v="2025-03-19T00:00:00"/>
    <s v="No"/>
    <n v="3"/>
    <n v="2025"/>
  </r>
  <r>
    <s v="P171"/>
    <s v="Cap SSSSSSS"/>
    <x v="2"/>
    <x v="1"/>
    <s v="Wrong Size"/>
    <n v="61"/>
    <n v="3"/>
    <d v="2025-03-20T00:00:00"/>
    <s v="Yes"/>
    <n v="3"/>
    <n v="2025"/>
  </r>
  <r>
    <s v="P172"/>
    <s v="Mug TTTTTTT"/>
    <x v="0"/>
    <x v="1"/>
    <s v="Cracked"/>
    <n v="82"/>
    <n v="7"/>
    <d v="2025-03-21T00:00:00"/>
    <s v="Yes"/>
    <n v="3"/>
    <n v="2025"/>
  </r>
  <r>
    <s v="P173"/>
    <s v="T-Shirt UUUUUUU"/>
    <x v="1"/>
    <x v="0"/>
    <s v="Print Fading"/>
    <n v="56"/>
    <n v="6"/>
    <d v="2025-03-22T00:00:00"/>
    <s v="No"/>
    <n v="3"/>
    <n v="2025"/>
  </r>
  <r>
    <s v="P174"/>
    <s v="Hoodie VVVVVVV"/>
    <x v="2"/>
    <x v="0"/>
    <s v="Fabric Defect"/>
    <n v="59"/>
    <n v="5"/>
    <d v="2025-03-23T00:00:00"/>
    <s v="Yes"/>
    <n v="3"/>
    <n v="2025"/>
  </r>
  <r>
    <s v="P175"/>
    <s v="Cap WWWWWWW"/>
    <x v="0"/>
    <x v="1"/>
    <s v="Stitching Issue"/>
    <n v="91"/>
    <n v="3"/>
    <d v="2025-03-24T00:00:00"/>
    <s v="No"/>
    <n v="3"/>
    <n v="2025"/>
  </r>
  <r>
    <s v="P176"/>
    <s v="Mug XXXXXXXXX"/>
    <x v="1"/>
    <x v="1"/>
    <s v="Wrong Size"/>
    <n v="70"/>
    <n v="6"/>
    <d v="2025-03-25T00:00:00"/>
    <s v="Yes"/>
    <n v="3"/>
    <n v="2025"/>
  </r>
  <r>
    <s v="P177"/>
    <s v="T-Shirt YYYYYYYY"/>
    <x v="2"/>
    <x v="0"/>
    <s v="Fabric Defect"/>
    <n v="84"/>
    <n v="8"/>
    <d v="2025-03-26T00:00:00"/>
    <s v="Yes"/>
    <n v="3"/>
    <n v="2025"/>
  </r>
  <r>
    <s v="P178"/>
    <s v="Hoodie ZZZZZZZ"/>
    <x v="0"/>
    <x v="0"/>
    <s v="Print Fading"/>
    <n v="88"/>
    <n v="5"/>
    <d v="2025-03-27T00:00:00"/>
    <s v="No"/>
    <n v="3"/>
    <n v="2025"/>
  </r>
  <r>
    <s v="P179"/>
    <s v="Cap AAAAAAAAAA"/>
    <x v="1"/>
    <x v="1"/>
    <s v="Wrong Size"/>
    <n v="100"/>
    <n v="4"/>
    <d v="2025-03-28T00:00:00"/>
    <s v="Yes"/>
    <n v="3"/>
    <n v="2025"/>
  </r>
  <r>
    <s v="P180"/>
    <s v="Mug BBBBBBBBB"/>
    <x v="2"/>
    <x v="1"/>
    <s v="Cracked"/>
    <n v="78"/>
    <n v="7"/>
    <d v="2025-03-29T00:00:00"/>
    <s v="Yes"/>
    <n v="3"/>
    <n v="2025"/>
  </r>
  <r>
    <s v="P181"/>
    <s v="T-Shirt CCCCCCCC"/>
    <x v="0"/>
    <x v="0"/>
    <s v="Fabric Defect"/>
    <n v="66"/>
    <n v="9"/>
    <d v="2025-03-30T00:00:00"/>
    <s v="No"/>
    <n v="3"/>
    <n v="2025"/>
  </r>
  <r>
    <s v="P182"/>
    <s v="Hoodie DDDDDDDD"/>
    <x v="1"/>
    <x v="0"/>
    <s v="Stitching Issue"/>
    <n v="65"/>
    <n v="5"/>
    <d v="2025-03-31T00:00:00"/>
    <s v="Yes"/>
    <n v="3"/>
    <n v="2025"/>
  </r>
  <r>
    <s v="P183"/>
    <s v="Cap EEEEEEEEE"/>
    <x v="2"/>
    <x v="1"/>
    <s v="Wrong Size"/>
    <n v="75"/>
    <n v="2"/>
    <d v="2025-04-01T00:00:00"/>
    <s v="Yes"/>
    <n v="4"/>
    <n v="2025"/>
  </r>
  <r>
    <s v="P184"/>
    <s v="Mug FFFFFFFF"/>
    <x v="0"/>
    <x v="1"/>
    <s v="Cracked"/>
    <n v="74"/>
    <n v="4"/>
    <d v="2025-04-02T00:00:00"/>
    <s v="Yes"/>
    <n v="4"/>
    <n v="2025"/>
  </r>
  <r>
    <s v="P185"/>
    <s v="T-Shirt GGGGGGG"/>
    <x v="1"/>
    <x v="0"/>
    <s v="Print Fading"/>
    <n v="82"/>
    <n v="3"/>
    <d v="2025-04-03T00:00:00"/>
    <s v="No"/>
    <n v="4"/>
    <n v="2025"/>
  </r>
  <r>
    <s v="P186"/>
    <s v="Hoodie HHHHHHH"/>
    <x v="2"/>
    <x v="0"/>
    <s v="Stitching Issue"/>
    <n v="77"/>
    <n v="6"/>
    <d v="2025-04-04T00:00:00"/>
    <s v="Yes"/>
    <n v="4"/>
    <n v="2025"/>
  </r>
  <r>
    <s v="P187"/>
    <s v="Cap IIIIIII"/>
    <x v="0"/>
    <x v="1"/>
    <s v="Wrong Size"/>
    <n v="76"/>
    <n v="7"/>
    <d v="2025-04-05T00:00:00"/>
    <s v="Yes"/>
    <n v="4"/>
    <n v="2025"/>
  </r>
  <r>
    <s v="P188"/>
    <s v="Mug JJJJJJJJ"/>
    <x v="1"/>
    <x v="1"/>
    <s v="Cracked"/>
    <n v="87"/>
    <n v="5"/>
    <d v="2025-04-06T00:00:00"/>
    <s v="No"/>
    <n v="4"/>
    <n v="2025"/>
  </r>
  <r>
    <s v="P189"/>
    <s v="T-Shirt KKKKKKK"/>
    <x v="2"/>
    <x v="0"/>
    <s v="Fabric Defect"/>
    <n v="93"/>
    <n v="8"/>
    <d v="2025-04-07T00:00:00"/>
    <s v="Yes"/>
    <n v="4"/>
    <n v="2025"/>
  </r>
  <r>
    <s v="P190"/>
    <s v="Hoodie LLLLLLL"/>
    <x v="0"/>
    <x v="0"/>
    <s v="Print Fading"/>
    <n v="56"/>
    <n v="7"/>
    <d v="2025-04-08T00:00:00"/>
    <s v="Yes"/>
    <n v="4"/>
    <n v="2025"/>
  </r>
  <r>
    <s v="P191"/>
    <s v="Cap MMMMMMMMM"/>
    <x v="1"/>
    <x v="1"/>
    <s v="Wrong Size"/>
    <n v="98"/>
    <n v="4"/>
    <d v="2025-04-09T00:00:00"/>
    <s v="Yes"/>
    <n v="4"/>
    <n v="2025"/>
  </r>
  <r>
    <s v="P192"/>
    <s v="Mug NNNNNNNN"/>
    <x v="2"/>
    <x v="1"/>
    <s v="Cracked"/>
    <n v="87"/>
    <n v="5"/>
    <d v="2025-04-10T00:00:00"/>
    <s v="No"/>
    <n v="4"/>
    <n v="2025"/>
  </r>
  <r>
    <s v="P193"/>
    <s v="T-Shirt OOOOOOO"/>
    <x v="0"/>
    <x v="0"/>
    <s v="Fabric Defect"/>
    <n v="77"/>
    <n v="6"/>
    <d v="2025-04-11T00:00:00"/>
    <s v="Yes"/>
    <n v="4"/>
    <n v="2025"/>
  </r>
  <r>
    <s v="P194"/>
    <s v="Hoodie PPPPPPPP"/>
    <x v="1"/>
    <x v="0"/>
    <s v="Stitching Issue"/>
    <n v="70"/>
    <n v="5"/>
    <d v="2025-04-12T00:00:00"/>
    <s v="Yes"/>
    <n v="4"/>
    <n v="2025"/>
  </r>
  <r>
    <s v="P195"/>
    <s v="Cap QQQQQQQQ"/>
    <x v="2"/>
    <x v="1"/>
    <s v="Wrong Size"/>
    <n v="75"/>
    <n v="3"/>
    <d v="2025-04-13T00:00:00"/>
    <s v="Yes"/>
    <n v="4"/>
    <n v="2025"/>
  </r>
  <r>
    <s v="P196"/>
    <s v="Mug RRRRRRRR"/>
    <x v="0"/>
    <x v="1"/>
    <s v="Cracked"/>
    <n v="53"/>
    <n v="6"/>
    <d v="2025-04-14T00:00:00"/>
    <s v="No"/>
    <n v="4"/>
    <n v="2025"/>
  </r>
  <r>
    <s v="P197"/>
    <s v="T-Shirt SSSSSSS"/>
    <x v="1"/>
    <x v="0"/>
    <s v="Fabric Defect"/>
    <n v="63"/>
    <n v="5"/>
    <d v="2025-04-15T00:00:00"/>
    <s v="Yes"/>
    <n v="4"/>
    <n v="2025"/>
  </r>
  <r>
    <s v="P198"/>
    <s v="Hoodie TTTTTTTT"/>
    <x v="2"/>
    <x v="0"/>
    <s v="Print Fading"/>
    <n v="69"/>
    <n v="4"/>
    <d v="2025-04-16T00:00:00"/>
    <s v="No"/>
    <n v="4"/>
    <n v="20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P001"/>
    <s v="T-Shirt A"/>
    <x v="0"/>
    <s v="Apparel"/>
    <s v="Fabric Defect"/>
    <n v="68"/>
    <n v="10"/>
    <x v="0"/>
    <s v="No"/>
    <x v="0"/>
    <x v="0"/>
  </r>
  <r>
    <s v="P002"/>
    <s v="T-Shirt B"/>
    <x v="0"/>
    <s v="Apparel"/>
    <s v="Stitching Issue"/>
    <n v="56"/>
    <n v="5"/>
    <x v="1"/>
    <s v="No"/>
    <x v="0"/>
    <x v="0"/>
  </r>
  <r>
    <s v="P003"/>
    <s v="Hoodie C"/>
    <x v="1"/>
    <s v="Apparel"/>
    <s v="Print Fading"/>
    <n v="71"/>
    <n v="3"/>
    <x v="2"/>
    <s v="Yes"/>
    <x v="0"/>
    <x v="0"/>
  </r>
  <r>
    <s v="P004"/>
    <s v="Cap D"/>
    <x v="2"/>
    <s v="Accessories"/>
    <s v="Wrong Size"/>
    <n v="55"/>
    <n v="2"/>
    <x v="3"/>
    <s v="Yes"/>
    <x v="0"/>
    <x v="0"/>
  </r>
  <r>
    <s v="P005"/>
    <s v="Mug E"/>
    <x v="1"/>
    <s v="Accessories"/>
    <s v="Cracked"/>
    <n v="63"/>
    <n v="8"/>
    <x v="4"/>
    <s v="No"/>
    <x v="0"/>
    <x v="0"/>
  </r>
  <r>
    <s v="P006"/>
    <s v="T-Shirt F"/>
    <x v="0"/>
    <s v="Apparel"/>
    <s v="Fabric Defect"/>
    <n v="65"/>
    <n v="4"/>
    <x v="5"/>
    <s v="Yes"/>
    <x v="0"/>
    <x v="0"/>
  </r>
  <r>
    <s v="P007"/>
    <s v="Bag G"/>
    <x v="2"/>
    <s v="Accessories"/>
    <s v="Stitching Issue"/>
    <n v="99"/>
    <n v="6"/>
    <x v="6"/>
    <s v="No"/>
    <x v="0"/>
    <x v="0"/>
  </r>
  <r>
    <s v="P008"/>
    <s v="Hoodie H"/>
    <x v="1"/>
    <s v="Apparel"/>
    <s v="Print Fading"/>
    <n v="93"/>
    <n v="7"/>
    <x v="7"/>
    <s v="No"/>
    <x v="0"/>
    <x v="0"/>
  </r>
  <r>
    <s v="P009"/>
    <s v="Cap I"/>
    <x v="0"/>
    <s v="Accessories"/>
    <s v="Wrong Size"/>
    <n v="57"/>
    <n v="3"/>
    <x v="8"/>
    <s v="No"/>
    <x v="0"/>
    <x v="0"/>
  </r>
  <r>
    <s v="P010"/>
    <s v="Mug J"/>
    <x v="2"/>
    <s v="Accessories"/>
    <s v="Cracked"/>
    <n v="81"/>
    <n v="5"/>
    <x v="9"/>
    <s v="Yes"/>
    <x v="0"/>
    <x v="0"/>
  </r>
  <r>
    <s v="P011"/>
    <s v="T-Shirt K"/>
    <x v="0"/>
    <s v="Apparel"/>
    <s v="Fabric Defect"/>
    <n v="85"/>
    <n v="9"/>
    <x v="10"/>
    <s v="Yes"/>
    <x v="0"/>
    <x v="0"/>
  </r>
  <r>
    <s v="P012"/>
    <s v="T-Shirt L"/>
    <x v="0"/>
    <s v="Apparel"/>
    <s v="Stitching Issue"/>
    <n v="92"/>
    <n v="6"/>
    <x v="11"/>
    <s v="No"/>
    <x v="0"/>
    <x v="0"/>
  </r>
  <r>
    <s v="P013"/>
    <s v="Hoodie M"/>
    <x v="1"/>
    <s v="Apparel"/>
    <s v="Print Fading"/>
    <n v="52"/>
    <n v="4"/>
    <x v="12"/>
    <s v="No"/>
    <x v="0"/>
    <x v="0"/>
  </r>
  <r>
    <s v="P014"/>
    <s v="Bag N"/>
    <x v="2"/>
    <s v="Accessories"/>
    <s v="Wrong Size"/>
    <n v="51"/>
    <n v="1"/>
    <x v="13"/>
    <s v="Yes"/>
    <x v="0"/>
    <x v="0"/>
  </r>
  <r>
    <s v="P015"/>
    <s v="Mug O"/>
    <x v="1"/>
    <s v="Accessories"/>
    <s v="Cracked"/>
    <n v="83"/>
    <n v="6"/>
    <x v="14"/>
    <s v="Yes"/>
    <x v="0"/>
    <x v="0"/>
  </r>
  <r>
    <s v="P016"/>
    <s v="T-Shirt P"/>
    <x v="0"/>
    <s v="Apparel"/>
    <s v="Fabric Defect"/>
    <n v="79"/>
    <n v="3"/>
    <x v="15"/>
    <s v="No"/>
    <x v="0"/>
    <x v="0"/>
  </r>
  <r>
    <s v="P017"/>
    <s v="Hoodie Q"/>
    <x v="1"/>
    <s v="Apparel"/>
    <s v="Print Fading"/>
    <n v="95"/>
    <n v="2"/>
    <x v="16"/>
    <s v="Yes"/>
    <x v="0"/>
    <x v="0"/>
  </r>
  <r>
    <s v="P018"/>
    <s v="Cap R"/>
    <x v="0"/>
    <s v="Accessories"/>
    <s v="Wrong Size"/>
    <n v="93"/>
    <n v="4"/>
    <x v="17"/>
    <s v="Yes"/>
    <x v="0"/>
    <x v="0"/>
  </r>
  <r>
    <s v="P019"/>
    <s v="Mug S"/>
    <x v="1"/>
    <s v="Accessories"/>
    <s v="Cracked"/>
    <n v="53"/>
    <n v="7"/>
    <x v="18"/>
    <s v="No"/>
    <x v="0"/>
    <x v="0"/>
  </r>
  <r>
    <s v="P020"/>
    <s v="T-Shirt T"/>
    <x v="0"/>
    <s v="Apparel"/>
    <s v="Fabric Defect"/>
    <n v="56"/>
    <n v="8"/>
    <x v="19"/>
    <s v="No"/>
    <x v="0"/>
    <x v="0"/>
  </r>
  <r>
    <s v="P021"/>
    <s v="Bag U"/>
    <x v="2"/>
    <s v="Accessories"/>
    <s v="Stitching Issue"/>
    <n v="59"/>
    <n v="5"/>
    <x v="20"/>
    <s v="Yes"/>
    <x v="0"/>
    <x v="0"/>
  </r>
  <r>
    <s v="P022"/>
    <s v="Hoodie V"/>
    <x v="1"/>
    <s v="Apparel"/>
    <s v="Print Fading"/>
    <n v="96"/>
    <n v="3"/>
    <x v="21"/>
    <s v="Yes"/>
    <x v="0"/>
    <x v="0"/>
  </r>
  <r>
    <s v="P023"/>
    <s v="Cap W"/>
    <x v="0"/>
    <s v="Accessories"/>
    <s v="Wrong Size"/>
    <n v="78"/>
    <n v="2"/>
    <x v="22"/>
    <s v="No"/>
    <x v="0"/>
    <x v="0"/>
  </r>
  <r>
    <s v="P024"/>
    <s v="Mug X"/>
    <x v="2"/>
    <s v="Accessories"/>
    <s v="Cracked"/>
    <n v="70"/>
    <n v="4"/>
    <x v="23"/>
    <s v="Yes"/>
    <x v="0"/>
    <x v="0"/>
  </r>
  <r>
    <s v="P025"/>
    <s v="T-Shirt Y"/>
    <x v="0"/>
    <s v="Apparel"/>
    <s v="Fabric Defect"/>
    <n v="73"/>
    <n v="11"/>
    <x v="24"/>
    <s v="Yes"/>
    <x v="0"/>
    <x v="0"/>
  </r>
  <r>
    <s v="P026"/>
    <s v="Hoodie Z"/>
    <x v="1"/>
    <s v="Apparel"/>
    <s v="Print Fading"/>
    <n v="65"/>
    <n v="9"/>
    <x v="25"/>
    <s v="No"/>
    <x v="0"/>
    <x v="0"/>
  </r>
  <r>
    <s v="P027"/>
    <s v="Cap AA"/>
    <x v="0"/>
    <s v="Accessories"/>
    <s v="Wrong Size"/>
    <n v="82"/>
    <n v="5"/>
    <x v="26"/>
    <s v="Yes"/>
    <x v="0"/>
    <x v="0"/>
  </r>
  <r>
    <s v="P028"/>
    <s v="Mug BB"/>
    <x v="2"/>
    <s v="Accessories"/>
    <s v="Cracked"/>
    <n v="93"/>
    <n v="3"/>
    <x v="27"/>
    <s v="No"/>
    <x v="0"/>
    <x v="0"/>
  </r>
  <r>
    <s v="P029"/>
    <s v="T-Shirt CC"/>
    <x v="1"/>
    <s v="Apparel"/>
    <s v="Fabric Defect"/>
    <n v="86"/>
    <n v="7"/>
    <x v="28"/>
    <s v="No"/>
    <x v="0"/>
    <x v="0"/>
  </r>
  <r>
    <s v="P030"/>
    <s v="Hoodie DD"/>
    <x v="0"/>
    <s v="Apparel"/>
    <s v="Print Fading"/>
    <n v="87"/>
    <n v="6"/>
    <x v="29"/>
    <s v="Yes"/>
    <x v="0"/>
    <x v="0"/>
  </r>
  <r>
    <s v="P031"/>
    <s v="Bag EE"/>
    <x v="2"/>
    <s v="Accessories"/>
    <s v="Stitching Issue"/>
    <n v="62"/>
    <n v="8"/>
    <x v="30"/>
    <s v="No"/>
    <x v="0"/>
    <x v="0"/>
  </r>
  <r>
    <s v="P032"/>
    <s v="T-Shirt FF"/>
    <x v="1"/>
    <s v="Apparel"/>
    <s v="Stitching Issue"/>
    <n v="75"/>
    <n v="4"/>
    <x v="31"/>
    <s v="Yes"/>
    <x v="1"/>
    <x v="0"/>
  </r>
  <r>
    <s v="P033"/>
    <s v="Mug GG"/>
    <x v="0"/>
    <s v="Accessories"/>
    <s v="Cracked"/>
    <n v="88"/>
    <n v="2"/>
    <x v="32"/>
    <s v="Yes"/>
    <x v="1"/>
    <x v="0"/>
  </r>
  <r>
    <s v="P034"/>
    <s v="Hoodie HH"/>
    <x v="2"/>
    <s v="Apparel"/>
    <s v="Fabric Defect"/>
    <n v="64"/>
    <n v="7"/>
    <x v="33"/>
    <s v="No"/>
    <x v="1"/>
    <x v="0"/>
  </r>
  <r>
    <s v="P035"/>
    <s v="Cap II"/>
    <x v="0"/>
    <s v="Accessories"/>
    <s v="Wrong Size"/>
    <n v="67"/>
    <n v="3"/>
    <x v="34"/>
    <s v="No"/>
    <x v="1"/>
    <x v="0"/>
  </r>
  <r>
    <s v="P036"/>
    <s v="T-Shirt JJ"/>
    <x v="1"/>
    <s v="Apparel"/>
    <s v="Fabric Defect"/>
    <n v="69"/>
    <n v="5"/>
    <x v="35"/>
    <s v="Yes"/>
    <x v="1"/>
    <x v="0"/>
  </r>
  <r>
    <s v="P037"/>
    <s v="Hoodie KK"/>
    <x v="2"/>
    <s v="Apparel"/>
    <s v="Print Fading"/>
    <n v="51"/>
    <n v="4"/>
    <x v="36"/>
    <s v="Yes"/>
    <x v="1"/>
    <x v="0"/>
  </r>
  <r>
    <s v="P038"/>
    <s v="Mug LL"/>
    <x v="0"/>
    <s v="Accessories"/>
    <s v="Cracked"/>
    <n v="62"/>
    <n v="6"/>
    <x v="37"/>
    <s v="No"/>
    <x v="1"/>
    <x v="0"/>
  </r>
  <r>
    <s v="P039"/>
    <s v="T-Shirt MM"/>
    <x v="1"/>
    <s v="Apparel"/>
    <s v="Fabric Defect"/>
    <n v="100"/>
    <n v="8"/>
    <x v="38"/>
    <s v="No"/>
    <x v="1"/>
    <x v="0"/>
  </r>
  <r>
    <s v="P040"/>
    <s v="Hoodie NN"/>
    <x v="0"/>
    <s v="Apparel"/>
    <s v="Print Fading"/>
    <n v="74"/>
    <n v="3"/>
    <x v="39"/>
    <s v="Yes"/>
    <x v="1"/>
    <x v="0"/>
  </r>
  <r>
    <s v="P041"/>
    <s v="Cap OO"/>
    <x v="1"/>
    <s v="Accessories"/>
    <s v="Wrong Size"/>
    <n v="54"/>
    <n v="4"/>
    <x v="40"/>
    <s v="Yes"/>
    <x v="1"/>
    <x v="0"/>
  </r>
  <r>
    <s v="P042"/>
    <s v="Mug PP"/>
    <x v="2"/>
    <s v="Accessories"/>
    <s v="Cracked"/>
    <n v="91"/>
    <n v="5"/>
    <x v="41"/>
    <s v="No"/>
    <x v="1"/>
    <x v="0"/>
  </r>
  <r>
    <s v="P043"/>
    <s v="T-Shirt QQ"/>
    <x v="0"/>
    <s v="Apparel"/>
    <s v="Fabric Defect"/>
    <n v="66"/>
    <n v="7"/>
    <x v="42"/>
    <s v="Yes"/>
    <x v="1"/>
    <x v="0"/>
  </r>
  <r>
    <s v="P044"/>
    <s v="Hoodie RR"/>
    <x v="1"/>
    <s v="Apparel"/>
    <s v="Stitching Issue"/>
    <n v="63"/>
    <n v="4"/>
    <x v="43"/>
    <s v="No"/>
    <x v="1"/>
    <x v="0"/>
  </r>
  <r>
    <s v="P045"/>
    <s v="Bag SS"/>
    <x v="2"/>
    <s v="Accessories"/>
    <s v="Stitching Issue"/>
    <n v="59"/>
    <n v="6"/>
    <x v="44"/>
    <s v="Yes"/>
    <x v="1"/>
    <x v="0"/>
  </r>
  <r>
    <s v="P046"/>
    <s v="Mug TT"/>
    <x v="0"/>
    <s v="Accessories"/>
    <s v="Cracked"/>
    <n v="59"/>
    <n v="3"/>
    <x v="45"/>
    <s v="Yes"/>
    <x v="1"/>
    <x v="0"/>
  </r>
  <r>
    <s v="P047"/>
    <s v="T-Shirt UU"/>
    <x v="1"/>
    <s v="Apparel"/>
    <s v="Print Fading"/>
    <n v="89"/>
    <n v="9"/>
    <x v="46"/>
    <s v="No"/>
    <x v="1"/>
    <x v="0"/>
  </r>
  <r>
    <s v="P048"/>
    <s v="Hoodie VV"/>
    <x v="2"/>
    <s v="Apparel"/>
    <s v="Fabric Defect"/>
    <n v="98"/>
    <n v="7"/>
    <x v="47"/>
    <s v="Yes"/>
    <x v="1"/>
    <x v="0"/>
  </r>
  <r>
    <s v="P049"/>
    <s v="Cap WW"/>
    <x v="0"/>
    <s v="Accessories"/>
    <s v="Wrong Size"/>
    <n v="67"/>
    <n v="2"/>
    <x v="48"/>
    <s v="No"/>
    <x v="1"/>
    <x v="0"/>
  </r>
  <r>
    <s v="P050"/>
    <s v="Mug XX"/>
    <x v="1"/>
    <s v="Accessories"/>
    <s v="Cracked"/>
    <n v="91"/>
    <n v="5"/>
    <x v="49"/>
    <s v="Yes"/>
    <x v="1"/>
    <x v="0"/>
  </r>
  <r>
    <s v="P051"/>
    <s v="T-Shirt YY"/>
    <x v="0"/>
    <s v="Apparel"/>
    <s v="Fabric Defect"/>
    <n v="91"/>
    <n v="5"/>
    <x v="50"/>
    <s v="No"/>
    <x v="1"/>
    <x v="0"/>
  </r>
  <r>
    <s v="P052"/>
    <s v="Hoodie ZZ"/>
    <x v="1"/>
    <s v="Apparel"/>
    <s v="Stitching Issue"/>
    <n v="55"/>
    <n v="4"/>
    <x v="51"/>
    <s v="Yes"/>
    <x v="1"/>
    <x v="0"/>
  </r>
  <r>
    <s v="P053"/>
    <s v="Cap AAA"/>
    <x v="2"/>
    <s v="Accessories"/>
    <s v="Wrong Size"/>
    <n v="73"/>
    <n v="3"/>
    <x v="52"/>
    <s v="Yes"/>
    <x v="1"/>
    <x v="0"/>
  </r>
  <r>
    <s v="P054"/>
    <s v="Mug BBB"/>
    <x v="0"/>
    <s v="Accessories"/>
    <s v="Cracked"/>
    <n v="97"/>
    <n v="6"/>
    <x v="53"/>
    <s v="No"/>
    <x v="1"/>
    <x v="0"/>
  </r>
  <r>
    <s v="P055"/>
    <s v="T-Shirt CCC"/>
    <x v="1"/>
    <s v="Apparel"/>
    <s v="Print Fading"/>
    <n v="53"/>
    <n v="7"/>
    <x v="54"/>
    <s v="Yes"/>
    <x v="1"/>
    <x v="0"/>
  </r>
  <r>
    <s v="P056"/>
    <s v="Bag DDD"/>
    <x v="2"/>
    <s v="Accessories"/>
    <s v="Stitching Issue"/>
    <n v="72"/>
    <n v="2"/>
    <x v="55"/>
    <s v="Yes"/>
    <x v="1"/>
    <x v="0"/>
  </r>
  <r>
    <s v="P057"/>
    <s v="Hoodie EEE"/>
    <x v="0"/>
    <s v="Apparel"/>
    <s v="Fabric Defect"/>
    <n v="71"/>
    <n v="9"/>
    <x v="56"/>
    <s v="Yes"/>
    <x v="1"/>
    <x v="0"/>
  </r>
  <r>
    <s v="P058"/>
    <s v="Cap FFF"/>
    <x v="1"/>
    <s v="Accessories"/>
    <s v="Wrong Size"/>
    <n v="58"/>
    <n v="5"/>
    <x v="57"/>
    <s v="No"/>
    <x v="1"/>
    <x v="0"/>
  </r>
  <r>
    <s v="P059"/>
    <s v="Mug GGG"/>
    <x v="0"/>
    <s v="Accessories"/>
    <s v="Cracked"/>
    <n v="82"/>
    <n v="3"/>
    <x v="58"/>
    <s v="Yes"/>
    <x v="1"/>
    <x v="0"/>
  </r>
  <r>
    <s v="P060"/>
    <s v="T-Shirt HHH"/>
    <x v="2"/>
    <s v="Apparel"/>
    <s v="Print Fading"/>
    <n v="75"/>
    <n v="4"/>
    <x v="59"/>
    <s v="Yes"/>
    <x v="1"/>
    <x v="0"/>
  </r>
  <r>
    <s v="P061"/>
    <s v="Hoodie III"/>
    <x v="1"/>
    <s v="Apparel"/>
    <s v="Stitching Issue"/>
    <n v="89"/>
    <n v="6"/>
    <x v="60"/>
    <s v="Yes"/>
    <x v="1"/>
    <x v="0"/>
  </r>
  <r>
    <s v="P062"/>
    <s v="Bag JJJ"/>
    <x v="0"/>
    <s v="Accessories"/>
    <s v="Wrong Size"/>
    <n v="99"/>
    <n v="7"/>
    <x v="61"/>
    <s v="Yes"/>
    <x v="2"/>
    <x v="0"/>
  </r>
  <r>
    <s v="P063"/>
    <s v="Mug KKK"/>
    <x v="2"/>
    <s v="Accessories"/>
    <s v="Cracked"/>
    <n v="79"/>
    <n v="4"/>
    <x v="62"/>
    <s v="No"/>
    <x v="2"/>
    <x v="0"/>
  </r>
  <r>
    <s v="P064"/>
    <s v="T-Shirt LLL"/>
    <x v="0"/>
    <s v="Apparel"/>
    <s v="Fabric Defect"/>
    <n v="88"/>
    <n v="8"/>
    <x v="63"/>
    <s v="Yes"/>
    <x v="2"/>
    <x v="0"/>
  </r>
  <r>
    <s v="P065"/>
    <s v="Hoodie MMM"/>
    <x v="1"/>
    <s v="Apparel"/>
    <s v="Print Fading"/>
    <n v="50"/>
    <n v="6"/>
    <x v="64"/>
    <s v="No"/>
    <x v="2"/>
    <x v="0"/>
  </r>
  <r>
    <s v="P066"/>
    <s v="Cap NNN"/>
    <x v="2"/>
    <s v="Accessories"/>
    <s v="Wrong Size"/>
    <n v="94"/>
    <n v="2"/>
    <x v="65"/>
    <s v="Yes"/>
    <x v="2"/>
    <x v="0"/>
  </r>
  <r>
    <s v="P067"/>
    <s v="Mug OOO"/>
    <x v="0"/>
    <s v="Accessories"/>
    <s v="Cracked"/>
    <n v="50"/>
    <n v="5"/>
    <x v="66"/>
    <s v="Yes"/>
    <x v="2"/>
    <x v="0"/>
  </r>
  <r>
    <s v="P068"/>
    <s v="T-Shirt PPP"/>
    <x v="1"/>
    <s v="Apparel"/>
    <s v="Fabric Defect"/>
    <n v="54"/>
    <n v="9"/>
    <x v="67"/>
    <s v="No"/>
    <x v="2"/>
    <x v="0"/>
  </r>
  <r>
    <s v="P069"/>
    <s v="Hoodie QQQ"/>
    <x v="2"/>
    <s v="Apparel"/>
    <s v="Stitching Issue"/>
    <n v="71"/>
    <n v="3"/>
    <x v="68"/>
    <s v="Yes"/>
    <x v="2"/>
    <x v="0"/>
  </r>
  <r>
    <s v="P070"/>
    <s v="Bag RRR"/>
    <x v="0"/>
    <s v="Accessories"/>
    <s v="Wrong Size"/>
    <n v="60"/>
    <n v="6"/>
    <x v="69"/>
    <s v="No"/>
    <x v="2"/>
    <x v="0"/>
  </r>
  <r>
    <s v="P071"/>
    <s v="Mug SSS"/>
    <x v="1"/>
    <s v="Accessories"/>
    <s v="Cracked"/>
    <n v="90"/>
    <n v="7"/>
    <x v="70"/>
    <s v="Yes"/>
    <x v="2"/>
    <x v="0"/>
  </r>
  <r>
    <s v="P072"/>
    <s v="T-Shirt TTT"/>
    <x v="0"/>
    <s v="Apparel"/>
    <s v="Fabric Defect"/>
    <n v="78"/>
    <n v="6"/>
    <x v="71"/>
    <s v="No"/>
    <x v="2"/>
    <x v="0"/>
  </r>
  <r>
    <s v="P073"/>
    <s v="Hoodie UUU"/>
    <x v="2"/>
    <s v="Apparel"/>
    <s v="Print Fading"/>
    <n v="92"/>
    <n v="4"/>
    <x v="72"/>
    <s v="Yes"/>
    <x v="2"/>
    <x v="0"/>
  </r>
  <r>
    <s v="P074"/>
    <s v="Cap VVV"/>
    <x v="0"/>
    <s v="Accessories"/>
    <s v="Wrong Size"/>
    <n v="60"/>
    <n v="2"/>
    <x v="73"/>
    <s v="Yes"/>
    <x v="2"/>
    <x v="0"/>
  </r>
  <r>
    <s v="P075"/>
    <s v="Mug WWW"/>
    <x v="1"/>
    <s v="Accessories"/>
    <s v="Cracked"/>
    <n v="96"/>
    <n v="3"/>
    <x v="74"/>
    <s v="No"/>
    <x v="2"/>
    <x v="0"/>
  </r>
  <r>
    <s v="P076"/>
    <s v="T-Shirt XXX"/>
    <x v="2"/>
    <s v="Apparel"/>
    <s v="Fabric Defect"/>
    <n v="95"/>
    <n v="4"/>
    <x v="75"/>
    <s v="Yes"/>
    <x v="2"/>
    <x v="0"/>
  </r>
  <r>
    <s v="P077"/>
    <s v="Hoodie YYY"/>
    <x v="0"/>
    <s v="Apparel"/>
    <s v="Print Fading"/>
    <n v="93"/>
    <n v="8"/>
    <x v="76"/>
    <s v="No"/>
    <x v="2"/>
    <x v="0"/>
  </r>
  <r>
    <s v="P078"/>
    <s v="Cap ZZZ"/>
    <x v="1"/>
    <s v="Accessories"/>
    <s v="Wrong Size"/>
    <n v="95"/>
    <n v="5"/>
    <x v="77"/>
    <s v="Yes"/>
    <x v="2"/>
    <x v="0"/>
  </r>
  <r>
    <s v="P079"/>
    <s v="Mug AAAA"/>
    <x v="2"/>
    <s v="Accessories"/>
    <s v="Cracked"/>
    <n v="72"/>
    <n v="4"/>
    <x v="78"/>
    <s v="No"/>
    <x v="2"/>
    <x v="0"/>
  </r>
  <r>
    <s v="P080"/>
    <s v="T-Shirt BBBB"/>
    <x v="0"/>
    <s v="Apparel"/>
    <s v="Fabric Defect"/>
    <n v="75"/>
    <n v="5"/>
    <x v="79"/>
    <s v="Yes"/>
    <x v="2"/>
    <x v="0"/>
  </r>
  <r>
    <s v="P081"/>
    <s v="Hoodie CCCC"/>
    <x v="1"/>
    <s v="Apparel"/>
    <s v="Stitching Issue"/>
    <n v="76"/>
    <n v="6"/>
    <x v="80"/>
    <s v="No"/>
    <x v="2"/>
    <x v="0"/>
  </r>
  <r>
    <s v="P082"/>
    <s v="Cap DDDD"/>
    <x v="2"/>
    <s v="Accessories"/>
    <s v="Wrong Size"/>
    <n v="76"/>
    <n v="3"/>
    <x v="81"/>
    <s v="Yes"/>
    <x v="2"/>
    <x v="0"/>
  </r>
  <r>
    <s v="P083"/>
    <s v="Mug EEEE"/>
    <x v="0"/>
    <s v="Accessories"/>
    <s v="Cracked"/>
    <n v="63"/>
    <n v="6"/>
    <x v="82"/>
    <s v="Yes"/>
    <x v="2"/>
    <x v="0"/>
  </r>
  <r>
    <s v="P084"/>
    <s v="T-Shirt FFFF"/>
    <x v="1"/>
    <s v="Apparel"/>
    <s v="Fabric Defect"/>
    <n v="78"/>
    <n v="4"/>
    <x v="83"/>
    <s v="Yes"/>
    <x v="2"/>
    <x v="0"/>
  </r>
  <r>
    <s v="P085"/>
    <s v="Hoodie GGGG"/>
    <x v="2"/>
    <s v="Apparel"/>
    <s v="Print Fading"/>
    <n v="90"/>
    <n v="5"/>
    <x v="84"/>
    <s v="No"/>
    <x v="2"/>
    <x v="0"/>
  </r>
  <r>
    <s v="P086"/>
    <s v="Cap HHHH"/>
    <x v="0"/>
    <s v="Accessories"/>
    <s v="Wrong Size"/>
    <n v="99"/>
    <n v="2"/>
    <x v="85"/>
    <s v="No"/>
    <x v="2"/>
    <x v="0"/>
  </r>
  <r>
    <s v="P087"/>
    <s v="Mug IIII"/>
    <x v="1"/>
    <s v="Accessories"/>
    <s v="Cracked"/>
    <n v="86"/>
    <n v="7"/>
    <x v="86"/>
    <s v="Yes"/>
    <x v="2"/>
    <x v="0"/>
  </r>
  <r>
    <s v="P088"/>
    <s v="T-Shirt JJJJ"/>
    <x v="0"/>
    <s v="Apparel"/>
    <s v="Fabric Defect"/>
    <n v="64"/>
    <n v="8"/>
    <x v="87"/>
    <s v="Yes"/>
    <x v="2"/>
    <x v="0"/>
  </r>
  <r>
    <s v="P089"/>
    <s v="Hoodie KKKK"/>
    <x v="2"/>
    <s v="Apparel"/>
    <s v="Stitching Issue"/>
    <n v="87"/>
    <n v="6"/>
    <x v="88"/>
    <s v="Yes"/>
    <x v="2"/>
    <x v="0"/>
  </r>
  <r>
    <s v="P090"/>
    <s v="Cap LLLL"/>
    <x v="0"/>
    <s v="Accessories"/>
    <s v="Wrong Size"/>
    <n v="76"/>
    <n v="3"/>
    <x v="89"/>
    <s v="Yes"/>
    <x v="2"/>
    <x v="0"/>
  </r>
  <r>
    <s v="P091"/>
    <s v="Mug MMMM"/>
    <x v="1"/>
    <s v="Accessories"/>
    <s v="Cracked"/>
    <n v="97"/>
    <n v="5"/>
    <x v="90"/>
    <s v="No"/>
    <x v="2"/>
    <x v="0"/>
  </r>
  <r>
    <s v="P092"/>
    <s v="T-Shirt NNNN"/>
    <x v="2"/>
    <s v="Apparel"/>
    <s v="Print Fading"/>
    <n v="86"/>
    <n v="4"/>
    <x v="91"/>
    <s v="Yes"/>
    <x v="2"/>
    <x v="0"/>
  </r>
  <r>
    <s v="P093"/>
    <s v="Hoodie OOOO"/>
    <x v="0"/>
    <s v="Apparel"/>
    <s v="Fabric Defect"/>
    <n v="100"/>
    <n v="7"/>
    <x v="92"/>
    <s v="Yes"/>
    <x v="3"/>
    <x v="1"/>
  </r>
  <r>
    <s v="P094"/>
    <s v="Cap PPPP"/>
    <x v="1"/>
    <s v="Accessories"/>
    <s v="Stitching Issue"/>
    <n v="59"/>
    <n v="5"/>
    <x v="93"/>
    <s v="Yes"/>
    <x v="3"/>
    <x v="1"/>
  </r>
  <r>
    <s v="P095"/>
    <s v="Mug QQQQ"/>
    <x v="2"/>
    <s v="Accessories"/>
    <s v="Cracked"/>
    <n v="91"/>
    <n v="3"/>
    <x v="94"/>
    <s v="Yes"/>
    <x v="3"/>
    <x v="1"/>
  </r>
  <r>
    <s v="P096"/>
    <s v="T-Shirt RRRR"/>
    <x v="0"/>
    <s v="Apparel"/>
    <s v="Fabric Defect"/>
    <n v="94"/>
    <n v="9"/>
    <x v="95"/>
    <s v="No"/>
    <x v="3"/>
    <x v="1"/>
  </r>
  <r>
    <s v="P097"/>
    <s v="Hoodie SSSS"/>
    <x v="1"/>
    <s v="Apparel"/>
    <s v="Print Fading"/>
    <n v="100"/>
    <n v="6"/>
    <x v="96"/>
    <s v="Yes"/>
    <x v="3"/>
    <x v="1"/>
  </r>
  <r>
    <s v="P098"/>
    <s v="Cap TTTT"/>
    <x v="2"/>
    <s v="Accessories"/>
    <s v="Wrong Size"/>
    <n v="80"/>
    <n v="4"/>
    <x v="97"/>
    <s v="Yes"/>
    <x v="3"/>
    <x v="1"/>
  </r>
  <r>
    <s v="P099"/>
    <s v="Mug UUUU"/>
    <x v="0"/>
    <s v="Accessories"/>
    <s v="Cracked"/>
    <n v="93"/>
    <n v="7"/>
    <x v="98"/>
    <s v="No"/>
    <x v="3"/>
    <x v="1"/>
  </r>
  <r>
    <s v="P100"/>
    <s v="T-Shirt VVVV"/>
    <x v="1"/>
    <s v="Apparel"/>
    <s v="Fabric Defect"/>
    <n v="62"/>
    <n v="8"/>
    <x v="99"/>
    <s v="Yes"/>
    <x v="3"/>
    <x v="1"/>
  </r>
  <r>
    <s v="P101"/>
    <s v="T-Shirt AAAAA"/>
    <x v="0"/>
    <s v="Apparel"/>
    <s v="Fabric Defect"/>
    <n v="84"/>
    <n v="6"/>
    <x v="100"/>
    <s v="No"/>
    <x v="3"/>
    <x v="1"/>
  </r>
  <r>
    <s v="P102"/>
    <s v="Hoodie BBBBB"/>
    <x v="1"/>
    <s v="Apparel"/>
    <s v="Stitching Issue"/>
    <n v="88"/>
    <n v="8"/>
    <x v="101"/>
    <s v="Yes"/>
    <x v="3"/>
    <x v="1"/>
  </r>
  <r>
    <s v="P103"/>
    <s v="Cap CCCCC"/>
    <x v="2"/>
    <s v="Accessories"/>
    <s v="Wrong Size"/>
    <n v="53"/>
    <n v="2"/>
    <x v="102"/>
    <s v="Yes"/>
    <x v="3"/>
    <x v="1"/>
  </r>
  <r>
    <s v="P104"/>
    <s v="Mug DDDDD"/>
    <x v="0"/>
    <s v="Accessories"/>
    <s v="Cracked"/>
    <n v="87"/>
    <n v="7"/>
    <x v="103"/>
    <s v="No"/>
    <x v="3"/>
    <x v="1"/>
  </r>
  <r>
    <s v="P105"/>
    <s v="T-Shirt EEEEE"/>
    <x v="1"/>
    <s v="Apparel"/>
    <s v="Print Fading"/>
    <n v="89"/>
    <n v="4"/>
    <x v="104"/>
    <s v="Yes"/>
    <x v="3"/>
    <x v="1"/>
  </r>
  <r>
    <s v="P106"/>
    <s v="Bag FFFFF"/>
    <x v="2"/>
    <s v="Accessories"/>
    <s v="Stitching Issue"/>
    <n v="62"/>
    <n v="5"/>
    <x v="105"/>
    <s v="Yes"/>
    <x v="3"/>
    <x v="1"/>
  </r>
  <r>
    <s v="P107"/>
    <s v="Hoodie GGGGG"/>
    <x v="0"/>
    <s v="Apparel"/>
    <s v="Fabric Defect"/>
    <n v="68"/>
    <n v="9"/>
    <x v="106"/>
    <s v="Yes"/>
    <x v="3"/>
    <x v="1"/>
  </r>
  <r>
    <s v="P108"/>
    <s v="Cap HHHHH"/>
    <x v="1"/>
    <s v="Accessories"/>
    <s v="Wrong Size"/>
    <n v="73"/>
    <n v="3"/>
    <x v="107"/>
    <s v="No"/>
    <x v="3"/>
    <x v="1"/>
  </r>
  <r>
    <s v="P109"/>
    <s v="Mug IIIII"/>
    <x v="2"/>
    <s v="Accessories"/>
    <s v="Cracked"/>
    <n v="95"/>
    <n v="8"/>
    <x v="108"/>
    <s v="Yes"/>
    <x v="3"/>
    <x v="1"/>
  </r>
  <r>
    <s v="P110"/>
    <s v="T-Shirt JJJJJ"/>
    <x v="0"/>
    <s v="Apparel"/>
    <s v="Print Fading"/>
    <n v="80"/>
    <n v="4"/>
    <x v="109"/>
    <s v="Yes"/>
    <x v="3"/>
    <x v="1"/>
  </r>
  <r>
    <s v="P111"/>
    <s v="Hoodie KKKKK"/>
    <x v="1"/>
    <s v="Apparel"/>
    <s v="Stitching Issue"/>
    <n v="91"/>
    <n v="7"/>
    <x v="110"/>
    <s v="No"/>
    <x v="3"/>
    <x v="1"/>
  </r>
  <r>
    <s v="P112"/>
    <s v="Cap LLLLL"/>
    <x v="2"/>
    <s v="Accessories"/>
    <s v="Wrong Size"/>
    <n v="66"/>
    <n v="2"/>
    <x v="111"/>
    <s v="Yes"/>
    <x v="3"/>
    <x v="1"/>
  </r>
  <r>
    <s v="P113"/>
    <s v="Mug MMMMM"/>
    <x v="0"/>
    <s v="Accessories"/>
    <s v="Cracked"/>
    <n v="98"/>
    <n v="5"/>
    <x v="112"/>
    <s v="No"/>
    <x v="3"/>
    <x v="1"/>
  </r>
  <r>
    <s v="P114"/>
    <s v="T-Shirt NNNNN"/>
    <x v="1"/>
    <s v="Apparel"/>
    <s v="Fabric Defect"/>
    <n v="97"/>
    <n v="6"/>
    <x v="113"/>
    <s v="Yes"/>
    <x v="3"/>
    <x v="1"/>
  </r>
  <r>
    <s v="P115"/>
    <s v="Bag OOOOO"/>
    <x v="2"/>
    <s v="Accessories"/>
    <s v="Stitching Issue"/>
    <n v="67"/>
    <n v="4"/>
    <x v="114"/>
    <s v="Yes"/>
    <x v="3"/>
    <x v="1"/>
  </r>
  <r>
    <s v="P116"/>
    <s v="Hoodie PPPPP"/>
    <x v="0"/>
    <s v="Apparel"/>
    <s v="Print Fading"/>
    <n v="92"/>
    <n v="5"/>
    <x v="115"/>
    <s v="No"/>
    <x v="3"/>
    <x v="1"/>
  </r>
  <r>
    <s v="P117"/>
    <s v="Cap QQQQQ"/>
    <x v="1"/>
    <s v="Accessories"/>
    <s v="Wrong Size"/>
    <n v="56"/>
    <n v="3"/>
    <x v="116"/>
    <s v="Yes"/>
    <x v="3"/>
    <x v="1"/>
  </r>
  <r>
    <s v="P118"/>
    <s v="Mug RRRRR"/>
    <x v="2"/>
    <s v="Accessories"/>
    <s v="Cracked"/>
    <n v="99"/>
    <n v="4"/>
    <x v="117"/>
    <s v="Yes"/>
    <x v="3"/>
    <x v="1"/>
  </r>
  <r>
    <s v="P119"/>
    <s v="T-Shirt SSSSS"/>
    <x v="0"/>
    <s v="Apparel"/>
    <s v="Fabric Defect"/>
    <n v="77"/>
    <n v="6"/>
    <x v="118"/>
    <s v="Yes"/>
    <x v="3"/>
    <x v="1"/>
  </r>
  <r>
    <s v="P120"/>
    <s v="Hoodie TTTTT"/>
    <x v="1"/>
    <s v="Apparel"/>
    <s v="Print Fading"/>
    <n v="67"/>
    <n v="8"/>
    <x v="119"/>
    <s v="No"/>
    <x v="3"/>
    <x v="1"/>
  </r>
  <r>
    <s v="P121"/>
    <s v="Cap UUUUU"/>
    <x v="2"/>
    <s v="Accessories"/>
    <s v="Stitching Issue"/>
    <n v="60"/>
    <n v="5"/>
    <x v="120"/>
    <s v="Yes"/>
    <x v="3"/>
    <x v="1"/>
  </r>
  <r>
    <s v="P122"/>
    <s v="Mug VVVVV"/>
    <x v="0"/>
    <s v="Accessories"/>
    <s v="Cracked"/>
    <n v="95"/>
    <n v="7"/>
    <x v="121"/>
    <s v="Yes"/>
    <x v="3"/>
    <x v="1"/>
  </r>
  <r>
    <s v="P123"/>
    <s v="T-Shirt WWWWW"/>
    <x v="1"/>
    <s v="Apparel"/>
    <s v="Fabric Defect"/>
    <n v="54"/>
    <n v="9"/>
    <x v="122"/>
    <s v="No"/>
    <x v="3"/>
    <x v="1"/>
  </r>
  <r>
    <s v="P124"/>
    <s v="Hoodie XXXXX"/>
    <x v="2"/>
    <s v="Apparel"/>
    <s v="Print Fading"/>
    <n v="78"/>
    <n v="7"/>
    <x v="123"/>
    <s v="Yes"/>
    <x v="4"/>
    <x v="1"/>
  </r>
  <r>
    <s v="P125"/>
    <s v="Cap YYYYY"/>
    <x v="0"/>
    <s v="Accessories"/>
    <s v="Wrong Size"/>
    <n v="60"/>
    <n v="4"/>
    <x v="124"/>
    <s v="No"/>
    <x v="4"/>
    <x v="1"/>
  </r>
  <r>
    <s v="P126"/>
    <s v="Mug ZZZZZ"/>
    <x v="1"/>
    <s v="Accessories"/>
    <s v="Cracked"/>
    <n v="98"/>
    <n v="5"/>
    <x v="125"/>
    <s v="Yes"/>
    <x v="4"/>
    <x v="1"/>
  </r>
  <r>
    <s v="P127"/>
    <s v="T-Shirt AAAAAA"/>
    <x v="0"/>
    <s v="Apparel"/>
    <s v="Fabric Defect"/>
    <n v="76"/>
    <n v="6"/>
    <x v="126"/>
    <s v="Yes"/>
    <x v="4"/>
    <x v="1"/>
  </r>
  <r>
    <s v="P128"/>
    <s v="Hoodie BBBBBB"/>
    <x v="1"/>
    <s v="Apparel"/>
    <s v="Print Fading"/>
    <n v="100"/>
    <n v="4"/>
    <x v="127"/>
    <s v="Yes"/>
    <x v="4"/>
    <x v="1"/>
  </r>
  <r>
    <s v="P129"/>
    <s v="Cap CCCCCCC"/>
    <x v="2"/>
    <s v="Accessories"/>
    <s v="Stitching Issue"/>
    <n v="77"/>
    <n v="3"/>
    <x v="128"/>
    <s v="Yes"/>
    <x v="4"/>
    <x v="1"/>
  </r>
  <r>
    <s v="P130"/>
    <s v="Mug DDDDDD"/>
    <x v="0"/>
    <s v="Accessories"/>
    <s v="Wrong Size"/>
    <n v="74"/>
    <n v="2"/>
    <x v="129"/>
    <s v="Yes"/>
    <x v="4"/>
    <x v="1"/>
  </r>
  <r>
    <s v="P131"/>
    <s v="T-Shirt EEEEEE"/>
    <x v="1"/>
    <s v="Apparel"/>
    <s v="Fabric Defect"/>
    <n v="86"/>
    <n v="8"/>
    <x v="130"/>
    <s v="No"/>
    <x v="4"/>
    <x v="1"/>
  </r>
  <r>
    <s v="P132"/>
    <s v="Hoodie FFFFFF"/>
    <x v="2"/>
    <s v="Apparel"/>
    <s v="Stitching Issue"/>
    <n v="91"/>
    <n v="5"/>
    <x v="131"/>
    <s v="Yes"/>
    <x v="4"/>
    <x v="1"/>
  </r>
  <r>
    <s v="P133"/>
    <s v="Cap GGGGGG"/>
    <x v="0"/>
    <s v="Accessories"/>
    <s v="Wrong Size"/>
    <n v="89"/>
    <n v="3"/>
    <x v="132"/>
    <s v="Yes"/>
    <x v="4"/>
    <x v="1"/>
  </r>
  <r>
    <s v="P134"/>
    <s v="Mug HHHHHH"/>
    <x v="1"/>
    <s v="Accessories"/>
    <s v="Cracked"/>
    <n v="64"/>
    <n v="6"/>
    <x v="133"/>
    <s v="Yes"/>
    <x v="4"/>
    <x v="1"/>
  </r>
  <r>
    <s v="P135"/>
    <s v="T-Shirt IIIIII"/>
    <x v="2"/>
    <s v="Apparel"/>
    <s v="Print Fading"/>
    <n v="77"/>
    <n v="5"/>
    <x v="134"/>
    <s v="Yes"/>
    <x v="4"/>
    <x v="1"/>
  </r>
  <r>
    <s v="P136"/>
    <s v="Hoodie JJJJJJ"/>
    <x v="0"/>
    <s v="Apparel"/>
    <s v="Fabric Defect"/>
    <n v="67"/>
    <n v="4"/>
    <x v="135"/>
    <s v="No"/>
    <x v="4"/>
    <x v="1"/>
  </r>
  <r>
    <s v="P137"/>
    <s v="Cap KKKKKK"/>
    <x v="1"/>
    <s v="Accessories"/>
    <s v="Stitching Issue"/>
    <n v="74"/>
    <n v="7"/>
    <x v="136"/>
    <s v="Yes"/>
    <x v="4"/>
    <x v="1"/>
  </r>
  <r>
    <s v="P138"/>
    <s v="Mug LLLLLL"/>
    <x v="2"/>
    <s v="Accessories"/>
    <s v="Wrong Size"/>
    <n v="73"/>
    <n v="5"/>
    <x v="137"/>
    <s v="Yes"/>
    <x v="4"/>
    <x v="1"/>
  </r>
  <r>
    <s v="P139"/>
    <s v="T-Shirt MMMMMM"/>
    <x v="0"/>
    <s v="Apparel"/>
    <s v="Print Fading"/>
    <n v="60"/>
    <n v="6"/>
    <x v="138"/>
    <s v="No"/>
    <x v="4"/>
    <x v="1"/>
  </r>
  <r>
    <s v="P140"/>
    <s v="Hoodie NNNNNN"/>
    <x v="1"/>
    <s v="Apparel"/>
    <s v="Fabric Defect"/>
    <n v="85"/>
    <n v="5"/>
    <x v="139"/>
    <s v="Yes"/>
    <x v="4"/>
    <x v="1"/>
  </r>
  <r>
    <s v="P141"/>
    <s v="Cap OOOOOO"/>
    <x v="2"/>
    <s v="Accessories"/>
    <s v="Stitching Issue"/>
    <n v="72"/>
    <n v="4"/>
    <x v="140"/>
    <s v="No"/>
    <x v="4"/>
    <x v="1"/>
  </r>
  <r>
    <s v="P142"/>
    <s v="Mug PPPPPP"/>
    <x v="0"/>
    <s v="Accessories"/>
    <s v="Wrong Size"/>
    <n v="74"/>
    <n v="6"/>
    <x v="141"/>
    <s v="Yes"/>
    <x v="4"/>
    <x v="1"/>
  </r>
  <r>
    <s v="P143"/>
    <s v="T-Shirt QQQQQQ"/>
    <x v="1"/>
    <s v="Apparel"/>
    <s v="Cracked"/>
    <n v="86"/>
    <n v="7"/>
    <x v="142"/>
    <s v="No"/>
    <x v="4"/>
    <x v="1"/>
  </r>
  <r>
    <s v="P144"/>
    <s v="Hoodie RRRRRR"/>
    <x v="2"/>
    <s v="Apparel"/>
    <s v="Fabric Defect"/>
    <n v="99"/>
    <n v="5"/>
    <x v="143"/>
    <s v="Yes"/>
    <x v="4"/>
    <x v="1"/>
  </r>
  <r>
    <s v="P145"/>
    <s v="Cap SSSSSS"/>
    <x v="0"/>
    <s v="Accessories"/>
    <s v="Print Fading"/>
    <n v="67"/>
    <n v="8"/>
    <x v="144"/>
    <s v="Yes"/>
    <x v="4"/>
    <x v="1"/>
  </r>
  <r>
    <s v="P146"/>
    <s v="Mug TTTTTT"/>
    <x v="1"/>
    <s v="Accessories"/>
    <s v="Stitching Issue"/>
    <n v="59"/>
    <n v="4"/>
    <x v="145"/>
    <s v="No"/>
    <x v="4"/>
    <x v="1"/>
  </r>
  <r>
    <s v="P147"/>
    <s v="T-Shirt UUUUUU"/>
    <x v="0"/>
    <s v="Apparel"/>
    <s v="Fabric Defect"/>
    <n v="93"/>
    <n v="7"/>
    <x v="146"/>
    <s v="Yes"/>
    <x v="4"/>
    <x v="1"/>
  </r>
  <r>
    <s v="P148"/>
    <s v="Hoodie VVVVVV"/>
    <x v="2"/>
    <s v="Apparel"/>
    <s v="Wrong Size"/>
    <n v="81"/>
    <n v="3"/>
    <x v="147"/>
    <s v="Yes"/>
    <x v="4"/>
    <x v="1"/>
  </r>
  <r>
    <s v="P149"/>
    <s v="Cap WWWWWWW"/>
    <x v="1"/>
    <s v="Accessories"/>
    <s v="Cracked"/>
    <n v="88"/>
    <n v="6"/>
    <x v="148"/>
    <s v="No"/>
    <x v="4"/>
    <x v="1"/>
  </r>
  <r>
    <s v="P150"/>
    <s v="Hoodie RRRRRR"/>
    <x v="2"/>
    <s v="Apparel"/>
    <s v="Fabric Defect"/>
    <n v="94"/>
    <n v="5"/>
    <x v="149"/>
    <s v="Yes"/>
    <x v="4"/>
    <x v="1"/>
  </r>
  <r>
    <s v="P151"/>
    <s v="T-Shirt YYYYYY"/>
    <x v="0"/>
    <s v="Apparel"/>
    <s v="Fabric Defect"/>
    <n v="72"/>
    <n v="8"/>
    <x v="150"/>
    <s v="No"/>
    <x v="4"/>
    <x v="1"/>
  </r>
  <r>
    <s v="P152"/>
    <s v="Hoodie ZZZZZZ"/>
    <x v="1"/>
    <s v="Apparel"/>
    <s v="Stitching Issue"/>
    <n v="66"/>
    <n v="5"/>
    <x v="151"/>
    <s v="Yes"/>
    <x v="5"/>
    <x v="1"/>
  </r>
  <r>
    <s v="P153"/>
    <s v="Cap AAAAAAAA"/>
    <x v="2"/>
    <s v="Accessories"/>
    <s v="Wrong Size"/>
    <n v="89"/>
    <n v="3"/>
    <x v="152"/>
    <s v="Yes"/>
    <x v="5"/>
    <x v="1"/>
  </r>
  <r>
    <s v="P154"/>
    <s v="Mug BBBBBBB"/>
    <x v="0"/>
    <s v="Accessories"/>
    <s v="Cracked"/>
    <n v="92"/>
    <n v="4"/>
    <x v="153"/>
    <s v="Yes"/>
    <x v="5"/>
    <x v="1"/>
  </r>
  <r>
    <s v="P155"/>
    <s v="T-Shirt CCCCCCC"/>
    <x v="1"/>
    <s v="Apparel"/>
    <s v="Print Fading"/>
    <n v="59"/>
    <n v="6"/>
    <x v="154"/>
    <s v="No"/>
    <x v="5"/>
    <x v="1"/>
  </r>
  <r>
    <s v="P156"/>
    <s v="Bag DDDDDDD"/>
    <x v="2"/>
    <s v="Accessories"/>
    <s v="Stitching Issue"/>
    <n v="55"/>
    <n v="5"/>
    <x v="155"/>
    <s v="Yes"/>
    <x v="5"/>
    <x v="1"/>
  </r>
  <r>
    <s v="P157"/>
    <s v="Hoodie EEEEEEE"/>
    <x v="0"/>
    <s v="Apparel"/>
    <s v="Fabric Defect"/>
    <n v="84"/>
    <n v="7"/>
    <x v="156"/>
    <s v="Yes"/>
    <x v="5"/>
    <x v="1"/>
  </r>
  <r>
    <s v="P158"/>
    <s v="Cap FFFFFFFF"/>
    <x v="1"/>
    <s v="Accessories"/>
    <s v="Wrong Size"/>
    <n v="89"/>
    <n v="3"/>
    <x v="157"/>
    <s v="Yes"/>
    <x v="5"/>
    <x v="1"/>
  </r>
  <r>
    <s v="P159"/>
    <s v="Mug GGGGGGG"/>
    <x v="2"/>
    <s v="Accessories"/>
    <s v="Cracked"/>
    <n v="91"/>
    <n v="4"/>
    <x v="158"/>
    <s v="No"/>
    <x v="5"/>
    <x v="1"/>
  </r>
  <r>
    <s v="P160"/>
    <s v="T-Shirt HHHHHHH"/>
    <x v="0"/>
    <s v="Apparel"/>
    <s v="Print Fading"/>
    <n v="52"/>
    <n v="8"/>
    <x v="159"/>
    <s v="Yes"/>
    <x v="5"/>
    <x v="1"/>
  </r>
  <r>
    <s v="P161"/>
    <s v="Hoodie IIIIIII"/>
    <x v="1"/>
    <s v="Apparel"/>
    <s v="Stitching Issue"/>
    <n v="97"/>
    <n v="5"/>
    <x v="160"/>
    <s v="No"/>
    <x v="5"/>
    <x v="1"/>
  </r>
  <r>
    <s v="P162"/>
    <s v="Cap JJJJJJJJ"/>
    <x v="2"/>
    <s v="Accessories"/>
    <s v="Wrong Size"/>
    <n v="94"/>
    <n v="2"/>
    <x v="161"/>
    <s v="Yes"/>
    <x v="5"/>
    <x v="1"/>
  </r>
  <r>
    <s v="P163"/>
    <s v="Mug KKKKKKK"/>
    <x v="0"/>
    <s v="Accessories"/>
    <s v="Cracked"/>
    <n v="85"/>
    <n v="6"/>
    <x v="162"/>
    <s v="Yes"/>
    <x v="5"/>
    <x v="1"/>
  </r>
  <r>
    <s v="P164"/>
    <s v="T-Shirt LLLLLLL"/>
    <x v="1"/>
    <s v="Apparel"/>
    <s v="Fabric Defect"/>
    <n v="63"/>
    <n v="4"/>
    <x v="163"/>
    <s v="Yes"/>
    <x v="5"/>
    <x v="1"/>
  </r>
  <r>
    <s v="P165"/>
    <s v="Bag MMMMMMM"/>
    <x v="2"/>
    <s v="Accessories"/>
    <s v="Stitching Issue"/>
    <n v="56"/>
    <n v="7"/>
    <x v="164"/>
    <s v="No"/>
    <x v="5"/>
    <x v="1"/>
  </r>
  <r>
    <s v="P166"/>
    <s v="Hoodie NNNNNNN"/>
    <x v="0"/>
    <s v="Apparel"/>
    <s v="Print Fading"/>
    <n v="66"/>
    <n v="3"/>
    <x v="165"/>
    <s v="Yes"/>
    <x v="5"/>
    <x v="1"/>
  </r>
  <r>
    <s v="P167"/>
    <s v="Cap OOOOOOO"/>
    <x v="1"/>
    <s v="Accessories"/>
    <s v="Wrong Size"/>
    <n v="64"/>
    <n v="6"/>
    <x v="166"/>
    <s v="No"/>
    <x v="5"/>
    <x v="1"/>
  </r>
  <r>
    <s v="P168"/>
    <s v="Mug PPPPPPPP"/>
    <x v="2"/>
    <s v="Accessories"/>
    <s v="Cracked"/>
    <n v="69"/>
    <n v="4"/>
    <x v="167"/>
    <s v="Yes"/>
    <x v="5"/>
    <x v="1"/>
  </r>
  <r>
    <s v="P169"/>
    <s v="T-Shirt QQQQQQQ"/>
    <x v="0"/>
    <s v="Apparel"/>
    <s v="Fabric Defect"/>
    <n v="56"/>
    <n v="5"/>
    <x v="168"/>
    <s v="Yes"/>
    <x v="5"/>
    <x v="1"/>
  </r>
  <r>
    <s v="P170"/>
    <s v="Hoodie RRRRRRR"/>
    <x v="1"/>
    <s v="Apparel"/>
    <s v="Stitching Issue"/>
    <n v="94"/>
    <n v="2"/>
    <x v="169"/>
    <s v="No"/>
    <x v="5"/>
    <x v="1"/>
  </r>
  <r>
    <s v="P171"/>
    <s v="Cap SSSSSSS"/>
    <x v="2"/>
    <s v="Accessories"/>
    <s v="Wrong Size"/>
    <n v="79"/>
    <n v="3"/>
    <x v="170"/>
    <s v="Yes"/>
    <x v="5"/>
    <x v="1"/>
  </r>
  <r>
    <s v="P172"/>
    <s v="Mug TTTTTTT"/>
    <x v="0"/>
    <s v="Accessories"/>
    <s v="Cracked"/>
    <n v="68"/>
    <n v="7"/>
    <x v="171"/>
    <s v="Yes"/>
    <x v="5"/>
    <x v="1"/>
  </r>
  <r>
    <s v="P173"/>
    <s v="T-Shirt UUUUUUU"/>
    <x v="1"/>
    <s v="Apparel"/>
    <s v="Print Fading"/>
    <n v="50"/>
    <n v="6"/>
    <x v="172"/>
    <s v="No"/>
    <x v="5"/>
    <x v="1"/>
  </r>
  <r>
    <s v="P174"/>
    <s v="Hoodie VVVVVVV"/>
    <x v="2"/>
    <s v="Apparel"/>
    <s v="Fabric Defect"/>
    <n v="59"/>
    <n v="5"/>
    <x v="173"/>
    <s v="Yes"/>
    <x v="5"/>
    <x v="1"/>
  </r>
  <r>
    <s v="P175"/>
    <s v="Cap WWWWWWW"/>
    <x v="0"/>
    <s v="Accessories"/>
    <s v="Stitching Issue"/>
    <n v="58"/>
    <n v="3"/>
    <x v="174"/>
    <s v="No"/>
    <x v="5"/>
    <x v="1"/>
  </r>
  <r>
    <s v="P176"/>
    <s v="Mug XXXXXXXXX"/>
    <x v="1"/>
    <s v="Accessories"/>
    <s v="Wrong Size"/>
    <n v="83"/>
    <n v="6"/>
    <x v="175"/>
    <s v="Yes"/>
    <x v="5"/>
    <x v="1"/>
  </r>
  <r>
    <s v="P177"/>
    <s v="T-Shirt YYYYYYYY"/>
    <x v="2"/>
    <s v="Apparel"/>
    <s v="Fabric Defect"/>
    <n v="76"/>
    <n v="8"/>
    <x v="176"/>
    <s v="Yes"/>
    <x v="5"/>
    <x v="1"/>
  </r>
  <r>
    <s v="P178"/>
    <s v="Hoodie ZZZZZZZ"/>
    <x v="0"/>
    <s v="Apparel"/>
    <s v="Print Fading"/>
    <n v="55"/>
    <n v="5"/>
    <x v="177"/>
    <s v="No"/>
    <x v="5"/>
    <x v="1"/>
  </r>
  <r>
    <s v="P179"/>
    <s v="Cap AAAAAAAAAA"/>
    <x v="1"/>
    <s v="Accessories"/>
    <s v="Wrong Size"/>
    <n v="89"/>
    <n v="4"/>
    <x v="178"/>
    <s v="Yes"/>
    <x v="5"/>
    <x v="1"/>
  </r>
  <r>
    <s v="P180"/>
    <s v="Mug BBBBBBBBB"/>
    <x v="2"/>
    <s v="Accessories"/>
    <s v="Cracked"/>
    <n v="65"/>
    <n v="7"/>
    <x v="179"/>
    <s v="Yes"/>
    <x v="5"/>
    <x v="1"/>
  </r>
  <r>
    <s v="P181"/>
    <s v="T-Shirt CCCCCCCC"/>
    <x v="0"/>
    <s v="Apparel"/>
    <s v="Fabric Defect"/>
    <n v="60"/>
    <n v="9"/>
    <x v="180"/>
    <s v="No"/>
    <x v="5"/>
    <x v="1"/>
  </r>
  <r>
    <s v="P182"/>
    <s v="Hoodie DDDDDDDD"/>
    <x v="1"/>
    <s v="Apparel"/>
    <s v="Stitching Issue"/>
    <n v="66"/>
    <n v="5"/>
    <x v="181"/>
    <s v="Yes"/>
    <x v="5"/>
    <x v="1"/>
  </r>
  <r>
    <s v="P183"/>
    <s v="Cap EEEEEEEEE"/>
    <x v="2"/>
    <s v="Accessories"/>
    <s v="Wrong Size"/>
    <n v="81"/>
    <n v="2"/>
    <x v="182"/>
    <s v="Yes"/>
    <x v="6"/>
    <x v="1"/>
  </r>
  <r>
    <s v="P184"/>
    <s v="Mug FFFFFFFF"/>
    <x v="0"/>
    <s v="Accessories"/>
    <s v="Cracked"/>
    <n v="88"/>
    <n v="4"/>
    <x v="183"/>
    <s v="Yes"/>
    <x v="6"/>
    <x v="1"/>
  </r>
  <r>
    <s v="P185"/>
    <s v="T-Shirt GGGGGGG"/>
    <x v="1"/>
    <s v="Apparel"/>
    <s v="Print Fading"/>
    <n v="98"/>
    <n v="3"/>
    <x v="184"/>
    <s v="No"/>
    <x v="6"/>
    <x v="1"/>
  </r>
  <r>
    <s v="P186"/>
    <s v="Hoodie HHHHHHH"/>
    <x v="2"/>
    <s v="Apparel"/>
    <s v="Stitching Issue"/>
    <n v="96"/>
    <n v="6"/>
    <x v="185"/>
    <s v="Yes"/>
    <x v="6"/>
    <x v="1"/>
  </r>
  <r>
    <s v="P187"/>
    <s v="Cap IIIIIII"/>
    <x v="0"/>
    <s v="Accessories"/>
    <s v="Wrong Size"/>
    <n v="57"/>
    <n v="7"/>
    <x v="186"/>
    <s v="Yes"/>
    <x v="6"/>
    <x v="1"/>
  </r>
  <r>
    <s v="P188"/>
    <s v="Mug JJJJJJJJ"/>
    <x v="1"/>
    <s v="Accessories"/>
    <s v="Cracked"/>
    <n v="97"/>
    <n v="5"/>
    <x v="187"/>
    <s v="No"/>
    <x v="6"/>
    <x v="1"/>
  </r>
  <r>
    <s v="P189"/>
    <s v="T-Shirt KKKKKKK"/>
    <x v="2"/>
    <s v="Apparel"/>
    <s v="Fabric Defect"/>
    <n v="69"/>
    <n v="8"/>
    <x v="188"/>
    <s v="Yes"/>
    <x v="6"/>
    <x v="1"/>
  </r>
  <r>
    <s v="P190"/>
    <s v="Hoodie LLLLLLL"/>
    <x v="0"/>
    <s v="Apparel"/>
    <s v="Print Fading"/>
    <n v="82"/>
    <n v="7"/>
    <x v="189"/>
    <s v="Yes"/>
    <x v="6"/>
    <x v="1"/>
  </r>
  <r>
    <s v="P191"/>
    <s v="Cap MMMMMMMMM"/>
    <x v="1"/>
    <s v="Accessories"/>
    <s v="Wrong Size"/>
    <n v="82"/>
    <n v="4"/>
    <x v="190"/>
    <s v="Yes"/>
    <x v="6"/>
    <x v="1"/>
  </r>
  <r>
    <s v="P192"/>
    <s v="Mug NNNNNNNN"/>
    <x v="2"/>
    <s v="Accessories"/>
    <s v="Cracked"/>
    <n v="77"/>
    <n v="5"/>
    <x v="191"/>
    <s v="No"/>
    <x v="6"/>
    <x v="1"/>
  </r>
  <r>
    <s v="P193"/>
    <s v="T-Shirt OOOOOOO"/>
    <x v="0"/>
    <s v="Apparel"/>
    <s v="Fabric Defect"/>
    <n v="65"/>
    <n v="6"/>
    <x v="192"/>
    <s v="Yes"/>
    <x v="6"/>
    <x v="1"/>
  </r>
  <r>
    <s v="P194"/>
    <s v="Hoodie PPPPPPPP"/>
    <x v="1"/>
    <s v="Apparel"/>
    <s v="Stitching Issue"/>
    <n v="95"/>
    <n v="5"/>
    <x v="193"/>
    <s v="Yes"/>
    <x v="6"/>
    <x v="1"/>
  </r>
  <r>
    <s v="P195"/>
    <s v="Cap QQQQQQQQ"/>
    <x v="2"/>
    <s v="Accessories"/>
    <s v="Wrong Size"/>
    <n v="74"/>
    <n v="3"/>
    <x v="194"/>
    <s v="Yes"/>
    <x v="6"/>
    <x v="1"/>
  </r>
  <r>
    <s v="P196"/>
    <s v="Mug RRRRRRRR"/>
    <x v="0"/>
    <s v="Accessories"/>
    <s v="Cracked"/>
    <n v="58"/>
    <n v="6"/>
    <x v="195"/>
    <s v="No"/>
    <x v="6"/>
    <x v="1"/>
  </r>
  <r>
    <s v="P197"/>
    <s v="T-Shirt SSSSSSS"/>
    <x v="1"/>
    <s v="Apparel"/>
    <s v="Fabric Defect"/>
    <n v="100"/>
    <n v="5"/>
    <x v="196"/>
    <s v="Yes"/>
    <x v="6"/>
    <x v="1"/>
  </r>
  <r>
    <s v="P198"/>
    <s v="Hoodie TTTTTTTT"/>
    <x v="2"/>
    <s v="Apparel"/>
    <s v="Print Fading"/>
    <n v="67"/>
    <n v="4"/>
    <x v="197"/>
    <s v="No"/>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36CA1-5C02-4E38-9A5C-098DCF22B4B0}"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N2:R8" firstHeaderRow="1" firstDataRow="3" firstDataCol="1"/>
  <pivotFields count="11">
    <pivotField compact="0" outline="0" showAll="0"/>
    <pivotField compact="0" outline="0" showAll="0"/>
    <pivotField axis="axisRow" compact="0" outline="0" showAll="0">
      <items count="4">
        <item x="0"/>
        <item x="1"/>
        <item x="2"/>
        <item t="default"/>
      </items>
    </pivotField>
    <pivotField axis="axisCol" compact="0" outline="0" showAll="0">
      <items count="3">
        <item x="1"/>
        <item h="1" x="0"/>
        <item t="default"/>
      </items>
    </pivotField>
    <pivotField compact="0" outline="0" showAll="0"/>
    <pivotField dataField="1" compact="0" outline="0" showAll="0"/>
    <pivotField dataField="1" compact="0" outline="0" showAll="0"/>
    <pivotField compact="0" numFmtId="14" outline="0" showAll="0"/>
    <pivotField compact="0" outline="0" showAll="0"/>
    <pivotField compact="0" outline="0" showAll="0"/>
    <pivotField compact="0" outline="0" showAll="0"/>
  </pivotFields>
  <rowFields count="1">
    <field x="2"/>
  </rowFields>
  <rowItems count="4">
    <i>
      <x/>
    </i>
    <i>
      <x v="1"/>
    </i>
    <i>
      <x v="2"/>
    </i>
    <i t="grand">
      <x/>
    </i>
  </rowItems>
  <colFields count="2">
    <field x="3"/>
    <field x="-2"/>
  </colFields>
  <colItems count="4">
    <i>
      <x/>
      <x/>
    </i>
    <i r="1" i="1">
      <x v="1"/>
    </i>
    <i t="grand">
      <x/>
    </i>
    <i t="grand" i="1">
      <x/>
    </i>
  </colItems>
  <dataFields count="2">
    <dataField name="Sum of Total Order Quantity" fld="5" baseField="0" baseItem="0"/>
    <dataField name="Sum of Quantity Rejected" fld="6" baseField="0" baseItem="0"/>
  </dataFields>
  <chartFormats count="10">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1"/>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1"/>
          </reference>
          <reference field="3" count="1" selected="0">
            <x v="0"/>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1"/>
          </reference>
          <reference field="3" count="1" selected="0">
            <x v="0"/>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1"/>
          </reference>
          <reference field="3" count="1" selected="0">
            <x v="0"/>
          </reference>
        </references>
      </pivotArea>
    </chartFormat>
    <chartFormat chart="7" format="2" series="1">
      <pivotArea type="data" outline="0" fieldPosition="0">
        <references count="2">
          <reference field="4294967294" count="1" selected="0">
            <x v="0"/>
          </reference>
          <reference field="3" count="1" selected="0">
            <x v="1"/>
          </reference>
        </references>
      </pivotArea>
    </chartFormat>
    <chartFormat chart="7" format="3"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19F127-D5C3-4BB0-87D8-11CFF4F8346C}"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C12" firstHeaderRow="1" firstDataRow="1" firstDataCol="2"/>
  <pivotFields count="10">
    <pivotField compact="0" outline="0" showAll="0"/>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numFmtId="14" outline="0" showAll="0"/>
    <pivotField compact="0" outline="0" showAll="0"/>
    <pivotField axis="axisRow" compact="0" outline="0" showAll="0">
      <items count="8">
        <item x="3"/>
        <item x="4"/>
        <item x="5"/>
        <item x="6"/>
        <item x="0"/>
        <item x="1"/>
        <item x="2"/>
        <item t="default"/>
      </items>
    </pivotField>
    <pivotField axis="axisRow" compact="0" outline="0" showAll="0">
      <items count="3">
        <item x="0"/>
        <item x="1"/>
        <item t="default"/>
      </items>
    </pivotField>
  </pivotFields>
  <rowFields count="2">
    <field x="9"/>
    <field x="8"/>
  </rowFields>
  <rowItems count="10">
    <i>
      <x/>
      <x v="4"/>
    </i>
    <i r="1">
      <x v="5"/>
    </i>
    <i r="1">
      <x v="6"/>
    </i>
    <i t="default">
      <x/>
    </i>
    <i>
      <x v="1"/>
      <x/>
    </i>
    <i r="1">
      <x v="1"/>
    </i>
    <i r="1">
      <x v="2"/>
    </i>
    <i r="1">
      <x v="3"/>
    </i>
    <i t="default">
      <x v="1"/>
    </i>
    <i t="grand">
      <x/>
    </i>
  </rowItems>
  <colItems count="1">
    <i/>
  </colItems>
  <dataFields count="1">
    <dataField name="Count of Quantity Rejected" fld="5" subtotal="count"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E1DB24-5265-4865-B59B-34DF53D7ECA2}"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4:A27" firstHeaderRow="1" firstDataRow="1" firstDataCol="1"/>
  <pivotFields count="10">
    <pivotField compact="0" outline="0" showAll="0"/>
    <pivotField compact="0" outline="0" showAll="0"/>
    <pivotField compact="0" outline="0" showAll="0">
      <items count="4">
        <item x="0"/>
        <item x="1"/>
        <item x="2"/>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outline="0" showAll="0"/>
    <pivotField compact="0" outline="0" showAll="0"/>
    <pivotField compact="0" outline="0" showAll="0"/>
  </pivotFields>
  <rowFields count="1">
    <field x="3"/>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0DC583-86A6-4271-B126-DECF9688FA61}"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6:C10" firstHeaderRow="0" firstDataRow="1" firstDataCol="1"/>
  <pivotFields count="10">
    <pivotField compact="0" outline="0" showAll="0"/>
    <pivotField compact="0" outline="0" showAll="0"/>
    <pivotField axis="axisRow" compact="0" outline="0" showAll="0">
      <items count="4">
        <item x="0"/>
        <item x="1"/>
        <item x="2"/>
        <item t="default"/>
      </items>
    </pivotField>
    <pivotField compact="0" outline="0" showAll="0"/>
    <pivotField dataField="1" compact="0" outline="0" showAll="0"/>
    <pivotField compact="0" outline="0" showAll="0"/>
    <pivotField compact="0" numFmtId="14" outline="0" showAll="0"/>
    <pivotField dataField="1" compact="0" outline="0" showAll="0"/>
    <pivotField compact="0" outline="0" showAll="0"/>
    <pivotField compact="0" outline="0" showAll="0"/>
  </pivotFields>
  <rowFields count="1">
    <field x="2"/>
  </rowFields>
  <rowItems count="4">
    <i>
      <x/>
    </i>
    <i>
      <x v="1"/>
    </i>
    <i>
      <x v="2"/>
    </i>
    <i t="grand">
      <x/>
    </i>
  </rowItems>
  <colFields count="1">
    <field x="-2"/>
  </colFields>
  <colItems count="2">
    <i>
      <x/>
    </i>
    <i i="1">
      <x v="1"/>
    </i>
  </colItems>
  <dataFields count="2">
    <dataField name="Count of Rejection Reason" fld="4" subtotal="count" baseField="0" baseItem="0"/>
    <dataField name="Count of QC Test Passed" fld="7"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51577E-186C-4BFD-8DE1-1CE4215F1C7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A3" firstHeaderRow="1" firstDataRow="1" firstDataCol="0"/>
  <pivotFields count="10">
    <pivotField compact="0" outline="0" showAll="0"/>
    <pivotField compact="0" outline="0" showAll="0"/>
    <pivotField compact="0" outline="0" showAll="0">
      <items count="4">
        <item x="0"/>
        <item x="1"/>
        <item x="2"/>
        <item t="default"/>
      </items>
    </pivotField>
    <pivotField compact="0" outline="0" showAll="0"/>
    <pivotField compact="0" outline="0" showAll="0"/>
    <pivotField dataField="1" compact="0" outline="0" showAll="0"/>
    <pivotField compact="0" numFmtId="14" outline="0" showAll="0"/>
    <pivotField compact="0" outline="0" showAll="0"/>
    <pivotField compact="0" outline="0" showAll="0"/>
    <pivotField compact="0" outline="0" showAll="0"/>
  </pivotFields>
  <rowItems count="1">
    <i/>
  </rowItems>
  <colItems count="1">
    <i/>
  </colItems>
  <dataFields count="1">
    <dataField name="Sum of Quantity Reject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0EB25-B710-45D9-8892-9C8496FBE20C}" name="PivotTable10"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N46:R52" firstHeaderRow="1" firstDataRow="3" firstDataCol="1"/>
  <pivotFields count="11">
    <pivotField compact="0" outline="0" showAll="0"/>
    <pivotField compact="0" outline="0" showAll="0"/>
    <pivotField axis="axisRow" compact="0" outline="0" showAll="0">
      <items count="4">
        <item x="0"/>
        <item x="1"/>
        <item x="2"/>
        <item t="default"/>
      </items>
    </pivotField>
    <pivotField axis="axisCol" compact="0" outline="0" showAll="0">
      <items count="3">
        <item h="1" x="1"/>
        <item x="0"/>
        <item t="default"/>
      </items>
    </pivotField>
    <pivotField compact="0" outline="0" showAll="0"/>
    <pivotField dataField="1" compact="0" outline="0" showAll="0"/>
    <pivotField dataField="1" compact="0" outline="0" showAll="0"/>
    <pivotField compact="0" numFmtId="14" outline="0" showAll="0"/>
    <pivotField compact="0" outline="0" showAll="0"/>
    <pivotField compact="0" outline="0" showAll="0"/>
    <pivotField compact="0" outline="0" showAll="0"/>
  </pivotFields>
  <rowFields count="1">
    <field x="2"/>
  </rowFields>
  <rowItems count="4">
    <i>
      <x/>
    </i>
    <i>
      <x v="1"/>
    </i>
    <i>
      <x v="2"/>
    </i>
    <i t="grand">
      <x/>
    </i>
  </rowItems>
  <colFields count="2">
    <field x="3"/>
    <field x="-2"/>
  </colFields>
  <colItems count="4">
    <i>
      <x v="1"/>
      <x/>
    </i>
    <i r="1" i="1">
      <x v="1"/>
    </i>
    <i t="grand">
      <x/>
    </i>
    <i t="grand" i="1">
      <x/>
    </i>
  </colItems>
  <dataFields count="2">
    <dataField name="Sum of Quantity Rejected" fld="6" baseField="0" baseItem="0"/>
    <dataField name="Sum of Total Order Quantity" fld="5"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CFFAA2-F722-4F09-9CF1-3EBCE35C1724}"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N27:P44" firstHeaderRow="1" firstDataRow="1" firstDataCol="0"/>
  <pivotFields count="1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DFDB3E-06D7-46A6-878B-D4F89B775EC2}" name="PivotTable1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N2:R8" firstHeaderRow="1" firstDataRow="3" firstDataCol="1"/>
  <pivotFields count="11">
    <pivotField compact="0" outline="0" showAll="0"/>
    <pivotField compact="0" outline="0" showAll="0"/>
    <pivotField axis="axisRow" compact="0" outline="0" showAll="0">
      <items count="4">
        <item x="0"/>
        <item x="1"/>
        <item x="2"/>
        <item t="default"/>
      </items>
    </pivotField>
    <pivotField axis="axisCol" compact="0" outline="0" showAll="0">
      <items count="3">
        <item x="1"/>
        <item h="1" x="0"/>
        <item t="default"/>
      </items>
    </pivotField>
    <pivotField compact="0" outline="0" showAll="0"/>
    <pivotField dataField="1" compact="0" outline="0" showAll="0"/>
    <pivotField dataField="1" compact="0" outline="0" showAll="0"/>
    <pivotField compact="0" numFmtId="14" outline="0" showAll="0"/>
    <pivotField compact="0" outline="0" showAll="0"/>
    <pivotField compact="0" outline="0" showAll="0"/>
    <pivotField compact="0" outline="0" showAll="0"/>
  </pivotFields>
  <rowFields count="1">
    <field x="2"/>
  </rowFields>
  <rowItems count="4">
    <i>
      <x/>
    </i>
    <i>
      <x v="1"/>
    </i>
    <i>
      <x v="2"/>
    </i>
    <i t="grand">
      <x/>
    </i>
  </rowItems>
  <colFields count="2">
    <field x="3"/>
    <field x="-2"/>
  </colFields>
  <colItems count="4">
    <i>
      <x/>
      <x/>
    </i>
    <i r="1" i="1">
      <x v="1"/>
    </i>
    <i t="grand">
      <x/>
    </i>
    <i t="grand" i="1">
      <x/>
    </i>
  </colItems>
  <dataFields count="2">
    <dataField name="Sum of Quantity Rejected" fld="6" baseField="0" baseItem="0"/>
    <dataField name="Sum of Total Order Quantity" fld="5" baseField="0" baseItem="0"/>
  </dataFields>
  <chartFormats count="10">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1"/>
          </reference>
          <reference field="3" count="1" selected="0">
            <x v="0"/>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1"/>
          </reference>
          <reference field="3" count="1" selected="0">
            <x v="0"/>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1"/>
          </reference>
          <reference field="3" count="1" selected="0">
            <x v="0"/>
          </reference>
        </references>
      </pivotArea>
    </chartFormat>
    <chartFormat chart="7" format="8" series="1">
      <pivotArea type="data" outline="0" fieldPosition="0">
        <references count="2">
          <reference field="4294967294" count="1" selected="0">
            <x v="0"/>
          </reference>
          <reference field="3" count="1" selected="0">
            <x v="0"/>
          </reference>
        </references>
      </pivotArea>
    </chartFormat>
    <chartFormat chart="7" format="9" series="1">
      <pivotArea type="data" outline="0" fieldPosition="0">
        <references count="2">
          <reference field="4294967294" count="1" selected="0">
            <x v="1"/>
          </reference>
          <reference field="3" count="1" selected="0">
            <x v="0"/>
          </reference>
        </references>
      </pivotArea>
    </chartFormat>
    <chartFormat chart="8" format="10" series="1">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8DADA0-3657-477A-9D59-D10386F2A226}" name="PivotTable1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N21:R27" firstHeaderRow="1" firstDataRow="3" firstDataCol="1"/>
  <pivotFields count="11">
    <pivotField compact="0" outline="0" showAll="0"/>
    <pivotField compact="0" outline="0" showAll="0"/>
    <pivotField axis="axisRow" compact="0" outline="0" showAll="0">
      <items count="4">
        <item x="0"/>
        <item x="1"/>
        <item x="2"/>
        <item t="default"/>
      </items>
    </pivotField>
    <pivotField axis="axisCol" compact="0" outline="0" showAll="0">
      <items count="3">
        <item h="1" x="1"/>
        <item x="0"/>
        <item t="default"/>
      </items>
    </pivotField>
    <pivotField compact="0" outline="0" showAll="0"/>
    <pivotField dataField="1" compact="0" outline="0" showAll="0"/>
    <pivotField dataField="1" compact="0" outline="0" showAll="0"/>
    <pivotField compact="0" numFmtId="14" outline="0" showAll="0"/>
    <pivotField compact="0" outline="0" showAll="0"/>
    <pivotField compact="0" outline="0" showAll="0"/>
    <pivotField compact="0" outline="0" showAll="0"/>
  </pivotFields>
  <rowFields count="1">
    <field x="2"/>
  </rowFields>
  <rowItems count="4">
    <i>
      <x/>
    </i>
    <i>
      <x v="1"/>
    </i>
    <i>
      <x v="2"/>
    </i>
    <i t="grand">
      <x/>
    </i>
  </rowItems>
  <colFields count="2">
    <field x="3"/>
    <field x="-2"/>
  </colFields>
  <colItems count="4">
    <i>
      <x v="1"/>
      <x/>
    </i>
    <i r="1" i="1">
      <x v="1"/>
    </i>
    <i t="grand">
      <x/>
    </i>
    <i t="grand" i="1">
      <x/>
    </i>
  </colItems>
  <dataFields count="2">
    <dataField name="Sum of Quantity Rejected" fld="6" baseField="0" baseItem="0"/>
    <dataField name="Sum of Total Order Quantity" fld="5"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1"/>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1"/>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 chart="2" format="7" series="1">
      <pivotArea type="data" outline="0" fieldPosition="0">
        <references count="2">
          <reference field="4294967294" count="1" selected="0">
            <x v="1"/>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 chart="3" format="9" series="1">
      <pivotArea type="data" outline="0" fieldPosition="0">
        <references count="2">
          <reference field="4294967294" count="1" selected="0">
            <x v="1"/>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6D1956-42D5-49C1-94F8-08169E3A6751}" name="PivotTable1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N2:V4" firstHeaderRow="1" firstDataRow="2" firstDataCol="1"/>
  <pivotFields count="11">
    <pivotField compact="0" outline="0" showAll="0"/>
    <pivotField compact="0" outline="0" showAll="0"/>
    <pivotField compact="0" outline="0" showAll="0">
      <items count="4">
        <item x="0"/>
        <item x="1"/>
        <item x="2"/>
        <item t="default"/>
      </items>
    </pivotField>
    <pivotField compact="0" outline="0" showAll="0"/>
    <pivotField compact="0" outline="0" showAll="0"/>
    <pivotField compact="0" outline="0" showAll="0"/>
    <pivotField dataField="1" compact="0" outline="0" showAll="0"/>
    <pivotField compact="0" numFmtId="14" outline="0" showAll="0">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compact="0" outline="0" showAll="0"/>
    <pivotField axis="axisCol" compact="0" outline="0" showAll="0">
      <items count="8">
        <item x="3"/>
        <item x="4"/>
        <item x="5"/>
        <item x="6"/>
        <item x="0"/>
        <item x="1"/>
        <item x="2"/>
        <item t="default"/>
      </items>
    </pivotField>
    <pivotField compact="0" outline="0" showAll="0">
      <items count="3">
        <item x="0"/>
        <item x="1"/>
        <item t="default"/>
      </items>
    </pivotField>
  </pivotFields>
  <rowItems count="1">
    <i/>
  </rowItems>
  <colFields count="1">
    <field x="9"/>
  </colFields>
  <colItems count="8">
    <i>
      <x/>
    </i>
    <i>
      <x v="1"/>
    </i>
    <i>
      <x v="2"/>
    </i>
    <i>
      <x v="3"/>
    </i>
    <i>
      <x v="4"/>
    </i>
    <i>
      <x v="5"/>
    </i>
    <i>
      <x v="6"/>
    </i>
    <i t="grand">
      <x/>
    </i>
  </colItems>
  <dataFields count="1">
    <dataField name="Count of Quantity Rejecte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957F63-16D3-41AB-B20A-FAE60D9C7BB4}"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E4" firstHeaderRow="1" firstDataRow="2" firstDataCol="1"/>
  <pivotFields count="10">
    <pivotField compact="0" outline="0" showAll="0"/>
    <pivotField compact="0" outline="0" showAll="0"/>
    <pivotField axis="axisCol" compact="0" outline="0" showAll="0">
      <items count="4">
        <item x="0"/>
        <item x="1"/>
        <item x="2"/>
        <item t="default"/>
      </items>
    </pivotField>
    <pivotField compact="0" outline="0" showAll="0"/>
    <pivotField dataField="1" compact="0" outline="0" showAll="0"/>
    <pivotField compact="0" outline="0" showAll="0"/>
    <pivotField compact="0" numFmtId="14" outline="0" showAll="0"/>
    <pivotField compact="0" outline="0" showAll="0"/>
    <pivotField compact="0" outline="0" showAll="0"/>
    <pivotField compact="0" outline="0" showAll="0"/>
  </pivotFields>
  <rowItems count="1">
    <i/>
  </rowItems>
  <colFields count="1">
    <field x="2"/>
  </colFields>
  <colItems count="4">
    <i>
      <x/>
    </i>
    <i>
      <x v="1"/>
    </i>
    <i>
      <x v="2"/>
    </i>
    <i t="grand">
      <x/>
    </i>
  </colItems>
  <dataFields count="1">
    <dataField name="Count of Rejection Reason" fld="4" subtotal="count" baseField="0" baseItem="0"/>
  </dataFields>
  <chartFormats count="3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7" format="7" series="1">
      <pivotArea type="data" outline="0" fieldPosition="0">
        <references count="2">
          <reference field="4294967294" count="1" selected="0">
            <x v="0"/>
          </reference>
          <reference field="2" count="1" selected="0">
            <x v="2"/>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series="1">
      <pivotArea type="data" outline="0" fieldPosition="0">
        <references count="2">
          <reference field="4294967294" count="1" selected="0">
            <x v="0"/>
          </reference>
          <reference field="2" count="1" selected="0">
            <x v="2"/>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series="1">
      <pivotArea type="data" outline="0" fieldPosition="0">
        <references count="2">
          <reference field="4294967294" count="1" selected="0">
            <x v="0"/>
          </reference>
          <reference field="2" count="1" selected="0">
            <x v="2"/>
          </reference>
        </references>
      </pivotArea>
    </chartFormat>
    <chartFormat chart="10" format="16" series="1">
      <pivotArea type="data" outline="0" fieldPosition="0">
        <references count="2">
          <reference field="4294967294" count="1" selected="0">
            <x v="0"/>
          </reference>
          <reference field="2" count="1" selected="0">
            <x v="0"/>
          </reference>
        </references>
      </pivotArea>
    </chartFormat>
    <chartFormat chart="10" format="17" series="1">
      <pivotArea type="data" outline="0" fieldPosition="0">
        <references count="2">
          <reference field="4294967294" count="1" selected="0">
            <x v="0"/>
          </reference>
          <reference field="2" count="1" selected="0">
            <x v="1"/>
          </reference>
        </references>
      </pivotArea>
    </chartFormat>
    <chartFormat chart="10" format="18">
      <pivotArea type="data" outline="0" fieldPosition="0">
        <references count="2">
          <reference field="4294967294" count="1" selected="0">
            <x v="0"/>
          </reference>
          <reference field="2" count="1" selected="0">
            <x v="1"/>
          </reference>
        </references>
      </pivotArea>
    </chartFormat>
    <chartFormat chart="10" format="1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6903B9-77A0-4F4C-8C61-F804AB2447E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2:G4" firstHeaderRow="1" firstDataRow="2" firstDataCol="1"/>
  <pivotFields count="10">
    <pivotField compact="0" outline="0" showAll="0"/>
    <pivotField compact="0" outline="0" showAll="0"/>
    <pivotField compact="0" outline="0" showAll="0">
      <items count="4">
        <item x="0"/>
        <item x="1"/>
        <item x="2"/>
        <item t="default"/>
      </items>
    </pivotField>
    <pivotField compact="0" outline="0" showAll="0"/>
    <pivotField axis="axisCol" compact="0" outline="0" showAll="0">
      <items count="6">
        <item x="4"/>
        <item x="0"/>
        <item x="2"/>
        <item x="1"/>
        <item x="3"/>
        <item t="default"/>
      </items>
    </pivotField>
    <pivotField dataField="1" compact="0" outline="0" showAll="0"/>
    <pivotField compact="0" numFmtId="14" outline="0" showAll="0"/>
    <pivotField compact="0" outline="0" showAll="0"/>
    <pivotField compact="0" outline="0" showAll="0"/>
    <pivotField compact="0" outline="0" showAll="0"/>
  </pivotFields>
  <rowItems count="1">
    <i/>
  </rowItems>
  <colFields count="1">
    <field x="4"/>
  </colFields>
  <colItems count="6">
    <i>
      <x/>
    </i>
    <i>
      <x v="1"/>
    </i>
    <i>
      <x v="2"/>
    </i>
    <i>
      <x v="3"/>
    </i>
    <i>
      <x v="4"/>
    </i>
    <i t="grand">
      <x/>
    </i>
  </colItems>
  <dataFields count="1">
    <dataField name="Count of Quantity Rejected" fld="5" subtotal="count" baseField="0" baseItem="0"/>
  </dataFields>
  <chartFormats count="5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0"/>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2"/>
          </reference>
        </references>
      </pivotArea>
    </chartFormat>
    <chartFormat chart="1" format="8" series="1">
      <pivotArea type="data" outline="0" fieldPosition="0">
        <references count="2">
          <reference field="4294967294" count="1" selected="0">
            <x v="0"/>
          </reference>
          <reference field="4" count="1" selected="0">
            <x v="3"/>
          </reference>
        </references>
      </pivotArea>
    </chartFormat>
    <chartFormat chart="1" format="9"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3" format="15" series="1">
      <pivotArea type="data" outline="0" fieldPosition="0">
        <references count="2">
          <reference field="4294967294" count="1" selected="0">
            <x v="0"/>
          </reference>
          <reference field="4" count="1" selected="0">
            <x v="0"/>
          </reference>
        </references>
      </pivotArea>
    </chartFormat>
    <chartFormat chart="3" format="16" series="1">
      <pivotArea type="data" outline="0" fieldPosition="0">
        <references count="2">
          <reference field="4294967294" count="1" selected="0">
            <x v="0"/>
          </reference>
          <reference field="4" count="1" selected="0">
            <x v="1"/>
          </reference>
        </references>
      </pivotArea>
    </chartFormat>
    <chartFormat chart="3" format="17" series="1">
      <pivotArea type="data" outline="0" fieldPosition="0">
        <references count="2">
          <reference field="4294967294" count="1" selected="0">
            <x v="0"/>
          </reference>
          <reference field="4" count="1" selected="0">
            <x v="2"/>
          </reference>
        </references>
      </pivotArea>
    </chartFormat>
    <chartFormat chart="3" format="18" series="1">
      <pivotArea type="data" outline="0" fieldPosition="0">
        <references count="2">
          <reference field="4294967294" count="1" selected="0">
            <x v="0"/>
          </reference>
          <reference field="4" count="1" selected="0">
            <x v="3"/>
          </reference>
        </references>
      </pivotArea>
    </chartFormat>
    <chartFormat chart="3" format="19"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0"/>
          </reference>
        </references>
      </pivotArea>
    </chartFormat>
    <chartFormat chart="5" format="6" series="1">
      <pivotArea type="data" outline="0" fieldPosition="0">
        <references count="2">
          <reference field="4294967294" count="1" selected="0">
            <x v="0"/>
          </reference>
          <reference field="4" count="1" selected="0">
            <x v="1"/>
          </reference>
        </references>
      </pivotArea>
    </chartFormat>
    <chartFormat chart="5" format="7" series="1">
      <pivotArea type="data" outline="0" fieldPosition="0">
        <references count="2">
          <reference field="4294967294" count="1" selected="0">
            <x v="0"/>
          </reference>
          <reference field="4" count="1" selected="0">
            <x v="2"/>
          </reference>
        </references>
      </pivotArea>
    </chartFormat>
    <chartFormat chart="5" format="8" series="1">
      <pivotArea type="data" outline="0" fieldPosition="0">
        <references count="2">
          <reference field="4294967294" count="1" selected="0">
            <x v="0"/>
          </reference>
          <reference field="4" count="1" selected="0">
            <x v="3"/>
          </reference>
        </references>
      </pivotArea>
    </chartFormat>
    <chartFormat chart="5" format="9" series="1">
      <pivotArea type="data" outline="0" fieldPosition="0">
        <references count="2">
          <reference field="4294967294" count="1" selected="0">
            <x v="0"/>
          </reference>
          <reference field="4" count="1" selected="0">
            <x v="4"/>
          </reference>
        </references>
      </pivotArea>
    </chartFormat>
    <chartFormat chart="6" format="10" series="1">
      <pivotArea type="data" outline="0" fieldPosition="0">
        <references count="2">
          <reference field="4294967294" count="1" selected="0">
            <x v="0"/>
          </reference>
          <reference field="4" count="1" selected="0">
            <x v="0"/>
          </reference>
        </references>
      </pivotArea>
    </chartFormat>
    <chartFormat chart="6" format="11" series="1">
      <pivotArea type="data" outline="0" fieldPosition="0">
        <references count="2">
          <reference field="4294967294" count="1" selected="0">
            <x v="0"/>
          </reference>
          <reference field="4" count="1" selected="0">
            <x v="1"/>
          </reference>
        </references>
      </pivotArea>
    </chartFormat>
    <chartFormat chart="6" format="12" series="1">
      <pivotArea type="data" outline="0" fieldPosition="0">
        <references count="2">
          <reference field="4294967294" count="1" selected="0">
            <x v="0"/>
          </reference>
          <reference field="4" count="1" selected="0">
            <x v="2"/>
          </reference>
        </references>
      </pivotArea>
    </chartFormat>
    <chartFormat chart="6" format="13" series="1">
      <pivotArea type="data" outline="0" fieldPosition="0">
        <references count="2">
          <reference field="4294967294" count="1" selected="0">
            <x v="0"/>
          </reference>
          <reference field="4" count="1" selected="0">
            <x v="3"/>
          </reference>
        </references>
      </pivotArea>
    </chartFormat>
    <chartFormat chart="6" format="14" series="1">
      <pivotArea type="data" outline="0" fieldPosition="0">
        <references count="2">
          <reference field="4294967294" count="1" selected="0">
            <x v="0"/>
          </reference>
          <reference field="4" count="1" selected="0">
            <x v="4"/>
          </reference>
        </references>
      </pivotArea>
    </chartFormat>
    <chartFormat chart="7" format="15" series="1">
      <pivotArea type="data" outline="0" fieldPosition="0">
        <references count="2">
          <reference field="4294967294" count="1" selected="0">
            <x v="0"/>
          </reference>
          <reference field="4" count="1" selected="0">
            <x v="0"/>
          </reference>
        </references>
      </pivotArea>
    </chartFormat>
    <chartFormat chart="7" format="16" series="1">
      <pivotArea type="data" outline="0" fieldPosition="0">
        <references count="2">
          <reference field="4294967294" count="1" selected="0">
            <x v="0"/>
          </reference>
          <reference field="4" count="1" selected="0">
            <x v="1"/>
          </reference>
        </references>
      </pivotArea>
    </chartFormat>
    <chartFormat chart="7" format="17" series="1">
      <pivotArea type="data" outline="0" fieldPosition="0">
        <references count="2">
          <reference field="4294967294" count="1" selected="0">
            <x v="0"/>
          </reference>
          <reference field="4" count="1" selected="0">
            <x v="2"/>
          </reference>
        </references>
      </pivotArea>
    </chartFormat>
    <chartFormat chart="7" format="18" series="1">
      <pivotArea type="data" outline="0" fieldPosition="0">
        <references count="2">
          <reference field="4294967294" count="1" selected="0">
            <x v="0"/>
          </reference>
          <reference field="4" count="1" selected="0">
            <x v="3"/>
          </reference>
        </references>
      </pivotArea>
    </chartFormat>
    <chartFormat chart="7" format="19" series="1">
      <pivotArea type="data" outline="0" fieldPosition="0">
        <references count="2">
          <reference field="4294967294" count="1" selected="0">
            <x v="0"/>
          </reference>
          <reference field="4" count="1" selected="0">
            <x v="4"/>
          </reference>
        </references>
      </pivotArea>
    </chartFormat>
    <chartFormat chart="9" format="25" series="1">
      <pivotArea type="data" outline="0" fieldPosition="0">
        <references count="2">
          <reference field="4294967294" count="1" selected="0">
            <x v="0"/>
          </reference>
          <reference field="4" count="1" selected="0">
            <x v="0"/>
          </reference>
        </references>
      </pivotArea>
    </chartFormat>
    <chartFormat chart="9" format="26" series="1">
      <pivotArea type="data" outline="0" fieldPosition="0">
        <references count="2">
          <reference field="4294967294" count="1" selected="0">
            <x v="0"/>
          </reference>
          <reference field="4" count="1" selected="0">
            <x v="1"/>
          </reference>
        </references>
      </pivotArea>
    </chartFormat>
    <chartFormat chart="9" format="27" series="1">
      <pivotArea type="data" outline="0" fieldPosition="0">
        <references count="2">
          <reference field="4294967294" count="1" selected="0">
            <x v="0"/>
          </reference>
          <reference field="4" count="1" selected="0">
            <x v="2"/>
          </reference>
        </references>
      </pivotArea>
    </chartFormat>
    <chartFormat chart="9" format="28" series="1">
      <pivotArea type="data" outline="0" fieldPosition="0">
        <references count="2">
          <reference field="4294967294" count="1" selected="0">
            <x v="0"/>
          </reference>
          <reference field="4" count="1" selected="0">
            <x v="3"/>
          </reference>
        </references>
      </pivotArea>
    </chartFormat>
    <chartFormat chart="9" format="29" series="1">
      <pivotArea type="data" outline="0" fieldPosition="0">
        <references count="2">
          <reference field="4294967294" count="1" selected="0">
            <x v="0"/>
          </reference>
          <reference field="4" count="1" selected="0">
            <x v="4"/>
          </reference>
        </references>
      </pivotArea>
    </chartFormat>
    <chartFormat chart="10" format="30" series="1">
      <pivotArea type="data" outline="0" fieldPosition="0">
        <references count="2">
          <reference field="4294967294" count="1" selected="0">
            <x v="0"/>
          </reference>
          <reference field="4" count="1" selected="0">
            <x v="0"/>
          </reference>
        </references>
      </pivotArea>
    </chartFormat>
    <chartFormat chart="10" format="31" series="1">
      <pivotArea type="data" outline="0" fieldPosition="0">
        <references count="2">
          <reference field="4294967294" count="1" selected="0">
            <x v="0"/>
          </reference>
          <reference field="4" count="1" selected="0">
            <x v="1"/>
          </reference>
        </references>
      </pivotArea>
    </chartFormat>
    <chartFormat chart="10" format="32" series="1">
      <pivotArea type="data" outline="0" fieldPosition="0">
        <references count="2">
          <reference field="4294967294" count="1" selected="0">
            <x v="0"/>
          </reference>
          <reference field="4" count="1" selected="0">
            <x v="2"/>
          </reference>
        </references>
      </pivotArea>
    </chartFormat>
    <chartFormat chart="10" format="33" series="1">
      <pivotArea type="data" outline="0" fieldPosition="0">
        <references count="2">
          <reference field="4294967294" count="1" selected="0">
            <x v="0"/>
          </reference>
          <reference field="4" count="1" selected="0">
            <x v="3"/>
          </reference>
        </references>
      </pivotArea>
    </chartFormat>
    <chartFormat chart="10" format="34" series="1">
      <pivotArea type="data" outline="0" fieldPosition="0">
        <references count="2">
          <reference field="4294967294" count="1" selected="0">
            <x v="0"/>
          </reference>
          <reference field="4" count="1" selected="0">
            <x v="4"/>
          </reference>
        </references>
      </pivotArea>
    </chartFormat>
    <chartFormat chart="11" format="35" series="1">
      <pivotArea type="data" outline="0" fieldPosition="0">
        <references count="2">
          <reference field="4294967294" count="1" selected="0">
            <x v="0"/>
          </reference>
          <reference field="4" count="1" selected="0">
            <x v="0"/>
          </reference>
        </references>
      </pivotArea>
    </chartFormat>
    <chartFormat chart="11" format="36" series="1">
      <pivotArea type="data" outline="0" fieldPosition="0">
        <references count="2">
          <reference field="4294967294" count="1" selected="0">
            <x v="0"/>
          </reference>
          <reference field="4" count="1" selected="0">
            <x v="1"/>
          </reference>
        </references>
      </pivotArea>
    </chartFormat>
    <chartFormat chart="11" format="37" series="1">
      <pivotArea type="data" outline="0" fieldPosition="0">
        <references count="2">
          <reference field="4294967294" count="1" selected="0">
            <x v="0"/>
          </reference>
          <reference field="4" count="1" selected="0">
            <x v="2"/>
          </reference>
        </references>
      </pivotArea>
    </chartFormat>
    <chartFormat chart="11" format="38" series="1">
      <pivotArea type="data" outline="0" fieldPosition="0">
        <references count="2">
          <reference field="4294967294" count="1" selected="0">
            <x v="0"/>
          </reference>
          <reference field="4" count="1" selected="0">
            <x v="3"/>
          </reference>
        </references>
      </pivotArea>
    </chartFormat>
    <chartFormat chart="11" format="39" series="1">
      <pivotArea type="data" outline="0" fieldPosition="0">
        <references count="2">
          <reference field="4294967294" count="1" selected="0">
            <x v="0"/>
          </reference>
          <reference field="4" count="1" selected="0">
            <x v="4"/>
          </reference>
        </references>
      </pivotArea>
    </chartFormat>
    <chartFormat chart="12" format="40" series="1">
      <pivotArea type="data" outline="0" fieldPosition="0">
        <references count="2">
          <reference field="4294967294" count="1" selected="0">
            <x v="0"/>
          </reference>
          <reference field="4" count="1" selected="0">
            <x v="0"/>
          </reference>
        </references>
      </pivotArea>
    </chartFormat>
    <chartFormat chart="12" format="41" series="1">
      <pivotArea type="data" outline="0" fieldPosition="0">
        <references count="2">
          <reference field="4294967294" count="1" selected="0">
            <x v="0"/>
          </reference>
          <reference field="4" count="1" selected="0">
            <x v="1"/>
          </reference>
        </references>
      </pivotArea>
    </chartFormat>
    <chartFormat chart="12" format="42" series="1">
      <pivotArea type="data" outline="0" fieldPosition="0">
        <references count="2">
          <reference field="4294967294" count="1" selected="0">
            <x v="0"/>
          </reference>
          <reference field="4" count="1" selected="0">
            <x v="2"/>
          </reference>
        </references>
      </pivotArea>
    </chartFormat>
    <chartFormat chart="12" format="43" series="1">
      <pivotArea type="data" outline="0" fieldPosition="0">
        <references count="2">
          <reference field="4294967294" count="1" selected="0">
            <x v="0"/>
          </reference>
          <reference field="4" count="1" selected="0">
            <x v="3"/>
          </reference>
        </references>
      </pivotArea>
    </chartFormat>
    <chartFormat chart="12" format="4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AC9101-E8F4-4921-9EB9-00B4AFF08BD5}"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2:D4" firstHeaderRow="1" firstDataRow="2" firstDataCol="1"/>
  <pivotFields count="10">
    <pivotField compact="0" outline="0" showAll="0"/>
    <pivotField compact="0" outline="0" showAll="0"/>
    <pivotField compact="0" outline="0" showAll="0">
      <items count="4">
        <item x="0"/>
        <item x="1"/>
        <item x="2"/>
        <item t="default"/>
      </items>
    </pivotField>
    <pivotField axis="axisCol" compact="0" outline="0" showAll="0">
      <items count="3">
        <item x="1"/>
        <item x="0"/>
        <item t="default"/>
      </items>
    </pivotField>
    <pivotField dataField="1" compact="0" outline="0" showAll="0"/>
    <pivotField compact="0" outline="0" showAll="0"/>
    <pivotField compact="0" numFmtId="14" outline="0" showAll="0"/>
    <pivotField compact="0" outline="0" showAll="0"/>
    <pivotField compact="0" outline="0" showAll="0"/>
    <pivotField compact="0" outline="0" showAll="0"/>
  </pivotFields>
  <rowItems count="1">
    <i/>
  </rowItems>
  <colFields count="1">
    <field x="3"/>
  </colFields>
  <colItems count="3">
    <i>
      <x/>
    </i>
    <i>
      <x v="1"/>
    </i>
    <i t="grand">
      <x/>
    </i>
  </colItems>
  <dataFields count="1">
    <dataField name="Count of Rejection Reason" fld="4" subtotal="count" baseField="0" baseItem="0"/>
  </dataFields>
  <chartFormats count="15">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0"/>
          </reference>
        </references>
      </pivotArea>
    </chartFormat>
    <chartFormat chart="6" format="3"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DD7547-7E9C-4DC6-A954-527890C583BD}" sourceName="MONTH ">
  <pivotTables>
    <pivotTable tabId="9" name="PivotTable4"/>
  </pivotTables>
  <data>
    <tabular pivotCacheId="1626397753">
      <items count="7">
        <i x="3" s="1"/>
        <i x="4" s="1"/>
        <i x="5" s="1"/>
        <i x="6"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7A8EF6-E0E0-4731-AF15-7CB66C24A422}" sourceName="Year">
  <pivotTables>
    <pivotTable tabId="9" name="PivotTable4"/>
  </pivotTables>
  <data>
    <tabular pivotCacheId="162639775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044277-4B55-431B-B1A1-02B93E09A5CB}" sourceName="Category">
  <pivotTables>
    <pivotTable tabId="11" name="PivotTable8"/>
  </pivotTables>
  <data>
    <tabular pivotCacheId="1601735455">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61BFC09-7D04-4B4A-829F-98048FCD1E84}" sourceName="Category">
  <pivotTables>
    <pivotTable tabId="11" name="PivotTable10"/>
  </pivotTables>
  <data>
    <tabular pivotCacheId="1601735455">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6C6EEC88-DEF3-409A-BAB9-9C055634892C}" sourceName="Category">
  <pivotTables>
    <pivotTable tabId="12" name="PivotTable11"/>
  </pivotTables>
  <data>
    <tabular pivotCacheId="1956627343">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27AA34CE-5A35-40F6-9987-00276EFBDBE8}" sourceName="Category">
  <pivotTables>
    <pivotTable tabId="12" name="PivotTable12"/>
  </pivotTables>
  <data>
    <tabular pivotCacheId="1956627343">
      <items count="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98BBB05C-43B9-404D-907D-6E49C14266E6}" sourceName="Vendor Name">
  <pivotTables>
    <pivotTable tabId="4" name="PivotTable3"/>
    <pivotTable tabId="3" name="PivotTable2"/>
    <pivotTable tabId="9" name="PivotTable4"/>
    <pivotTable tabId="10" name="PivotTable5"/>
    <pivotTable tabId="10" name="PivotTable6"/>
    <pivotTable tabId="10" name="PivotTable7"/>
    <pivotTable tabId="2" name="PivotTable1"/>
  </pivotTables>
  <data>
    <tabular pivotCacheId="162639775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xr10:uid="{A6E40DAD-BCF7-43CC-91A0-6C974C576F25}" cache="Slicer_Vendor_Name" caption="Vendor Nam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DADB39-3A58-4C9E-8A9E-82BA1059F69B}" cache="Slicer_Category" caption="Category" rowHeight="228600"/>
  <slicer name="Category 1" xr10:uid="{9CECF634-2DE4-45D8-B0E8-F9021C0EFDB6}" cache="Slicer_Category1" caption="Category"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47A47D5-F71C-42DE-A9DC-FC95631EA8F5}" cache="Slicer_Category2" caption="Category" rowHeight="228600"/>
  <slicer name="Category 3" xr10:uid="{E1012BD4-1279-4D26-9B38-3C02D5A93EB3}" cache="Slicer_Category3" caption="Category" rowHeight="2286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F894DE5A-D9C9-4D39-9944-51679D6B4BA4}" cache="Slicer_MONTH" caption="MONTH " rowHeight="228600"/>
  <slicer name="Year" xr10:uid="{8D5E8CA0-2FE7-4608-A774-C3AA87820158}" cache="Slicer_Year" caption="Year"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79454A-521F-4901-AAF9-DEE484DDCCB4}" name="Table13" displayName="Table13" ref="A1:K199" totalsRowShown="0" headerRowDxfId="89" dataDxfId="87" headerRowBorderDxfId="88" tableBorderDxfId="86" totalsRowBorderDxfId="85">
  <autoFilter ref="A1:K199" xr:uid="{AA2C9308-05FE-41FF-90C2-3D3BDA25E013}"/>
  <tableColumns count="11">
    <tableColumn id="1" xr3:uid="{213E35E4-42EF-4645-BBE6-DE4FEF3A2639}" name="Product ID" dataDxfId="84"/>
    <tableColumn id="2" xr3:uid="{03192164-0A07-4B84-B764-78C9DAA10357}" name="Product Name" dataDxfId="83"/>
    <tableColumn id="3" xr3:uid="{CF19B3D7-AB84-403B-8192-3CEFC840A414}" name="Vendor Name" dataDxfId="82"/>
    <tableColumn id="4" xr3:uid="{E54CD8D3-65C3-44AD-9D5B-307DB1124C69}" name="Category" dataDxfId="81"/>
    <tableColumn id="5" xr3:uid="{453097C7-7217-4D2D-AD76-4E6F17B6DA9E}" name="Rejection Reason" dataDxfId="80"/>
    <tableColumn id="11" xr3:uid="{1690D163-974A-45EC-A463-548E599B4FC5}" name="Total Order Quantity" dataDxfId="79">
      <calculatedColumnFormula>RANDBETWEEN(50,100)</calculatedColumnFormula>
    </tableColumn>
    <tableColumn id="6" xr3:uid="{F9075D74-F260-4693-87C8-0FF0A6019E01}" name="Quantity Rejected" dataDxfId="78"/>
    <tableColumn id="7" xr3:uid="{0632A987-2610-4270-94E3-7FE7A1D281D3}" name="Rejection Date" dataDxfId="77"/>
    <tableColumn id="8" xr3:uid="{A39335BD-E020-41E8-B8EB-D3FEA72E79F5}" name="QC Test Passed" dataDxfId="76"/>
    <tableColumn id="9" xr3:uid="{F23E7802-739B-4BBF-9865-199F87346FE8}" name="MONTH " dataDxfId="75"/>
    <tableColumn id="10" xr3:uid="{66AA5908-65CA-454D-A8F7-693198808923}" name="Year" dataDxfId="74">
      <calculatedColumnFormula>YEAR(Table13[[#This Row],[Rejection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C9308-05FE-41FF-90C2-3D3BDA25E013}" name="Table1" displayName="Table1" ref="A1:J199" totalsRowShown="0" headerRowDxfId="57" dataDxfId="55" headerRowBorderDxfId="56" tableBorderDxfId="54" totalsRowBorderDxfId="53">
  <autoFilter ref="A1:J199" xr:uid="{AA2C9308-05FE-41FF-90C2-3D3BDA25E013}"/>
  <tableColumns count="10">
    <tableColumn id="1" xr3:uid="{5411BFD5-2719-4071-A429-25CAAF2E76BF}" name="Product ID" dataDxfId="52"/>
    <tableColumn id="2" xr3:uid="{3B605FC8-6A72-4FE9-A1C5-FAF81EC9824F}" name="Product Name" dataDxfId="51"/>
    <tableColumn id="3" xr3:uid="{46D21F93-6CBC-473C-921A-0D5C9F75403D}" name="Vendor Name" dataDxfId="50"/>
    <tableColumn id="4" xr3:uid="{7E166FAB-11B0-4350-98F2-34CCB7B81D7F}" name="Category" dataDxfId="49"/>
    <tableColumn id="5" xr3:uid="{1EDBECB0-DAF6-42FA-BE04-2E6836CCDBD0}" name="Rejection Reason" dataDxfId="48"/>
    <tableColumn id="6" xr3:uid="{17FC3B35-212F-421D-933F-5EC10E6DAED8}" name="Quantity Rejected" dataDxfId="47"/>
    <tableColumn id="7" xr3:uid="{6AF22E6E-C14E-4F2F-845A-B803F8C2369F}" name="Rejection Date" dataDxfId="46"/>
    <tableColumn id="8" xr3:uid="{BB7A850F-86C8-4A9A-806A-2E588E6583D8}" name="QC Test Passed" dataDxfId="45"/>
    <tableColumn id="9" xr3:uid="{24DD6FEE-B72A-4E15-A963-2AC650506D1D}" name="MONTH " dataDxfId="44"/>
    <tableColumn id="10" xr3:uid="{DAF51480-06D3-4F97-9913-1D92507A680E}" name="Year" dataDxfId="43">
      <calculatedColumnFormula>YEAR(Table1[[#This Row],[Rejection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B049B4-DDD8-4957-B9EC-C98908CF1DE0}" name="Table136" displayName="Table136" ref="A1:K199" totalsRowShown="0" headerRowDxfId="73" dataDxfId="71" headerRowBorderDxfId="72" tableBorderDxfId="70" totalsRowBorderDxfId="69">
  <autoFilter ref="A1:K199" xr:uid="{24B049B4-DDD8-4957-B9EC-C98908CF1DE0}"/>
  <tableColumns count="11">
    <tableColumn id="1" xr3:uid="{ED54A939-1A7C-4E37-8722-36EED72D1CE6}" name="Product ID" dataDxfId="68"/>
    <tableColumn id="2" xr3:uid="{3C61315A-3135-472A-862B-AF4F2C9921C6}" name="Product Name" dataDxfId="67"/>
    <tableColumn id="3" xr3:uid="{0566B975-E0C6-4182-B94D-66F8D81875C4}" name="Vendor Name" dataDxfId="66"/>
    <tableColumn id="4" xr3:uid="{6826EF1A-88BE-498C-8953-DE916D928BC5}" name="Category" dataDxfId="65"/>
    <tableColumn id="5" xr3:uid="{90C099BF-C0AA-43B1-83CA-1A01CBB87AE8}" name="Rejection Reason" dataDxfId="64"/>
    <tableColumn id="11" xr3:uid="{2C03C3E3-1C43-4EEA-BB89-856B702D585F}" name="Total Order Quantity" dataDxfId="63">
      <calculatedColumnFormula>RANDBETWEEN(50,100)</calculatedColumnFormula>
    </tableColumn>
    <tableColumn id="6" xr3:uid="{F41EB8D1-6504-494C-9515-C2FA8DE0D9F5}" name="Quantity Rejected" dataDxfId="62"/>
    <tableColumn id="7" xr3:uid="{EE3F72DE-764C-4771-85A1-4F7124305C2E}" name="Rejection Date" dataDxfId="61"/>
    <tableColumn id="8" xr3:uid="{3A47C844-D0E5-4281-B77C-E8CE20A454B6}" name="QC Test Passed" dataDxfId="60"/>
    <tableColumn id="9" xr3:uid="{9605E2EA-5DB8-4C90-ACCA-547CBA2EBCD6}" name="MONTH " dataDxfId="59"/>
    <tableColumn id="10" xr3:uid="{D447DC64-28F0-45F0-98F8-00E1DA8CCC34}" name="Year" dataDxfId="58">
      <calculatedColumnFormula>YEAR(Table136[[#This Row],[Rejection Date]])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DC1970-B210-44A1-86D0-F60D10C26393}" name="Table6" displayName="Table6" ref="A1:K199" totalsRowShown="0" headerRowDxfId="42" dataDxfId="40" headerRowBorderDxfId="41" tableBorderDxfId="39">
  <autoFilter ref="A1:K199" xr:uid="{E2DC1970-B210-44A1-86D0-F60D10C26393}"/>
  <tableColumns count="11">
    <tableColumn id="1" xr3:uid="{835607F0-5422-49A8-A05C-A4A2CFA95D9E}" name="Product ID" dataDxfId="38"/>
    <tableColumn id="2" xr3:uid="{A6DED851-164C-43BC-80FE-500915617FF2}" name="Product Name" dataDxfId="37"/>
    <tableColumn id="3" xr3:uid="{47021336-2B95-40D6-9406-3DF4783B8B02}" name="Vendor Name" dataDxfId="36"/>
    <tableColumn id="4" xr3:uid="{26570964-AB5F-4B9A-98A8-80D883F5291D}" name="Category" dataDxfId="35"/>
    <tableColumn id="5" xr3:uid="{EA038CE5-F691-4629-834C-2B7AE03B7956}" name="Rejection Reason" dataDxfId="34"/>
    <tableColumn id="6" xr3:uid="{6D420EA1-3EA9-4C65-AAA1-7E7DB9A39D04}" name="Total Order Quantity" dataDxfId="33">
      <calculatedColumnFormula>RANDBETWEEN(50,100)</calculatedColumnFormula>
    </tableColumn>
    <tableColumn id="7" xr3:uid="{6EEB105E-FCD7-4681-BFDC-7558B1C34709}" name="Quantity Rejected" dataDxfId="32"/>
    <tableColumn id="8" xr3:uid="{27B86087-7871-4728-86BF-DC832DB7C4EA}" name="Rejection Date" dataDxfId="31"/>
    <tableColumn id="9" xr3:uid="{31425395-E97F-4FE7-AFE3-AE9346D24B17}" name="QC Test Passed" dataDxfId="30"/>
    <tableColumn id="10" xr3:uid="{8D76CB47-7B5E-4C09-87D3-C9C4ADFB225A}" name="MONTH " dataDxfId="29"/>
    <tableColumn id="11" xr3:uid="{4AC09C20-866F-4624-8D7B-55F958101272}" name="Year" dataDxfId="28">
      <calculatedColumnFormula>YEAR(Table136[[#This Row],[Rejection Date]])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8AE756-6976-45FF-86DC-E333B3972542}" name="Table14" displayName="Table14" ref="A1:I199" totalsRowShown="0" headerRowDxfId="27" dataDxfId="25" headerRowBorderDxfId="26" tableBorderDxfId="24" totalsRowBorderDxfId="23">
  <autoFilter ref="A1:I199" xr:uid="{AA2C9308-05FE-41FF-90C2-3D3BDA25E013}"/>
  <tableColumns count="9">
    <tableColumn id="1" xr3:uid="{1BAE7621-38ED-4188-B56A-37FB9372AE31}" name="Product ID" dataDxfId="22"/>
    <tableColumn id="2" xr3:uid="{3FE3CB9D-368C-4115-AB58-BD55D69641E3}" name="Product Name" dataDxfId="21"/>
    <tableColumn id="3" xr3:uid="{711D120F-60A3-4B49-A762-F5232007F613}" name="Vendor Name" dataDxfId="20"/>
    <tableColumn id="4" xr3:uid="{41A0B535-2CAC-4C3F-9C95-AF66FD0804F4}" name="Category" dataDxfId="19"/>
    <tableColumn id="5" xr3:uid="{27863B7A-5BF8-4E73-9F85-FF7E8ABA6DF5}" name="Rejection Reason" dataDxfId="18"/>
    <tableColumn id="6" xr3:uid="{773511D0-FBF4-4D30-9B97-7756FB4AF9C3}" name="Quantity Rejected" dataDxfId="17"/>
    <tableColumn id="7" xr3:uid="{E4DBC4B5-D59E-4949-BA27-0A2697D1BBAD}" name="Rejection Date" dataDxfId="16"/>
    <tableColumn id="8" xr3:uid="{394779A0-FF6F-414B-AE08-0D104788D599}" name="QC Test Passed" dataDxfId="15"/>
    <tableColumn id="9" xr3:uid="{6C5C759B-3448-489D-BDC3-9E57B53B6FCC}" name="MONTH "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C9EB52-D1DE-41A6-917D-9E0785446FEA}" name="Table15" displayName="Table15" ref="A1:I199" totalsRowShown="0" headerRowDxfId="13" dataDxfId="11" headerRowBorderDxfId="12" tableBorderDxfId="10" totalsRowBorderDxfId="9">
  <autoFilter ref="A1:I199" xr:uid="{AA2C9308-05FE-41FF-90C2-3D3BDA25E013}"/>
  <tableColumns count="9">
    <tableColumn id="1" xr3:uid="{DAED30F3-20DB-4F7D-83ED-AFBEDFBD75A2}" name="Product ID" dataDxfId="8"/>
    <tableColumn id="2" xr3:uid="{CC00B31A-7CF1-4B91-B5B7-99DB4048763A}" name="Product Name" dataDxfId="7"/>
    <tableColumn id="3" xr3:uid="{70D9233F-ADBF-487C-A331-C732E9587106}" name="Vendor Name" dataDxfId="6"/>
    <tableColumn id="4" xr3:uid="{576EBE81-CB9A-492B-A856-C072076C5F56}" name="Category" dataDxfId="5"/>
    <tableColumn id="5" xr3:uid="{63D554DD-538B-4850-948C-2765AEC39E1E}" name="Rejection Reason" dataDxfId="4"/>
    <tableColumn id="6" xr3:uid="{42D960E5-68DC-431B-AF24-37194B78541B}" name="Quantity Rejected" dataDxfId="3"/>
    <tableColumn id="7" xr3:uid="{26C0FC8B-08A7-4410-8E36-393A911A6287}" name="Rejection Date" dataDxfId="2"/>
    <tableColumn id="8" xr3:uid="{896B22DB-3270-4C25-B24D-E1C1B75CAB73}" name="QC Test Passed" dataDxfId="1"/>
    <tableColumn id="9" xr3:uid="{9FAAE23D-3CDF-429B-8A0D-2EE151934AA0}" name="MONTH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table" Target="../tables/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EF7E-AD49-45F9-AF0E-CEEEE4CE9BE3}">
  <dimension ref="B8:AC21"/>
  <sheetViews>
    <sheetView showGridLines="0" workbookViewId="0"/>
  </sheetViews>
  <sheetFormatPr defaultRowHeight="15" x14ac:dyDescent="0.25"/>
  <cols>
    <col min="1" max="1" width="7.28515625" style="36" customWidth="1"/>
    <col min="2" max="16384" width="9.140625" style="36"/>
  </cols>
  <sheetData>
    <row r="8" spans="2:29" ht="26.25" x14ac:dyDescent="0.4">
      <c r="B8" s="38" t="s">
        <v>440</v>
      </c>
      <c r="C8" s="35"/>
      <c r="D8" s="35"/>
      <c r="E8" s="35"/>
      <c r="F8" s="35"/>
      <c r="G8" s="35"/>
      <c r="H8" s="35"/>
      <c r="I8" s="35"/>
      <c r="J8" s="35"/>
      <c r="K8" s="35"/>
      <c r="L8" s="35"/>
      <c r="M8" s="35"/>
      <c r="N8" s="35"/>
      <c r="O8" s="35"/>
      <c r="P8" s="35"/>
      <c r="Q8" s="35"/>
      <c r="R8" s="35"/>
      <c r="S8" s="35"/>
      <c r="T8" s="35"/>
      <c r="U8" s="35"/>
      <c r="V8" s="35"/>
      <c r="W8" s="35"/>
      <c r="X8" s="35"/>
      <c r="Y8" s="35"/>
      <c r="Z8" s="35"/>
      <c r="AA8" s="35"/>
      <c r="AB8" s="35"/>
      <c r="AC8" s="35"/>
    </row>
    <row r="9" spans="2:29" ht="26.25" x14ac:dyDescent="0.4">
      <c r="B9" s="39" t="s">
        <v>441</v>
      </c>
    </row>
    <row r="10" spans="2:29" ht="26.25" x14ac:dyDescent="0.4">
      <c r="B10" s="39" t="s">
        <v>442</v>
      </c>
    </row>
    <row r="12" spans="2:29" ht="24" x14ac:dyDescent="0.4">
      <c r="B12" s="32" t="s">
        <v>443</v>
      </c>
      <c r="C12" s="33"/>
      <c r="D12" s="33"/>
      <c r="E12" s="33"/>
      <c r="F12" s="33"/>
      <c r="G12" s="33"/>
      <c r="H12" s="33"/>
      <c r="I12" s="33"/>
      <c r="J12" s="33"/>
      <c r="K12" s="33"/>
      <c r="L12" s="33"/>
      <c r="M12" s="33"/>
      <c r="N12" s="33"/>
      <c r="O12" s="33"/>
      <c r="P12" s="31"/>
      <c r="Q12" s="31"/>
      <c r="R12" s="37"/>
    </row>
    <row r="13" spans="2:29" ht="24" x14ac:dyDescent="0.4">
      <c r="B13" s="34" t="s">
        <v>444</v>
      </c>
      <c r="C13" s="33"/>
      <c r="D13" s="33"/>
      <c r="E13" s="33"/>
      <c r="F13" s="33"/>
      <c r="G13" s="33"/>
      <c r="H13" s="33"/>
      <c r="I13" s="33"/>
      <c r="J13" s="33"/>
      <c r="K13" s="33"/>
      <c r="L13" s="33"/>
      <c r="M13" s="33"/>
      <c r="N13" s="33"/>
      <c r="O13" s="33"/>
      <c r="P13" s="31"/>
      <c r="Q13" s="31"/>
      <c r="R13" s="37"/>
    </row>
    <row r="14" spans="2:29" ht="24" x14ac:dyDescent="0.4">
      <c r="B14" s="34" t="s">
        <v>445</v>
      </c>
      <c r="C14" s="33"/>
      <c r="D14" s="33"/>
      <c r="E14" s="33"/>
      <c r="F14" s="33"/>
      <c r="G14" s="33"/>
      <c r="H14" s="33"/>
      <c r="I14" s="33"/>
      <c r="J14" s="33"/>
      <c r="K14" s="33"/>
      <c r="L14" s="33"/>
      <c r="M14" s="33"/>
      <c r="N14" s="33"/>
      <c r="O14" s="33"/>
      <c r="P14" s="31"/>
      <c r="Q14" s="31"/>
      <c r="R14" s="37"/>
    </row>
    <row r="15" spans="2:29" ht="24" x14ac:dyDescent="0.4">
      <c r="B15" s="34" t="s">
        <v>446</v>
      </c>
      <c r="C15" s="33"/>
      <c r="D15" s="33"/>
      <c r="E15" s="33"/>
      <c r="F15" s="33"/>
      <c r="G15" s="33"/>
      <c r="H15" s="33"/>
      <c r="I15" s="33"/>
      <c r="J15" s="33"/>
      <c r="K15" s="33"/>
      <c r="L15" s="33"/>
      <c r="M15" s="33"/>
      <c r="N15" s="33"/>
      <c r="O15" s="33"/>
      <c r="P15" s="31"/>
      <c r="Q15" s="31"/>
      <c r="R15" s="37"/>
    </row>
    <row r="16" spans="2:29" ht="24" x14ac:dyDescent="0.4">
      <c r="B16" s="34" t="s">
        <v>447</v>
      </c>
      <c r="C16" s="33"/>
      <c r="D16" s="33"/>
      <c r="E16" s="33"/>
      <c r="F16" s="33"/>
      <c r="G16" s="33"/>
      <c r="H16" s="33"/>
      <c r="I16" s="33"/>
      <c r="J16" s="33"/>
      <c r="K16" s="33"/>
      <c r="L16" s="33"/>
      <c r="M16" s="33"/>
      <c r="N16" s="33"/>
      <c r="O16" s="33"/>
      <c r="P16" s="31"/>
      <c r="Q16" s="31"/>
      <c r="R16" s="37"/>
    </row>
    <row r="17" spans="2:18" ht="24" x14ac:dyDescent="0.4">
      <c r="B17" s="34" t="s">
        <v>448</v>
      </c>
      <c r="C17" s="33"/>
      <c r="D17" s="33"/>
      <c r="E17" s="33"/>
      <c r="F17" s="33"/>
      <c r="G17" s="33"/>
      <c r="H17" s="33"/>
      <c r="I17" s="33"/>
      <c r="J17" s="33"/>
      <c r="K17" s="33"/>
      <c r="L17" s="33"/>
      <c r="M17" s="33"/>
      <c r="N17" s="33"/>
      <c r="O17" s="33"/>
      <c r="P17" s="31"/>
      <c r="Q17" s="31"/>
      <c r="R17" s="37"/>
    </row>
    <row r="18" spans="2:18" ht="24" x14ac:dyDescent="0.4">
      <c r="B18" s="34" t="s">
        <v>449</v>
      </c>
      <c r="C18" s="33"/>
      <c r="D18" s="33"/>
      <c r="E18" s="33"/>
      <c r="F18" s="33"/>
      <c r="G18" s="33"/>
      <c r="H18" s="33"/>
      <c r="I18" s="33"/>
      <c r="J18" s="33"/>
      <c r="K18" s="33"/>
      <c r="L18" s="33"/>
      <c r="M18" s="33"/>
      <c r="N18" s="33"/>
      <c r="O18" s="33"/>
      <c r="P18" s="31"/>
      <c r="Q18" s="31"/>
      <c r="R18" s="37"/>
    </row>
    <row r="19" spans="2:18" ht="24" x14ac:dyDescent="0.4">
      <c r="B19" s="34" t="s">
        <v>450</v>
      </c>
      <c r="C19" s="33"/>
      <c r="D19" s="33"/>
      <c r="E19" s="33"/>
      <c r="F19" s="33"/>
      <c r="G19" s="33"/>
      <c r="H19" s="33"/>
      <c r="I19" s="33"/>
      <c r="J19" s="33"/>
      <c r="K19" s="33"/>
      <c r="L19" s="33"/>
      <c r="M19" s="33"/>
      <c r="N19" s="33"/>
      <c r="O19" s="33"/>
      <c r="P19" s="31"/>
      <c r="Q19" s="31"/>
      <c r="R19" s="37"/>
    </row>
    <row r="20" spans="2:18" ht="21" x14ac:dyDescent="0.35">
      <c r="B20" s="31"/>
      <c r="C20" s="31"/>
      <c r="D20" s="31"/>
      <c r="E20" s="31"/>
      <c r="F20" s="31"/>
      <c r="G20" s="31"/>
      <c r="H20" s="31"/>
      <c r="I20" s="31"/>
      <c r="J20" s="31"/>
      <c r="K20" s="31"/>
      <c r="L20" s="31"/>
      <c r="M20" s="31"/>
      <c r="N20" s="31"/>
      <c r="O20" s="31"/>
      <c r="P20" s="31"/>
      <c r="Q20" s="31"/>
      <c r="R20" s="37"/>
    </row>
    <row r="21" spans="2:18" ht="21" x14ac:dyDescent="0.35">
      <c r="B21" s="37"/>
      <c r="C21" s="37"/>
      <c r="D21" s="37"/>
      <c r="E21" s="37"/>
      <c r="F21" s="37"/>
      <c r="G21" s="37"/>
      <c r="H21" s="37"/>
      <c r="I21" s="37"/>
      <c r="J21" s="37"/>
      <c r="K21" s="37"/>
      <c r="L21" s="37"/>
      <c r="M21" s="37"/>
      <c r="N21" s="37"/>
      <c r="O21" s="37"/>
      <c r="P21" s="37"/>
      <c r="Q21" s="37"/>
      <c r="R2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4984C-F0C5-4559-BB4C-AC3F12251877}">
  <dimension ref="A1:N199"/>
  <sheetViews>
    <sheetView workbookViewId="0">
      <selection activeCell="J2" sqref="J2"/>
    </sheetView>
  </sheetViews>
  <sheetFormatPr defaultRowHeight="15" x14ac:dyDescent="0.25"/>
  <cols>
    <col min="1" max="6" width="11.42578125" bestFit="1" customWidth="1"/>
    <col min="7" max="7" width="15.5703125" bestFit="1" customWidth="1"/>
    <col min="8" max="8" width="11.42578125" bestFit="1" customWidth="1"/>
    <col min="9" max="9" width="11" bestFit="1" customWidth="1"/>
    <col min="13" max="13" width="22" customWidth="1"/>
    <col min="14" max="14" width="9.28515625" bestFit="1" customWidth="1"/>
  </cols>
  <sheetData>
    <row r="1" spans="1:14" ht="30" x14ac:dyDescent="0.25">
      <c r="A1" s="5" t="s">
        <v>0</v>
      </c>
      <c r="B1" s="5" t="s">
        <v>1</v>
      </c>
      <c r="C1" s="5" t="s">
        <v>2</v>
      </c>
      <c r="D1" s="5" t="s">
        <v>3</v>
      </c>
      <c r="E1" s="5" t="s">
        <v>4</v>
      </c>
      <c r="F1" s="5" t="s">
        <v>6</v>
      </c>
      <c r="G1" s="5" t="s">
        <v>7</v>
      </c>
      <c r="H1" s="5" t="s">
        <v>8</v>
      </c>
      <c r="I1" s="5" t="s">
        <v>9</v>
      </c>
    </row>
    <row r="2" spans="1:14" ht="30" x14ac:dyDescent="0.25">
      <c r="A2" s="1" t="s">
        <v>11</v>
      </c>
      <c r="B2" s="1" t="s">
        <v>12</v>
      </c>
      <c r="C2" s="1" t="s">
        <v>13</v>
      </c>
      <c r="D2" s="1" t="s">
        <v>14</v>
      </c>
      <c r="E2" s="1" t="s">
        <v>15</v>
      </c>
      <c r="F2" s="1">
        <v>10</v>
      </c>
      <c r="G2" s="2">
        <v>45566</v>
      </c>
      <c r="H2" s="1" t="s">
        <v>16</v>
      </c>
      <c r="I2" s="1">
        <v>10</v>
      </c>
      <c r="K2" t="s">
        <v>429</v>
      </c>
    </row>
    <row r="3" spans="1:14" ht="30" x14ac:dyDescent="0.25">
      <c r="A3" s="3" t="s">
        <v>18</v>
      </c>
      <c r="B3" s="3" t="s">
        <v>19</v>
      </c>
      <c r="C3" s="3" t="s">
        <v>13</v>
      </c>
      <c r="D3" s="3" t="s">
        <v>14</v>
      </c>
      <c r="E3" s="3" t="s">
        <v>20</v>
      </c>
      <c r="F3" s="3">
        <v>5</v>
      </c>
      <c r="G3" s="4">
        <v>45567</v>
      </c>
      <c r="H3" s="3" t="s">
        <v>16</v>
      </c>
      <c r="I3" s="3">
        <v>10</v>
      </c>
    </row>
    <row r="4" spans="1:14" ht="30" x14ac:dyDescent="0.25">
      <c r="A4" s="1" t="s">
        <v>24</v>
      </c>
      <c r="B4" s="1" t="s">
        <v>25</v>
      </c>
      <c r="C4" s="1" t="s">
        <v>26</v>
      </c>
      <c r="D4" s="1" t="s">
        <v>14</v>
      </c>
      <c r="E4" s="1" t="s">
        <v>27</v>
      </c>
      <c r="F4" s="1">
        <v>3</v>
      </c>
      <c r="G4" s="2">
        <v>45568</v>
      </c>
      <c r="H4" s="1" t="s">
        <v>28</v>
      </c>
      <c r="I4" s="1">
        <v>10</v>
      </c>
      <c r="K4" t="s">
        <v>430</v>
      </c>
      <c r="N4">
        <f>COUNTIF(Table14[QC Test Passed], "Yes")</f>
        <v>125</v>
      </c>
    </row>
    <row r="5" spans="1:14" x14ac:dyDescent="0.25">
      <c r="A5" s="3" t="s">
        <v>31</v>
      </c>
      <c r="B5" s="3" t="s">
        <v>32</v>
      </c>
      <c r="C5" s="3" t="s">
        <v>33</v>
      </c>
      <c r="D5" s="3" t="s">
        <v>21</v>
      </c>
      <c r="E5" s="3" t="s">
        <v>34</v>
      </c>
      <c r="F5" s="3">
        <v>2</v>
      </c>
      <c r="G5" s="4">
        <v>45569</v>
      </c>
      <c r="H5" s="3" t="s">
        <v>28</v>
      </c>
      <c r="I5" s="3">
        <v>10</v>
      </c>
      <c r="K5" t="s">
        <v>431</v>
      </c>
      <c r="N5">
        <f>COUNTA(Table14[Product ID])</f>
        <v>198</v>
      </c>
    </row>
    <row r="6" spans="1:14" x14ac:dyDescent="0.25">
      <c r="A6" s="1" t="s">
        <v>35</v>
      </c>
      <c r="B6" s="1" t="s">
        <v>36</v>
      </c>
      <c r="C6" s="1" t="s">
        <v>26</v>
      </c>
      <c r="D6" s="1" t="s">
        <v>21</v>
      </c>
      <c r="E6" s="1" t="s">
        <v>37</v>
      </c>
      <c r="F6" s="1">
        <v>8</v>
      </c>
      <c r="G6" s="2">
        <v>45570</v>
      </c>
      <c r="H6" s="1" t="s">
        <v>16</v>
      </c>
      <c r="I6" s="1">
        <v>10</v>
      </c>
    </row>
    <row r="7" spans="1:14" ht="30" x14ac:dyDescent="0.25">
      <c r="A7" s="3" t="s">
        <v>38</v>
      </c>
      <c r="B7" s="3" t="s">
        <v>39</v>
      </c>
      <c r="C7" s="3" t="s">
        <v>13</v>
      </c>
      <c r="D7" s="3" t="s">
        <v>14</v>
      </c>
      <c r="E7" s="3" t="s">
        <v>15</v>
      </c>
      <c r="F7" s="3">
        <v>4</v>
      </c>
      <c r="G7" s="4">
        <v>45571</v>
      </c>
      <c r="H7" s="3" t="s">
        <v>28</v>
      </c>
      <c r="I7" s="3">
        <v>10</v>
      </c>
      <c r="K7" t="s">
        <v>432</v>
      </c>
      <c r="N7" s="10">
        <f>N4/N5</f>
        <v>0.63131313131313127</v>
      </c>
    </row>
    <row r="8" spans="1:14" ht="30" x14ac:dyDescent="0.25">
      <c r="A8" s="1" t="s">
        <v>40</v>
      </c>
      <c r="B8" s="1" t="s">
        <v>41</v>
      </c>
      <c r="C8" s="1" t="s">
        <v>33</v>
      </c>
      <c r="D8" s="1" t="s">
        <v>21</v>
      </c>
      <c r="E8" s="1" t="s">
        <v>20</v>
      </c>
      <c r="F8" s="1">
        <v>6</v>
      </c>
      <c r="G8" s="2">
        <v>45572</v>
      </c>
      <c r="H8" s="1" t="s">
        <v>16</v>
      </c>
      <c r="I8" s="1">
        <v>10</v>
      </c>
      <c r="K8" t="s">
        <v>433</v>
      </c>
      <c r="N8" s="11">
        <f>1-N7</f>
        <v>0.36868686868686873</v>
      </c>
    </row>
    <row r="9" spans="1:14" ht="30" x14ac:dyDescent="0.25">
      <c r="A9" s="3" t="s">
        <v>43</v>
      </c>
      <c r="B9" s="3" t="s">
        <v>44</v>
      </c>
      <c r="C9" s="3" t="s">
        <v>26</v>
      </c>
      <c r="D9" s="3" t="s">
        <v>14</v>
      </c>
      <c r="E9" s="3" t="s">
        <v>27</v>
      </c>
      <c r="F9" s="3">
        <v>7</v>
      </c>
      <c r="G9" s="4">
        <v>45573</v>
      </c>
      <c r="H9" s="3" t="s">
        <v>16</v>
      </c>
      <c r="I9" s="3">
        <v>10</v>
      </c>
    </row>
    <row r="10" spans="1:14" x14ac:dyDescent="0.25">
      <c r="A10" s="1" t="s">
        <v>45</v>
      </c>
      <c r="B10" s="1" t="s">
        <v>46</v>
      </c>
      <c r="C10" s="1" t="s">
        <v>13</v>
      </c>
      <c r="D10" s="1" t="s">
        <v>21</v>
      </c>
      <c r="E10" s="1" t="s">
        <v>34</v>
      </c>
      <c r="F10" s="1">
        <v>3</v>
      </c>
      <c r="G10" s="2">
        <v>45574</v>
      </c>
      <c r="H10" s="1" t="s">
        <v>16</v>
      </c>
      <c r="I10" s="1">
        <v>10</v>
      </c>
    </row>
    <row r="11" spans="1:14" x14ac:dyDescent="0.25">
      <c r="A11" s="3" t="s">
        <v>47</v>
      </c>
      <c r="B11" s="3" t="s">
        <v>48</v>
      </c>
      <c r="C11" s="3" t="s">
        <v>33</v>
      </c>
      <c r="D11" s="3" t="s">
        <v>21</v>
      </c>
      <c r="E11" s="3" t="s">
        <v>37</v>
      </c>
      <c r="F11" s="3">
        <v>5</v>
      </c>
      <c r="G11" s="4">
        <v>45575</v>
      </c>
      <c r="H11" s="3" t="s">
        <v>28</v>
      </c>
      <c r="I11" s="3">
        <v>10</v>
      </c>
    </row>
    <row r="12" spans="1:14" ht="30" x14ac:dyDescent="0.25">
      <c r="A12" s="1" t="s">
        <v>49</v>
      </c>
      <c r="B12" s="1" t="s">
        <v>50</v>
      </c>
      <c r="C12" s="1" t="s">
        <v>13</v>
      </c>
      <c r="D12" s="1" t="s">
        <v>14</v>
      </c>
      <c r="E12" s="1" t="s">
        <v>15</v>
      </c>
      <c r="F12" s="1">
        <v>9</v>
      </c>
      <c r="G12" s="2">
        <v>45576</v>
      </c>
      <c r="H12" s="1" t="s">
        <v>28</v>
      </c>
      <c r="I12" s="1">
        <v>10</v>
      </c>
    </row>
    <row r="13" spans="1:14" ht="30" x14ac:dyDescent="0.25">
      <c r="A13" s="3" t="s">
        <v>52</v>
      </c>
      <c r="B13" s="3" t="s">
        <v>53</v>
      </c>
      <c r="C13" s="3" t="s">
        <v>13</v>
      </c>
      <c r="D13" s="3" t="s">
        <v>14</v>
      </c>
      <c r="E13" s="3" t="s">
        <v>20</v>
      </c>
      <c r="F13" s="3">
        <v>6</v>
      </c>
      <c r="G13" s="4">
        <v>45577</v>
      </c>
      <c r="H13" s="3" t="s">
        <v>16</v>
      </c>
      <c r="I13" s="3">
        <v>10</v>
      </c>
    </row>
    <row r="14" spans="1:14" ht="30" x14ac:dyDescent="0.25">
      <c r="A14" s="1" t="s">
        <v>55</v>
      </c>
      <c r="B14" s="1" t="s">
        <v>56</v>
      </c>
      <c r="C14" s="1" t="s">
        <v>26</v>
      </c>
      <c r="D14" s="1" t="s">
        <v>14</v>
      </c>
      <c r="E14" s="1" t="s">
        <v>27</v>
      </c>
      <c r="F14" s="1">
        <v>4</v>
      </c>
      <c r="G14" s="2">
        <v>45578</v>
      </c>
      <c r="H14" s="1" t="s">
        <v>16</v>
      </c>
      <c r="I14" s="1">
        <v>10</v>
      </c>
    </row>
    <row r="15" spans="1:14" x14ac:dyDescent="0.25">
      <c r="A15" s="3" t="s">
        <v>58</v>
      </c>
      <c r="B15" s="3" t="s">
        <v>59</v>
      </c>
      <c r="C15" s="3" t="s">
        <v>33</v>
      </c>
      <c r="D15" s="3" t="s">
        <v>21</v>
      </c>
      <c r="E15" s="3" t="s">
        <v>34</v>
      </c>
      <c r="F15" s="3">
        <v>1</v>
      </c>
      <c r="G15" s="4">
        <v>45579</v>
      </c>
      <c r="H15" s="3" t="s">
        <v>28</v>
      </c>
      <c r="I15" s="3">
        <v>10</v>
      </c>
    </row>
    <row r="16" spans="1:14" x14ac:dyDescent="0.25">
      <c r="A16" s="1" t="s">
        <v>60</v>
      </c>
      <c r="B16" s="1" t="s">
        <v>61</v>
      </c>
      <c r="C16" s="1" t="s">
        <v>26</v>
      </c>
      <c r="D16" s="1" t="s">
        <v>21</v>
      </c>
      <c r="E16" s="1" t="s">
        <v>37</v>
      </c>
      <c r="F16" s="1">
        <v>6</v>
      </c>
      <c r="G16" s="2">
        <v>45580</v>
      </c>
      <c r="H16" s="1" t="s">
        <v>28</v>
      </c>
      <c r="I16" s="1">
        <v>10</v>
      </c>
    </row>
    <row r="17" spans="1:9" ht="30" x14ac:dyDescent="0.25">
      <c r="A17" s="3" t="s">
        <v>62</v>
      </c>
      <c r="B17" s="3" t="s">
        <v>63</v>
      </c>
      <c r="C17" s="3" t="s">
        <v>13</v>
      </c>
      <c r="D17" s="3" t="s">
        <v>14</v>
      </c>
      <c r="E17" s="3" t="s">
        <v>15</v>
      </c>
      <c r="F17" s="3">
        <v>3</v>
      </c>
      <c r="G17" s="4">
        <v>45581</v>
      </c>
      <c r="H17" s="3" t="s">
        <v>16</v>
      </c>
      <c r="I17" s="3">
        <v>10</v>
      </c>
    </row>
    <row r="18" spans="1:9" ht="30" x14ac:dyDescent="0.25">
      <c r="A18" s="1" t="s">
        <v>64</v>
      </c>
      <c r="B18" s="1" t="s">
        <v>65</v>
      </c>
      <c r="C18" s="1" t="s">
        <v>26</v>
      </c>
      <c r="D18" s="1" t="s">
        <v>14</v>
      </c>
      <c r="E18" s="1" t="s">
        <v>27</v>
      </c>
      <c r="F18" s="1">
        <v>2</v>
      </c>
      <c r="G18" s="2">
        <v>45582</v>
      </c>
      <c r="H18" s="1" t="s">
        <v>28</v>
      </c>
      <c r="I18" s="1">
        <v>10</v>
      </c>
    </row>
    <row r="19" spans="1:9" x14ac:dyDescent="0.25">
      <c r="A19" s="3" t="s">
        <v>66</v>
      </c>
      <c r="B19" s="3" t="s">
        <v>67</v>
      </c>
      <c r="C19" s="3" t="s">
        <v>13</v>
      </c>
      <c r="D19" s="3" t="s">
        <v>21</v>
      </c>
      <c r="E19" s="3" t="s">
        <v>34</v>
      </c>
      <c r="F19" s="3">
        <v>4</v>
      </c>
      <c r="G19" s="4">
        <v>45583</v>
      </c>
      <c r="H19" s="3" t="s">
        <v>28</v>
      </c>
      <c r="I19" s="3">
        <v>10</v>
      </c>
    </row>
    <row r="20" spans="1:9" x14ac:dyDescent="0.25">
      <c r="A20" s="1" t="s">
        <v>68</v>
      </c>
      <c r="B20" s="1" t="s">
        <v>69</v>
      </c>
      <c r="C20" s="1" t="s">
        <v>26</v>
      </c>
      <c r="D20" s="1" t="s">
        <v>21</v>
      </c>
      <c r="E20" s="1" t="s">
        <v>37</v>
      </c>
      <c r="F20" s="1">
        <v>7</v>
      </c>
      <c r="G20" s="2">
        <v>45584</v>
      </c>
      <c r="H20" s="1" t="s">
        <v>16</v>
      </c>
      <c r="I20" s="1">
        <v>10</v>
      </c>
    </row>
    <row r="21" spans="1:9" ht="30" x14ac:dyDescent="0.25">
      <c r="A21" s="3" t="s">
        <v>70</v>
      </c>
      <c r="B21" s="3" t="s">
        <v>71</v>
      </c>
      <c r="C21" s="3" t="s">
        <v>13</v>
      </c>
      <c r="D21" s="3" t="s">
        <v>14</v>
      </c>
      <c r="E21" s="3" t="s">
        <v>15</v>
      </c>
      <c r="F21" s="3">
        <v>8</v>
      </c>
      <c r="G21" s="4">
        <v>45585</v>
      </c>
      <c r="H21" s="3" t="s">
        <v>16</v>
      </c>
      <c r="I21" s="3">
        <v>10</v>
      </c>
    </row>
    <row r="22" spans="1:9" ht="30" x14ac:dyDescent="0.25">
      <c r="A22" s="1" t="s">
        <v>72</v>
      </c>
      <c r="B22" s="1" t="s">
        <v>73</v>
      </c>
      <c r="C22" s="1" t="s">
        <v>33</v>
      </c>
      <c r="D22" s="1" t="s">
        <v>21</v>
      </c>
      <c r="E22" s="1" t="s">
        <v>20</v>
      </c>
      <c r="F22" s="1">
        <v>5</v>
      </c>
      <c r="G22" s="2">
        <v>45586</v>
      </c>
      <c r="H22" s="1" t="s">
        <v>28</v>
      </c>
      <c r="I22" s="1">
        <v>10</v>
      </c>
    </row>
    <row r="23" spans="1:9" ht="30" x14ac:dyDescent="0.25">
      <c r="A23" s="3" t="s">
        <v>74</v>
      </c>
      <c r="B23" s="3" t="s">
        <v>75</v>
      </c>
      <c r="C23" s="3" t="s">
        <v>26</v>
      </c>
      <c r="D23" s="3" t="s">
        <v>14</v>
      </c>
      <c r="E23" s="3" t="s">
        <v>27</v>
      </c>
      <c r="F23" s="3">
        <v>3</v>
      </c>
      <c r="G23" s="4">
        <v>45587</v>
      </c>
      <c r="H23" s="3" t="s">
        <v>28</v>
      </c>
      <c r="I23" s="3">
        <v>10</v>
      </c>
    </row>
    <row r="24" spans="1:9" x14ac:dyDescent="0.25">
      <c r="A24" s="1" t="s">
        <v>76</v>
      </c>
      <c r="B24" s="1" t="s">
        <v>77</v>
      </c>
      <c r="C24" s="1" t="s">
        <v>13</v>
      </c>
      <c r="D24" s="1" t="s">
        <v>21</v>
      </c>
      <c r="E24" s="1" t="s">
        <v>34</v>
      </c>
      <c r="F24" s="1">
        <v>2</v>
      </c>
      <c r="G24" s="2">
        <v>45588</v>
      </c>
      <c r="H24" s="1" t="s">
        <v>16</v>
      </c>
      <c r="I24" s="1">
        <v>10</v>
      </c>
    </row>
    <row r="25" spans="1:9" x14ac:dyDescent="0.25">
      <c r="A25" s="3" t="s">
        <v>78</v>
      </c>
      <c r="B25" s="3" t="s">
        <v>79</v>
      </c>
      <c r="C25" s="3" t="s">
        <v>33</v>
      </c>
      <c r="D25" s="3" t="s">
        <v>21</v>
      </c>
      <c r="E25" s="3" t="s">
        <v>37</v>
      </c>
      <c r="F25" s="3">
        <v>4</v>
      </c>
      <c r="G25" s="4">
        <v>45589</v>
      </c>
      <c r="H25" s="3" t="s">
        <v>28</v>
      </c>
      <c r="I25" s="3">
        <v>10</v>
      </c>
    </row>
    <row r="26" spans="1:9" ht="30" x14ac:dyDescent="0.25">
      <c r="A26" s="1" t="s">
        <v>80</v>
      </c>
      <c r="B26" s="1" t="s">
        <v>81</v>
      </c>
      <c r="C26" s="1" t="s">
        <v>13</v>
      </c>
      <c r="D26" s="1" t="s">
        <v>14</v>
      </c>
      <c r="E26" s="1" t="s">
        <v>15</v>
      </c>
      <c r="F26" s="1">
        <v>11</v>
      </c>
      <c r="G26" s="2">
        <v>45590</v>
      </c>
      <c r="H26" s="1" t="s">
        <v>28</v>
      </c>
      <c r="I26" s="1">
        <v>10</v>
      </c>
    </row>
    <row r="27" spans="1:9" ht="30" x14ac:dyDescent="0.25">
      <c r="A27" s="3" t="s">
        <v>82</v>
      </c>
      <c r="B27" s="3" t="s">
        <v>83</v>
      </c>
      <c r="C27" s="3" t="s">
        <v>26</v>
      </c>
      <c r="D27" s="3" t="s">
        <v>14</v>
      </c>
      <c r="E27" s="3" t="s">
        <v>27</v>
      </c>
      <c r="F27" s="3">
        <v>9</v>
      </c>
      <c r="G27" s="4">
        <v>45591</v>
      </c>
      <c r="H27" s="3" t="s">
        <v>16</v>
      </c>
      <c r="I27" s="3">
        <v>10</v>
      </c>
    </row>
    <row r="28" spans="1:9" x14ac:dyDescent="0.25">
      <c r="A28" s="1" t="s">
        <v>84</v>
      </c>
      <c r="B28" s="1" t="s">
        <v>85</v>
      </c>
      <c r="C28" s="1" t="s">
        <v>13</v>
      </c>
      <c r="D28" s="1" t="s">
        <v>21</v>
      </c>
      <c r="E28" s="1" t="s">
        <v>34</v>
      </c>
      <c r="F28" s="1">
        <v>5</v>
      </c>
      <c r="G28" s="2">
        <v>45592</v>
      </c>
      <c r="H28" s="1" t="s">
        <v>28</v>
      </c>
      <c r="I28" s="1">
        <v>10</v>
      </c>
    </row>
    <row r="29" spans="1:9" x14ac:dyDescent="0.25">
      <c r="A29" s="3" t="s">
        <v>86</v>
      </c>
      <c r="B29" s="3" t="s">
        <v>87</v>
      </c>
      <c r="C29" s="3" t="s">
        <v>33</v>
      </c>
      <c r="D29" s="3" t="s">
        <v>21</v>
      </c>
      <c r="E29" s="3" t="s">
        <v>37</v>
      </c>
      <c r="F29" s="3">
        <v>3</v>
      </c>
      <c r="G29" s="4">
        <v>45593</v>
      </c>
      <c r="H29" s="3" t="s">
        <v>16</v>
      </c>
      <c r="I29" s="3">
        <v>10</v>
      </c>
    </row>
    <row r="30" spans="1:9" ht="30" x14ac:dyDescent="0.25">
      <c r="A30" s="1" t="s">
        <v>88</v>
      </c>
      <c r="B30" s="1" t="s">
        <v>89</v>
      </c>
      <c r="C30" s="1" t="s">
        <v>26</v>
      </c>
      <c r="D30" s="1" t="s">
        <v>14</v>
      </c>
      <c r="E30" s="1" t="s">
        <v>15</v>
      </c>
      <c r="F30" s="1">
        <v>7</v>
      </c>
      <c r="G30" s="2">
        <v>45594</v>
      </c>
      <c r="H30" s="1" t="s">
        <v>16</v>
      </c>
      <c r="I30" s="1">
        <v>10</v>
      </c>
    </row>
    <row r="31" spans="1:9" ht="30" x14ac:dyDescent="0.25">
      <c r="A31" s="3" t="s">
        <v>90</v>
      </c>
      <c r="B31" s="3" t="s">
        <v>91</v>
      </c>
      <c r="C31" s="3" t="s">
        <v>13</v>
      </c>
      <c r="D31" s="3" t="s">
        <v>14</v>
      </c>
      <c r="E31" s="3" t="s">
        <v>27</v>
      </c>
      <c r="F31" s="3">
        <v>6</v>
      </c>
      <c r="G31" s="4">
        <v>45595</v>
      </c>
      <c r="H31" s="3" t="s">
        <v>28</v>
      </c>
      <c r="I31" s="3">
        <v>10</v>
      </c>
    </row>
    <row r="32" spans="1:9" ht="30" x14ac:dyDescent="0.25">
      <c r="A32" s="1" t="s">
        <v>92</v>
      </c>
      <c r="B32" s="1" t="s">
        <v>93</v>
      </c>
      <c r="C32" s="1" t="s">
        <v>33</v>
      </c>
      <c r="D32" s="1" t="s">
        <v>21</v>
      </c>
      <c r="E32" s="1" t="s">
        <v>20</v>
      </c>
      <c r="F32" s="1">
        <v>8</v>
      </c>
      <c r="G32" s="2">
        <v>45596</v>
      </c>
      <c r="H32" s="1" t="s">
        <v>16</v>
      </c>
      <c r="I32" s="1">
        <v>10</v>
      </c>
    </row>
    <row r="33" spans="1:9" ht="30" x14ac:dyDescent="0.25">
      <c r="A33" s="3" t="s">
        <v>94</v>
      </c>
      <c r="B33" s="3" t="s">
        <v>95</v>
      </c>
      <c r="C33" s="3" t="s">
        <v>26</v>
      </c>
      <c r="D33" s="3" t="s">
        <v>14</v>
      </c>
      <c r="E33" s="3" t="s">
        <v>20</v>
      </c>
      <c r="F33" s="3">
        <v>4</v>
      </c>
      <c r="G33" s="4">
        <v>45597</v>
      </c>
      <c r="H33" s="3" t="s">
        <v>28</v>
      </c>
      <c r="I33" s="3">
        <v>11</v>
      </c>
    </row>
    <row r="34" spans="1:9" x14ac:dyDescent="0.25">
      <c r="A34" s="1" t="s">
        <v>96</v>
      </c>
      <c r="B34" s="1" t="s">
        <v>97</v>
      </c>
      <c r="C34" s="1" t="s">
        <v>13</v>
      </c>
      <c r="D34" s="1" t="s">
        <v>21</v>
      </c>
      <c r="E34" s="1" t="s">
        <v>37</v>
      </c>
      <c r="F34" s="1">
        <v>2</v>
      </c>
      <c r="G34" s="2">
        <v>45598</v>
      </c>
      <c r="H34" s="1" t="s">
        <v>28</v>
      </c>
      <c r="I34" s="1">
        <v>11</v>
      </c>
    </row>
    <row r="35" spans="1:9" ht="30" x14ac:dyDescent="0.25">
      <c r="A35" s="3" t="s">
        <v>98</v>
      </c>
      <c r="B35" s="3" t="s">
        <v>99</v>
      </c>
      <c r="C35" s="3" t="s">
        <v>33</v>
      </c>
      <c r="D35" s="3" t="s">
        <v>14</v>
      </c>
      <c r="E35" s="3" t="s">
        <v>15</v>
      </c>
      <c r="F35" s="3">
        <v>7</v>
      </c>
      <c r="G35" s="4">
        <v>45599</v>
      </c>
      <c r="H35" s="3" t="s">
        <v>16</v>
      </c>
      <c r="I35" s="3">
        <v>11</v>
      </c>
    </row>
    <row r="36" spans="1:9" x14ac:dyDescent="0.25">
      <c r="A36" s="1" t="s">
        <v>100</v>
      </c>
      <c r="B36" s="1" t="s">
        <v>101</v>
      </c>
      <c r="C36" s="1" t="s">
        <v>13</v>
      </c>
      <c r="D36" s="1" t="s">
        <v>21</v>
      </c>
      <c r="E36" s="1" t="s">
        <v>34</v>
      </c>
      <c r="F36" s="1">
        <v>3</v>
      </c>
      <c r="G36" s="2">
        <v>45600</v>
      </c>
      <c r="H36" s="1" t="s">
        <v>16</v>
      </c>
      <c r="I36" s="1">
        <v>11</v>
      </c>
    </row>
    <row r="37" spans="1:9" ht="30" x14ac:dyDescent="0.25">
      <c r="A37" s="3" t="s">
        <v>102</v>
      </c>
      <c r="B37" s="3" t="s">
        <v>103</v>
      </c>
      <c r="C37" s="3" t="s">
        <v>26</v>
      </c>
      <c r="D37" s="3" t="s">
        <v>14</v>
      </c>
      <c r="E37" s="3" t="s">
        <v>15</v>
      </c>
      <c r="F37" s="3">
        <v>5</v>
      </c>
      <c r="G37" s="4">
        <v>45601</v>
      </c>
      <c r="H37" s="3" t="s">
        <v>28</v>
      </c>
      <c r="I37" s="3">
        <v>11</v>
      </c>
    </row>
    <row r="38" spans="1:9" ht="30" x14ac:dyDescent="0.25">
      <c r="A38" s="1" t="s">
        <v>104</v>
      </c>
      <c r="B38" s="1" t="s">
        <v>105</v>
      </c>
      <c r="C38" s="1" t="s">
        <v>33</v>
      </c>
      <c r="D38" s="1" t="s">
        <v>14</v>
      </c>
      <c r="E38" s="1" t="s">
        <v>27</v>
      </c>
      <c r="F38" s="1">
        <v>4</v>
      </c>
      <c r="G38" s="2">
        <v>45602</v>
      </c>
      <c r="H38" s="1" t="s">
        <v>28</v>
      </c>
      <c r="I38" s="1">
        <v>11</v>
      </c>
    </row>
    <row r="39" spans="1:9" x14ac:dyDescent="0.25">
      <c r="A39" s="3" t="s">
        <v>106</v>
      </c>
      <c r="B39" s="3" t="s">
        <v>107</v>
      </c>
      <c r="C39" s="3" t="s">
        <v>13</v>
      </c>
      <c r="D39" s="3" t="s">
        <v>21</v>
      </c>
      <c r="E39" s="3" t="s">
        <v>37</v>
      </c>
      <c r="F39" s="3">
        <v>6</v>
      </c>
      <c r="G39" s="4">
        <v>45603</v>
      </c>
      <c r="H39" s="3" t="s">
        <v>16</v>
      </c>
      <c r="I39" s="3">
        <v>11</v>
      </c>
    </row>
    <row r="40" spans="1:9" ht="30" x14ac:dyDescent="0.25">
      <c r="A40" s="1" t="s">
        <v>108</v>
      </c>
      <c r="B40" s="1" t="s">
        <v>109</v>
      </c>
      <c r="C40" s="1" t="s">
        <v>26</v>
      </c>
      <c r="D40" s="1" t="s">
        <v>14</v>
      </c>
      <c r="E40" s="1" t="s">
        <v>15</v>
      </c>
      <c r="F40" s="1">
        <v>8</v>
      </c>
      <c r="G40" s="2">
        <v>45604</v>
      </c>
      <c r="H40" s="1" t="s">
        <v>16</v>
      </c>
      <c r="I40" s="1">
        <v>11</v>
      </c>
    </row>
    <row r="41" spans="1:9" ht="30" x14ac:dyDescent="0.25">
      <c r="A41" s="3" t="s">
        <v>110</v>
      </c>
      <c r="B41" s="3" t="s">
        <v>111</v>
      </c>
      <c r="C41" s="3" t="s">
        <v>13</v>
      </c>
      <c r="D41" s="3" t="s">
        <v>14</v>
      </c>
      <c r="E41" s="3" t="s">
        <v>27</v>
      </c>
      <c r="F41" s="3">
        <v>3</v>
      </c>
      <c r="G41" s="4">
        <v>45605</v>
      </c>
      <c r="H41" s="3" t="s">
        <v>28</v>
      </c>
      <c r="I41" s="3">
        <v>11</v>
      </c>
    </row>
    <row r="42" spans="1:9" x14ac:dyDescent="0.25">
      <c r="A42" s="1" t="s">
        <v>112</v>
      </c>
      <c r="B42" s="1" t="s">
        <v>113</v>
      </c>
      <c r="C42" s="1" t="s">
        <v>26</v>
      </c>
      <c r="D42" s="1" t="s">
        <v>21</v>
      </c>
      <c r="E42" s="1" t="s">
        <v>34</v>
      </c>
      <c r="F42" s="1">
        <v>4</v>
      </c>
      <c r="G42" s="2">
        <v>45606</v>
      </c>
      <c r="H42" s="1" t="s">
        <v>28</v>
      </c>
      <c r="I42" s="1">
        <v>11</v>
      </c>
    </row>
    <row r="43" spans="1:9" x14ac:dyDescent="0.25">
      <c r="A43" s="3" t="s">
        <v>114</v>
      </c>
      <c r="B43" s="3" t="s">
        <v>115</v>
      </c>
      <c r="C43" s="3" t="s">
        <v>33</v>
      </c>
      <c r="D43" s="3" t="s">
        <v>21</v>
      </c>
      <c r="E43" s="3" t="s">
        <v>37</v>
      </c>
      <c r="F43" s="3">
        <v>5</v>
      </c>
      <c r="G43" s="4">
        <v>45607</v>
      </c>
      <c r="H43" s="3" t="s">
        <v>16</v>
      </c>
      <c r="I43" s="3">
        <v>11</v>
      </c>
    </row>
    <row r="44" spans="1:9" ht="30" x14ac:dyDescent="0.25">
      <c r="A44" s="1" t="s">
        <v>116</v>
      </c>
      <c r="B44" s="1" t="s">
        <v>117</v>
      </c>
      <c r="C44" s="1" t="s">
        <v>13</v>
      </c>
      <c r="D44" s="1" t="s">
        <v>14</v>
      </c>
      <c r="E44" s="1" t="s">
        <v>15</v>
      </c>
      <c r="F44" s="1">
        <v>7</v>
      </c>
      <c r="G44" s="2">
        <v>45608</v>
      </c>
      <c r="H44" s="1" t="s">
        <v>28</v>
      </c>
      <c r="I44" s="1">
        <v>11</v>
      </c>
    </row>
    <row r="45" spans="1:9" ht="30" x14ac:dyDescent="0.25">
      <c r="A45" s="3" t="s">
        <v>118</v>
      </c>
      <c r="B45" s="3" t="s">
        <v>119</v>
      </c>
      <c r="C45" s="3" t="s">
        <v>26</v>
      </c>
      <c r="D45" s="3" t="s">
        <v>14</v>
      </c>
      <c r="E45" s="3" t="s">
        <v>20</v>
      </c>
      <c r="F45" s="3">
        <v>4</v>
      </c>
      <c r="G45" s="4">
        <v>45609</v>
      </c>
      <c r="H45" s="3" t="s">
        <v>16</v>
      </c>
      <c r="I45" s="3">
        <v>11</v>
      </c>
    </row>
    <row r="46" spans="1:9" ht="30" x14ac:dyDescent="0.25">
      <c r="A46" s="1" t="s">
        <v>120</v>
      </c>
      <c r="B46" s="1" t="s">
        <v>121</v>
      </c>
      <c r="C46" s="1" t="s">
        <v>33</v>
      </c>
      <c r="D46" s="1" t="s">
        <v>21</v>
      </c>
      <c r="E46" s="1" t="s">
        <v>20</v>
      </c>
      <c r="F46" s="1">
        <v>6</v>
      </c>
      <c r="G46" s="2">
        <v>45610</v>
      </c>
      <c r="H46" s="1" t="s">
        <v>28</v>
      </c>
      <c r="I46" s="1">
        <v>11</v>
      </c>
    </row>
    <row r="47" spans="1:9" x14ac:dyDescent="0.25">
      <c r="A47" s="3" t="s">
        <v>122</v>
      </c>
      <c r="B47" s="3" t="s">
        <v>123</v>
      </c>
      <c r="C47" s="3" t="s">
        <v>13</v>
      </c>
      <c r="D47" s="3" t="s">
        <v>21</v>
      </c>
      <c r="E47" s="3" t="s">
        <v>37</v>
      </c>
      <c r="F47" s="3">
        <v>3</v>
      </c>
      <c r="G47" s="4">
        <v>45611</v>
      </c>
      <c r="H47" s="3" t="s">
        <v>28</v>
      </c>
      <c r="I47" s="3">
        <v>11</v>
      </c>
    </row>
    <row r="48" spans="1:9" ht="30" x14ac:dyDescent="0.25">
      <c r="A48" s="1" t="s">
        <v>124</v>
      </c>
      <c r="B48" s="1" t="s">
        <v>125</v>
      </c>
      <c r="C48" s="1" t="s">
        <v>26</v>
      </c>
      <c r="D48" s="1" t="s">
        <v>14</v>
      </c>
      <c r="E48" s="1" t="s">
        <v>27</v>
      </c>
      <c r="F48" s="1">
        <v>9</v>
      </c>
      <c r="G48" s="2">
        <v>45612</v>
      </c>
      <c r="H48" s="1" t="s">
        <v>16</v>
      </c>
      <c r="I48" s="1">
        <v>11</v>
      </c>
    </row>
    <row r="49" spans="1:9" ht="30" x14ac:dyDescent="0.25">
      <c r="A49" s="3" t="s">
        <v>126</v>
      </c>
      <c r="B49" s="3" t="s">
        <v>127</v>
      </c>
      <c r="C49" s="3" t="s">
        <v>33</v>
      </c>
      <c r="D49" s="3" t="s">
        <v>14</v>
      </c>
      <c r="E49" s="3" t="s">
        <v>15</v>
      </c>
      <c r="F49" s="3">
        <v>7</v>
      </c>
      <c r="G49" s="4">
        <v>45613</v>
      </c>
      <c r="H49" s="3" t="s">
        <v>28</v>
      </c>
      <c r="I49" s="3">
        <v>11</v>
      </c>
    </row>
    <row r="50" spans="1:9" x14ac:dyDescent="0.25">
      <c r="A50" s="1" t="s">
        <v>128</v>
      </c>
      <c r="B50" s="1" t="s">
        <v>129</v>
      </c>
      <c r="C50" s="1" t="s">
        <v>13</v>
      </c>
      <c r="D50" s="1" t="s">
        <v>21</v>
      </c>
      <c r="E50" s="1" t="s">
        <v>34</v>
      </c>
      <c r="F50" s="1">
        <v>2</v>
      </c>
      <c r="G50" s="2">
        <v>45614</v>
      </c>
      <c r="H50" s="1" t="s">
        <v>16</v>
      </c>
      <c r="I50" s="1">
        <v>11</v>
      </c>
    </row>
    <row r="51" spans="1:9" x14ac:dyDescent="0.25">
      <c r="A51" s="3" t="s">
        <v>130</v>
      </c>
      <c r="B51" s="3" t="s">
        <v>131</v>
      </c>
      <c r="C51" s="3" t="s">
        <v>26</v>
      </c>
      <c r="D51" s="3" t="s">
        <v>21</v>
      </c>
      <c r="E51" s="3" t="s">
        <v>37</v>
      </c>
      <c r="F51" s="3">
        <v>5</v>
      </c>
      <c r="G51" s="4">
        <v>45615</v>
      </c>
      <c r="H51" s="3" t="s">
        <v>28</v>
      </c>
      <c r="I51" s="3">
        <v>11</v>
      </c>
    </row>
    <row r="52" spans="1:9" ht="30" x14ac:dyDescent="0.25">
      <c r="A52" s="1" t="s">
        <v>132</v>
      </c>
      <c r="B52" s="1" t="s">
        <v>133</v>
      </c>
      <c r="C52" s="1" t="s">
        <v>13</v>
      </c>
      <c r="D52" s="1" t="s">
        <v>14</v>
      </c>
      <c r="E52" s="1" t="s">
        <v>15</v>
      </c>
      <c r="F52" s="1">
        <v>5</v>
      </c>
      <c r="G52" s="2">
        <v>45616</v>
      </c>
      <c r="H52" s="1" t="s">
        <v>16</v>
      </c>
      <c r="I52" s="1">
        <v>11</v>
      </c>
    </row>
    <row r="53" spans="1:9" ht="30" x14ac:dyDescent="0.25">
      <c r="A53" s="3" t="s">
        <v>134</v>
      </c>
      <c r="B53" s="3" t="s">
        <v>135</v>
      </c>
      <c r="C53" s="3" t="s">
        <v>26</v>
      </c>
      <c r="D53" s="3" t="s">
        <v>14</v>
      </c>
      <c r="E53" s="3" t="s">
        <v>20</v>
      </c>
      <c r="F53" s="3">
        <v>4</v>
      </c>
      <c r="G53" s="4">
        <v>45617</v>
      </c>
      <c r="H53" s="3" t="s">
        <v>28</v>
      </c>
      <c r="I53" s="3">
        <v>11</v>
      </c>
    </row>
    <row r="54" spans="1:9" x14ac:dyDescent="0.25">
      <c r="A54" s="1" t="s">
        <v>136</v>
      </c>
      <c r="B54" s="1" t="s">
        <v>137</v>
      </c>
      <c r="C54" s="1" t="s">
        <v>33</v>
      </c>
      <c r="D54" s="1" t="s">
        <v>21</v>
      </c>
      <c r="E54" s="1" t="s">
        <v>34</v>
      </c>
      <c r="F54" s="1">
        <v>3</v>
      </c>
      <c r="G54" s="2">
        <v>45618</v>
      </c>
      <c r="H54" s="1" t="s">
        <v>28</v>
      </c>
      <c r="I54" s="1">
        <v>11</v>
      </c>
    </row>
    <row r="55" spans="1:9" x14ac:dyDescent="0.25">
      <c r="A55" s="3" t="s">
        <v>138</v>
      </c>
      <c r="B55" s="3" t="s">
        <v>139</v>
      </c>
      <c r="C55" s="3" t="s">
        <v>13</v>
      </c>
      <c r="D55" s="3" t="s">
        <v>21</v>
      </c>
      <c r="E55" s="3" t="s">
        <v>37</v>
      </c>
      <c r="F55" s="3">
        <v>6</v>
      </c>
      <c r="G55" s="4">
        <v>45619</v>
      </c>
      <c r="H55" s="3" t="s">
        <v>16</v>
      </c>
      <c r="I55" s="3">
        <v>11</v>
      </c>
    </row>
    <row r="56" spans="1:9" ht="30" x14ac:dyDescent="0.25">
      <c r="A56" s="1" t="s">
        <v>140</v>
      </c>
      <c r="B56" s="1" t="s">
        <v>141</v>
      </c>
      <c r="C56" s="1" t="s">
        <v>26</v>
      </c>
      <c r="D56" s="1" t="s">
        <v>14</v>
      </c>
      <c r="E56" s="1" t="s">
        <v>27</v>
      </c>
      <c r="F56" s="1">
        <v>7</v>
      </c>
      <c r="G56" s="2">
        <v>45620</v>
      </c>
      <c r="H56" s="1" t="s">
        <v>28</v>
      </c>
      <c r="I56" s="1">
        <v>11</v>
      </c>
    </row>
    <row r="57" spans="1:9" ht="30" x14ac:dyDescent="0.25">
      <c r="A57" s="3" t="s">
        <v>142</v>
      </c>
      <c r="B57" s="3" t="s">
        <v>143</v>
      </c>
      <c r="C57" s="3" t="s">
        <v>33</v>
      </c>
      <c r="D57" s="3" t="s">
        <v>21</v>
      </c>
      <c r="E57" s="3" t="s">
        <v>20</v>
      </c>
      <c r="F57" s="3">
        <v>2</v>
      </c>
      <c r="G57" s="4">
        <v>45621</v>
      </c>
      <c r="H57" s="3" t="s">
        <v>28</v>
      </c>
      <c r="I57" s="3">
        <v>11</v>
      </c>
    </row>
    <row r="58" spans="1:9" ht="30" x14ac:dyDescent="0.25">
      <c r="A58" s="1" t="s">
        <v>144</v>
      </c>
      <c r="B58" s="1" t="s">
        <v>145</v>
      </c>
      <c r="C58" s="1" t="s">
        <v>13</v>
      </c>
      <c r="D58" s="1" t="s">
        <v>14</v>
      </c>
      <c r="E58" s="1" t="s">
        <v>15</v>
      </c>
      <c r="F58" s="1">
        <v>9</v>
      </c>
      <c r="G58" s="2">
        <v>45622</v>
      </c>
      <c r="H58" s="1" t="s">
        <v>28</v>
      </c>
      <c r="I58" s="1">
        <v>11</v>
      </c>
    </row>
    <row r="59" spans="1:9" x14ac:dyDescent="0.25">
      <c r="A59" s="3" t="s">
        <v>146</v>
      </c>
      <c r="B59" s="3" t="s">
        <v>147</v>
      </c>
      <c r="C59" s="3" t="s">
        <v>26</v>
      </c>
      <c r="D59" s="3" t="s">
        <v>21</v>
      </c>
      <c r="E59" s="3" t="s">
        <v>34</v>
      </c>
      <c r="F59" s="3">
        <v>5</v>
      </c>
      <c r="G59" s="4">
        <v>45623</v>
      </c>
      <c r="H59" s="3" t="s">
        <v>16</v>
      </c>
      <c r="I59" s="3">
        <v>11</v>
      </c>
    </row>
    <row r="60" spans="1:9" x14ac:dyDescent="0.25">
      <c r="A60" s="1" t="s">
        <v>148</v>
      </c>
      <c r="B60" s="1" t="s">
        <v>149</v>
      </c>
      <c r="C60" s="1" t="s">
        <v>13</v>
      </c>
      <c r="D60" s="1" t="s">
        <v>21</v>
      </c>
      <c r="E60" s="1" t="s">
        <v>37</v>
      </c>
      <c r="F60" s="1">
        <v>3</v>
      </c>
      <c r="G60" s="2">
        <v>45624</v>
      </c>
      <c r="H60" s="1" t="s">
        <v>28</v>
      </c>
      <c r="I60" s="1">
        <v>11</v>
      </c>
    </row>
    <row r="61" spans="1:9" ht="30" x14ac:dyDescent="0.25">
      <c r="A61" s="3" t="s">
        <v>150</v>
      </c>
      <c r="B61" s="3" t="s">
        <v>151</v>
      </c>
      <c r="C61" s="3" t="s">
        <v>33</v>
      </c>
      <c r="D61" s="3" t="s">
        <v>14</v>
      </c>
      <c r="E61" s="3" t="s">
        <v>27</v>
      </c>
      <c r="F61" s="3">
        <v>4</v>
      </c>
      <c r="G61" s="4">
        <v>45625</v>
      </c>
      <c r="H61" s="3" t="s">
        <v>28</v>
      </c>
      <c r="I61" s="3">
        <v>11</v>
      </c>
    </row>
    <row r="62" spans="1:9" ht="30" x14ac:dyDescent="0.25">
      <c r="A62" s="1" t="s">
        <v>152</v>
      </c>
      <c r="B62" s="1" t="s">
        <v>153</v>
      </c>
      <c r="C62" s="1" t="s">
        <v>26</v>
      </c>
      <c r="D62" s="1" t="s">
        <v>14</v>
      </c>
      <c r="E62" s="1" t="s">
        <v>20</v>
      </c>
      <c r="F62" s="1">
        <v>6</v>
      </c>
      <c r="G62" s="2">
        <v>45626</v>
      </c>
      <c r="H62" s="1" t="s">
        <v>28</v>
      </c>
      <c r="I62" s="1">
        <v>11</v>
      </c>
    </row>
    <row r="63" spans="1:9" x14ac:dyDescent="0.25">
      <c r="A63" s="3" t="s">
        <v>154</v>
      </c>
      <c r="B63" s="3" t="s">
        <v>155</v>
      </c>
      <c r="C63" s="3" t="s">
        <v>13</v>
      </c>
      <c r="D63" s="3" t="s">
        <v>21</v>
      </c>
      <c r="E63" s="3" t="s">
        <v>34</v>
      </c>
      <c r="F63" s="3">
        <v>7</v>
      </c>
      <c r="G63" s="4">
        <v>45627</v>
      </c>
      <c r="H63" s="3" t="s">
        <v>28</v>
      </c>
      <c r="I63" s="3">
        <v>12</v>
      </c>
    </row>
    <row r="64" spans="1:9" x14ac:dyDescent="0.25">
      <c r="A64" s="1" t="s">
        <v>156</v>
      </c>
      <c r="B64" s="1" t="s">
        <v>157</v>
      </c>
      <c r="C64" s="1" t="s">
        <v>33</v>
      </c>
      <c r="D64" s="1" t="s">
        <v>21</v>
      </c>
      <c r="E64" s="1" t="s">
        <v>37</v>
      </c>
      <c r="F64" s="1">
        <v>4</v>
      </c>
      <c r="G64" s="2">
        <v>45628</v>
      </c>
      <c r="H64" s="1" t="s">
        <v>16</v>
      </c>
      <c r="I64" s="1">
        <v>12</v>
      </c>
    </row>
    <row r="65" spans="1:9" ht="30" x14ac:dyDescent="0.25">
      <c r="A65" s="3" t="s">
        <v>158</v>
      </c>
      <c r="B65" s="3" t="s">
        <v>159</v>
      </c>
      <c r="C65" s="3" t="s">
        <v>13</v>
      </c>
      <c r="D65" s="3" t="s">
        <v>14</v>
      </c>
      <c r="E65" s="3" t="s">
        <v>15</v>
      </c>
      <c r="F65" s="3">
        <v>8</v>
      </c>
      <c r="G65" s="4">
        <v>45629</v>
      </c>
      <c r="H65" s="3" t="s">
        <v>28</v>
      </c>
      <c r="I65" s="3">
        <v>12</v>
      </c>
    </row>
    <row r="66" spans="1:9" ht="30" x14ac:dyDescent="0.25">
      <c r="A66" s="1" t="s">
        <v>160</v>
      </c>
      <c r="B66" s="1" t="s">
        <v>161</v>
      </c>
      <c r="C66" s="1" t="s">
        <v>26</v>
      </c>
      <c r="D66" s="1" t="s">
        <v>14</v>
      </c>
      <c r="E66" s="1" t="s">
        <v>27</v>
      </c>
      <c r="F66" s="1">
        <v>6</v>
      </c>
      <c r="G66" s="2">
        <v>45630</v>
      </c>
      <c r="H66" s="1" t="s">
        <v>16</v>
      </c>
      <c r="I66" s="1">
        <v>12</v>
      </c>
    </row>
    <row r="67" spans="1:9" x14ac:dyDescent="0.25">
      <c r="A67" s="3" t="s">
        <v>162</v>
      </c>
      <c r="B67" s="3" t="s">
        <v>163</v>
      </c>
      <c r="C67" s="3" t="s">
        <v>33</v>
      </c>
      <c r="D67" s="3" t="s">
        <v>21</v>
      </c>
      <c r="E67" s="3" t="s">
        <v>34</v>
      </c>
      <c r="F67" s="3">
        <v>2</v>
      </c>
      <c r="G67" s="4">
        <v>45631</v>
      </c>
      <c r="H67" s="3" t="s">
        <v>28</v>
      </c>
      <c r="I67" s="3">
        <v>12</v>
      </c>
    </row>
    <row r="68" spans="1:9" x14ac:dyDescent="0.25">
      <c r="A68" s="1" t="s">
        <v>164</v>
      </c>
      <c r="B68" s="1" t="s">
        <v>165</v>
      </c>
      <c r="C68" s="1" t="s">
        <v>13</v>
      </c>
      <c r="D68" s="1" t="s">
        <v>21</v>
      </c>
      <c r="E68" s="1" t="s">
        <v>37</v>
      </c>
      <c r="F68" s="1">
        <v>5</v>
      </c>
      <c r="G68" s="2">
        <v>45632</v>
      </c>
      <c r="H68" s="1" t="s">
        <v>28</v>
      </c>
      <c r="I68" s="1">
        <v>12</v>
      </c>
    </row>
    <row r="69" spans="1:9" ht="30" x14ac:dyDescent="0.25">
      <c r="A69" s="3" t="s">
        <v>166</v>
      </c>
      <c r="B69" s="3" t="s">
        <v>167</v>
      </c>
      <c r="C69" s="3" t="s">
        <v>26</v>
      </c>
      <c r="D69" s="3" t="s">
        <v>14</v>
      </c>
      <c r="E69" s="3" t="s">
        <v>15</v>
      </c>
      <c r="F69" s="3">
        <v>9</v>
      </c>
      <c r="G69" s="4">
        <v>45633</v>
      </c>
      <c r="H69" s="3" t="s">
        <v>16</v>
      </c>
      <c r="I69" s="3">
        <v>12</v>
      </c>
    </row>
    <row r="70" spans="1:9" ht="30" x14ac:dyDescent="0.25">
      <c r="A70" s="1" t="s">
        <v>168</v>
      </c>
      <c r="B70" s="1" t="s">
        <v>169</v>
      </c>
      <c r="C70" s="1" t="s">
        <v>33</v>
      </c>
      <c r="D70" s="1" t="s">
        <v>14</v>
      </c>
      <c r="E70" s="1" t="s">
        <v>20</v>
      </c>
      <c r="F70" s="1">
        <v>3</v>
      </c>
      <c r="G70" s="2">
        <v>45634</v>
      </c>
      <c r="H70" s="1" t="s">
        <v>28</v>
      </c>
      <c r="I70" s="1">
        <v>12</v>
      </c>
    </row>
    <row r="71" spans="1:9" x14ac:dyDescent="0.25">
      <c r="A71" s="3" t="s">
        <v>170</v>
      </c>
      <c r="B71" s="3" t="s">
        <v>171</v>
      </c>
      <c r="C71" s="3" t="s">
        <v>13</v>
      </c>
      <c r="D71" s="3" t="s">
        <v>21</v>
      </c>
      <c r="E71" s="3" t="s">
        <v>34</v>
      </c>
      <c r="F71" s="3">
        <v>6</v>
      </c>
      <c r="G71" s="4">
        <v>45635</v>
      </c>
      <c r="H71" s="3" t="s">
        <v>16</v>
      </c>
      <c r="I71" s="3">
        <v>12</v>
      </c>
    </row>
    <row r="72" spans="1:9" x14ac:dyDescent="0.25">
      <c r="A72" s="1" t="s">
        <v>172</v>
      </c>
      <c r="B72" s="1" t="s">
        <v>173</v>
      </c>
      <c r="C72" s="1" t="s">
        <v>26</v>
      </c>
      <c r="D72" s="1" t="s">
        <v>21</v>
      </c>
      <c r="E72" s="1" t="s">
        <v>37</v>
      </c>
      <c r="F72" s="1">
        <v>7</v>
      </c>
      <c r="G72" s="2">
        <v>45636</v>
      </c>
      <c r="H72" s="1" t="s">
        <v>28</v>
      </c>
      <c r="I72" s="1">
        <v>12</v>
      </c>
    </row>
    <row r="73" spans="1:9" ht="30" x14ac:dyDescent="0.25">
      <c r="A73" s="3" t="s">
        <v>174</v>
      </c>
      <c r="B73" s="3" t="s">
        <v>175</v>
      </c>
      <c r="C73" s="3" t="s">
        <v>13</v>
      </c>
      <c r="D73" s="3" t="s">
        <v>14</v>
      </c>
      <c r="E73" s="3" t="s">
        <v>15</v>
      </c>
      <c r="F73" s="3">
        <v>6</v>
      </c>
      <c r="G73" s="4">
        <v>45637</v>
      </c>
      <c r="H73" s="3" t="s">
        <v>16</v>
      </c>
      <c r="I73" s="3">
        <v>12</v>
      </c>
    </row>
    <row r="74" spans="1:9" ht="30" x14ac:dyDescent="0.25">
      <c r="A74" s="1" t="s">
        <v>176</v>
      </c>
      <c r="B74" s="1" t="s">
        <v>177</v>
      </c>
      <c r="C74" s="1" t="s">
        <v>33</v>
      </c>
      <c r="D74" s="1" t="s">
        <v>14</v>
      </c>
      <c r="E74" s="1" t="s">
        <v>27</v>
      </c>
      <c r="F74" s="1">
        <v>4</v>
      </c>
      <c r="G74" s="2">
        <v>45638</v>
      </c>
      <c r="H74" s="1" t="s">
        <v>28</v>
      </c>
      <c r="I74" s="1">
        <v>12</v>
      </c>
    </row>
    <row r="75" spans="1:9" x14ac:dyDescent="0.25">
      <c r="A75" s="3" t="s">
        <v>178</v>
      </c>
      <c r="B75" s="3" t="s">
        <v>179</v>
      </c>
      <c r="C75" s="3" t="s">
        <v>13</v>
      </c>
      <c r="D75" s="3" t="s">
        <v>21</v>
      </c>
      <c r="E75" s="3" t="s">
        <v>34</v>
      </c>
      <c r="F75" s="3">
        <v>2</v>
      </c>
      <c r="G75" s="4">
        <v>45639</v>
      </c>
      <c r="H75" s="3" t="s">
        <v>28</v>
      </c>
      <c r="I75" s="3">
        <v>12</v>
      </c>
    </row>
    <row r="76" spans="1:9" x14ac:dyDescent="0.25">
      <c r="A76" s="1" t="s">
        <v>180</v>
      </c>
      <c r="B76" s="1" t="s">
        <v>181</v>
      </c>
      <c r="C76" s="1" t="s">
        <v>26</v>
      </c>
      <c r="D76" s="1" t="s">
        <v>21</v>
      </c>
      <c r="E76" s="1" t="s">
        <v>37</v>
      </c>
      <c r="F76" s="1">
        <v>3</v>
      </c>
      <c r="G76" s="2">
        <v>45640</v>
      </c>
      <c r="H76" s="1" t="s">
        <v>16</v>
      </c>
      <c r="I76" s="1">
        <v>12</v>
      </c>
    </row>
    <row r="77" spans="1:9" ht="30" x14ac:dyDescent="0.25">
      <c r="A77" s="3" t="s">
        <v>182</v>
      </c>
      <c r="B77" s="3" t="s">
        <v>183</v>
      </c>
      <c r="C77" s="3" t="s">
        <v>33</v>
      </c>
      <c r="D77" s="3" t="s">
        <v>14</v>
      </c>
      <c r="E77" s="3" t="s">
        <v>15</v>
      </c>
      <c r="F77" s="3">
        <v>4</v>
      </c>
      <c r="G77" s="4">
        <v>45641</v>
      </c>
      <c r="H77" s="3" t="s">
        <v>28</v>
      </c>
      <c r="I77" s="3">
        <v>12</v>
      </c>
    </row>
    <row r="78" spans="1:9" ht="30" x14ac:dyDescent="0.25">
      <c r="A78" s="1" t="s">
        <v>184</v>
      </c>
      <c r="B78" s="1" t="s">
        <v>185</v>
      </c>
      <c r="C78" s="1" t="s">
        <v>13</v>
      </c>
      <c r="D78" s="1" t="s">
        <v>14</v>
      </c>
      <c r="E78" s="1" t="s">
        <v>27</v>
      </c>
      <c r="F78" s="1">
        <v>8</v>
      </c>
      <c r="G78" s="2">
        <v>45642</v>
      </c>
      <c r="H78" s="1" t="s">
        <v>16</v>
      </c>
      <c r="I78" s="1">
        <v>12</v>
      </c>
    </row>
    <row r="79" spans="1:9" x14ac:dyDescent="0.25">
      <c r="A79" s="3" t="s">
        <v>186</v>
      </c>
      <c r="B79" s="3" t="s">
        <v>187</v>
      </c>
      <c r="C79" s="3" t="s">
        <v>26</v>
      </c>
      <c r="D79" s="3" t="s">
        <v>21</v>
      </c>
      <c r="E79" s="3" t="s">
        <v>34</v>
      </c>
      <c r="F79" s="3">
        <v>5</v>
      </c>
      <c r="G79" s="4">
        <v>45643</v>
      </c>
      <c r="H79" s="3" t="s">
        <v>28</v>
      </c>
      <c r="I79" s="3">
        <v>12</v>
      </c>
    </row>
    <row r="80" spans="1:9" x14ac:dyDescent="0.25">
      <c r="A80" s="1" t="s">
        <v>188</v>
      </c>
      <c r="B80" s="1" t="s">
        <v>189</v>
      </c>
      <c r="C80" s="1" t="s">
        <v>33</v>
      </c>
      <c r="D80" s="1" t="s">
        <v>21</v>
      </c>
      <c r="E80" s="1" t="s">
        <v>37</v>
      </c>
      <c r="F80" s="1">
        <v>4</v>
      </c>
      <c r="G80" s="2">
        <v>45644</v>
      </c>
      <c r="H80" s="1" t="s">
        <v>16</v>
      </c>
      <c r="I80" s="1">
        <v>12</v>
      </c>
    </row>
    <row r="81" spans="1:9" ht="30" x14ac:dyDescent="0.25">
      <c r="A81" s="3" t="s">
        <v>190</v>
      </c>
      <c r="B81" s="3" t="s">
        <v>191</v>
      </c>
      <c r="C81" s="3" t="s">
        <v>13</v>
      </c>
      <c r="D81" s="3" t="s">
        <v>14</v>
      </c>
      <c r="E81" s="3" t="s">
        <v>15</v>
      </c>
      <c r="F81" s="3">
        <v>5</v>
      </c>
      <c r="G81" s="4">
        <v>45645</v>
      </c>
      <c r="H81" s="3" t="s">
        <v>28</v>
      </c>
      <c r="I81" s="3">
        <v>12</v>
      </c>
    </row>
    <row r="82" spans="1:9" ht="30" x14ac:dyDescent="0.25">
      <c r="A82" s="1" t="s">
        <v>192</v>
      </c>
      <c r="B82" s="1" t="s">
        <v>193</v>
      </c>
      <c r="C82" s="1" t="s">
        <v>26</v>
      </c>
      <c r="D82" s="1" t="s">
        <v>14</v>
      </c>
      <c r="E82" s="1" t="s">
        <v>20</v>
      </c>
      <c r="F82" s="1">
        <v>6</v>
      </c>
      <c r="G82" s="2">
        <v>45646</v>
      </c>
      <c r="H82" s="1" t="s">
        <v>16</v>
      </c>
      <c r="I82" s="1">
        <v>12</v>
      </c>
    </row>
    <row r="83" spans="1:9" x14ac:dyDescent="0.25">
      <c r="A83" s="3" t="s">
        <v>194</v>
      </c>
      <c r="B83" s="3" t="s">
        <v>195</v>
      </c>
      <c r="C83" s="3" t="s">
        <v>33</v>
      </c>
      <c r="D83" s="3" t="s">
        <v>21</v>
      </c>
      <c r="E83" s="3" t="s">
        <v>34</v>
      </c>
      <c r="F83" s="3">
        <v>3</v>
      </c>
      <c r="G83" s="4">
        <v>45647</v>
      </c>
      <c r="H83" s="3" t="s">
        <v>28</v>
      </c>
      <c r="I83" s="3">
        <v>12</v>
      </c>
    </row>
    <row r="84" spans="1:9" x14ac:dyDescent="0.25">
      <c r="A84" s="1" t="s">
        <v>196</v>
      </c>
      <c r="B84" s="1" t="s">
        <v>197</v>
      </c>
      <c r="C84" s="1" t="s">
        <v>13</v>
      </c>
      <c r="D84" s="1" t="s">
        <v>21</v>
      </c>
      <c r="E84" s="1" t="s">
        <v>37</v>
      </c>
      <c r="F84" s="1">
        <v>6</v>
      </c>
      <c r="G84" s="2">
        <v>45648</v>
      </c>
      <c r="H84" s="1" t="s">
        <v>28</v>
      </c>
      <c r="I84" s="1">
        <v>12</v>
      </c>
    </row>
    <row r="85" spans="1:9" ht="30" x14ac:dyDescent="0.25">
      <c r="A85" s="3" t="s">
        <v>198</v>
      </c>
      <c r="B85" s="3" t="s">
        <v>199</v>
      </c>
      <c r="C85" s="3" t="s">
        <v>26</v>
      </c>
      <c r="D85" s="3" t="s">
        <v>14</v>
      </c>
      <c r="E85" s="3" t="s">
        <v>15</v>
      </c>
      <c r="F85" s="3">
        <v>4</v>
      </c>
      <c r="G85" s="4">
        <v>45649</v>
      </c>
      <c r="H85" s="3" t="s">
        <v>28</v>
      </c>
      <c r="I85" s="3">
        <v>12</v>
      </c>
    </row>
    <row r="86" spans="1:9" ht="30" x14ac:dyDescent="0.25">
      <c r="A86" s="1" t="s">
        <v>200</v>
      </c>
      <c r="B86" s="1" t="s">
        <v>201</v>
      </c>
      <c r="C86" s="1" t="s">
        <v>33</v>
      </c>
      <c r="D86" s="1" t="s">
        <v>14</v>
      </c>
      <c r="E86" s="1" t="s">
        <v>27</v>
      </c>
      <c r="F86" s="1">
        <v>5</v>
      </c>
      <c r="G86" s="2">
        <v>45650</v>
      </c>
      <c r="H86" s="1" t="s">
        <v>16</v>
      </c>
      <c r="I86" s="1">
        <v>12</v>
      </c>
    </row>
    <row r="87" spans="1:9" x14ac:dyDescent="0.25">
      <c r="A87" s="3" t="s">
        <v>202</v>
      </c>
      <c r="B87" s="3" t="s">
        <v>203</v>
      </c>
      <c r="C87" s="3" t="s">
        <v>13</v>
      </c>
      <c r="D87" s="3" t="s">
        <v>21</v>
      </c>
      <c r="E87" s="3" t="s">
        <v>34</v>
      </c>
      <c r="F87" s="3">
        <v>2</v>
      </c>
      <c r="G87" s="4">
        <v>45651</v>
      </c>
      <c r="H87" s="3" t="s">
        <v>16</v>
      </c>
      <c r="I87" s="3">
        <v>12</v>
      </c>
    </row>
    <row r="88" spans="1:9" x14ac:dyDescent="0.25">
      <c r="A88" s="1" t="s">
        <v>204</v>
      </c>
      <c r="B88" s="1" t="s">
        <v>205</v>
      </c>
      <c r="C88" s="1" t="s">
        <v>26</v>
      </c>
      <c r="D88" s="1" t="s">
        <v>21</v>
      </c>
      <c r="E88" s="1" t="s">
        <v>37</v>
      </c>
      <c r="F88" s="1">
        <v>7</v>
      </c>
      <c r="G88" s="2">
        <v>45652</v>
      </c>
      <c r="H88" s="1" t="s">
        <v>28</v>
      </c>
      <c r="I88" s="1">
        <v>12</v>
      </c>
    </row>
    <row r="89" spans="1:9" ht="30" x14ac:dyDescent="0.25">
      <c r="A89" s="3" t="s">
        <v>206</v>
      </c>
      <c r="B89" s="3" t="s">
        <v>207</v>
      </c>
      <c r="C89" s="3" t="s">
        <v>13</v>
      </c>
      <c r="D89" s="3" t="s">
        <v>14</v>
      </c>
      <c r="E89" s="3" t="s">
        <v>15</v>
      </c>
      <c r="F89" s="3">
        <v>8</v>
      </c>
      <c r="G89" s="4">
        <v>45653</v>
      </c>
      <c r="H89" s="3" t="s">
        <v>28</v>
      </c>
      <c r="I89" s="3">
        <v>12</v>
      </c>
    </row>
    <row r="90" spans="1:9" ht="30" x14ac:dyDescent="0.25">
      <c r="A90" s="1" t="s">
        <v>208</v>
      </c>
      <c r="B90" s="1" t="s">
        <v>209</v>
      </c>
      <c r="C90" s="1" t="s">
        <v>33</v>
      </c>
      <c r="D90" s="1" t="s">
        <v>14</v>
      </c>
      <c r="E90" s="1" t="s">
        <v>20</v>
      </c>
      <c r="F90" s="1">
        <v>6</v>
      </c>
      <c r="G90" s="2">
        <v>45654</v>
      </c>
      <c r="H90" s="1" t="s">
        <v>28</v>
      </c>
      <c r="I90" s="1">
        <v>12</v>
      </c>
    </row>
    <row r="91" spans="1:9" x14ac:dyDescent="0.25">
      <c r="A91" s="3" t="s">
        <v>210</v>
      </c>
      <c r="B91" s="3" t="s">
        <v>211</v>
      </c>
      <c r="C91" s="3" t="s">
        <v>13</v>
      </c>
      <c r="D91" s="3" t="s">
        <v>21</v>
      </c>
      <c r="E91" s="3" t="s">
        <v>34</v>
      </c>
      <c r="F91" s="3">
        <v>3</v>
      </c>
      <c r="G91" s="4">
        <v>45655</v>
      </c>
      <c r="H91" s="3" t="s">
        <v>28</v>
      </c>
      <c r="I91" s="3">
        <v>12</v>
      </c>
    </row>
    <row r="92" spans="1:9" ht="30" x14ac:dyDescent="0.25">
      <c r="A92" s="1" t="s">
        <v>212</v>
      </c>
      <c r="B92" s="1" t="s">
        <v>213</v>
      </c>
      <c r="C92" s="1" t="s">
        <v>26</v>
      </c>
      <c r="D92" s="1" t="s">
        <v>21</v>
      </c>
      <c r="E92" s="1" t="s">
        <v>37</v>
      </c>
      <c r="F92" s="1">
        <v>5</v>
      </c>
      <c r="G92" s="2">
        <v>45656</v>
      </c>
      <c r="H92" s="1" t="s">
        <v>16</v>
      </c>
      <c r="I92" s="1">
        <v>12</v>
      </c>
    </row>
    <row r="93" spans="1:9" ht="30" x14ac:dyDescent="0.25">
      <c r="A93" s="3" t="s">
        <v>214</v>
      </c>
      <c r="B93" s="3" t="s">
        <v>215</v>
      </c>
      <c r="C93" s="3" t="s">
        <v>33</v>
      </c>
      <c r="D93" s="3" t="s">
        <v>14</v>
      </c>
      <c r="E93" s="3" t="s">
        <v>27</v>
      </c>
      <c r="F93" s="3">
        <v>4</v>
      </c>
      <c r="G93" s="4">
        <v>45657</v>
      </c>
      <c r="H93" s="3" t="s">
        <v>28</v>
      </c>
      <c r="I93" s="3">
        <v>12</v>
      </c>
    </row>
    <row r="94" spans="1:9" ht="30" x14ac:dyDescent="0.25">
      <c r="A94" s="1" t="s">
        <v>216</v>
      </c>
      <c r="B94" s="1" t="s">
        <v>217</v>
      </c>
      <c r="C94" s="1" t="s">
        <v>13</v>
      </c>
      <c r="D94" s="1" t="s">
        <v>14</v>
      </c>
      <c r="E94" s="1" t="s">
        <v>15</v>
      </c>
      <c r="F94" s="1">
        <v>7</v>
      </c>
      <c r="G94" s="2">
        <v>45658</v>
      </c>
      <c r="H94" s="1" t="s">
        <v>28</v>
      </c>
      <c r="I94" s="1">
        <v>1</v>
      </c>
    </row>
    <row r="95" spans="1:9" ht="30" x14ac:dyDescent="0.25">
      <c r="A95" s="3" t="s">
        <v>218</v>
      </c>
      <c r="B95" s="3" t="s">
        <v>219</v>
      </c>
      <c r="C95" s="3" t="s">
        <v>26</v>
      </c>
      <c r="D95" s="3" t="s">
        <v>21</v>
      </c>
      <c r="E95" s="3" t="s">
        <v>20</v>
      </c>
      <c r="F95" s="3">
        <v>5</v>
      </c>
      <c r="G95" s="4">
        <v>45659</v>
      </c>
      <c r="H95" s="3" t="s">
        <v>28</v>
      </c>
      <c r="I95" s="3">
        <v>1</v>
      </c>
    </row>
    <row r="96" spans="1:9" x14ac:dyDescent="0.25">
      <c r="A96" s="1" t="s">
        <v>220</v>
      </c>
      <c r="B96" s="1" t="s">
        <v>221</v>
      </c>
      <c r="C96" s="1" t="s">
        <v>33</v>
      </c>
      <c r="D96" s="1" t="s">
        <v>21</v>
      </c>
      <c r="E96" s="1" t="s">
        <v>37</v>
      </c>
      <c r="F96" s="1">
        <v>3</v>
      </c>
      <c r="G96" s="2">
        <v>45660</v>
      </c>
      <c r="H96" s="1" t="s">
        <v>28</v>
      </c>
      <c r="I96" s="1">
        <v>1</v>
      </c>
    </row>
    <row r="97" spans="1:9" ht="30" x14ac:dyDescent="0.25">
      <c r="A97" s="3" t="s">
        <v>222</v>
      </c>
      <c r="B97" s="3" t="s">
        <v>223</v>
      </c>
      <c r="C97" s="3" t="s">
        <v>13</v>
      </c>
      <c r="D97" s="3" t="s">
        <v>14</v>
      </c>
      <c r="E97" s="3" t="s">
        <v>15</v>
      </c>
      <c r="F97" s="3">
        <v>9</v>
      </c>
      <c r="G97" s="4">
        <v>45661</v>
      </c>
      <c r="H97" s="3" t="s">
        <v>16</v>
      </c>
      <c r="I97" s="3">
        <v>1</v>
      </c>
    </row>
    <row r="98" spans="1:9" ht="30" x14ac:dyDescent="0.25">
      <c r="A98" s="1" t="s">
        <v>224</v>
      </c>
      <c r="B98" s="1" t="s">
        <v>225</v>
      </c>
      <c r="C98" s="1" t="s">
        <v>26</v>
      </c>
      <c r="D98" s="1" t="s">
        <v>14</v>
      </c>
      <c r="E98" s="1" t="s">
        <v>27</v>
      </c>
      <c r="F98" s="1">
        <v>6</v>
      </c>
      <c r="G98" s="2">
        <v>45662</v>
      </c>
      <c r="H98" s="1" t="s">
        <v>28</v>
      </c>
      <c r="I98" s="1">
        <v>1</v>
      </c>
    </row>
    <row r="99" spans="1:9" x14ac:dyDescent="0.25">
      <c r="A99" s="3" t="s">
        <v>226</v>
      </c>
      <c r="B99" s="3" t="s">
        <v>227</v>
      </c>
      <c r="C99" s="3" t="s">
        <v>33</v>
      </c>
      <c r="D99" s="3" t="s">
        <v>21</v>
      </c>
      <c r="E99" s="3" t="s">
        <v>34</v>
      </c>
      <c r="F99" s="3">
        <v>4</v>
      </c>
      <c r="G99" s="4">
        <v>45663</v>
      </c>
      <c r="H99" s="3" t="s">
        <v>28</v>
      </c>
      <c r="I99" s="3">
        <v>1</v>
      </c>
    </row>
    <row r="100" spans="1:9" x14ac:dyDescent="0.25">
      <c r="A100" s="1" t="s">
        <v>228</v>
      </c>
      <c r="B100" s="1" t="s">
        <v>229</v>
      </c>
      <c r="C100" s="1" t="s">
        <v>13</v>
      </c>
      <c r="D100" s="1" t="s">
        <v>21</v>
      </c>
      <c r="E100" s="1" t="s">
        <v>37</v>
      </c>
      <c r="F100" s="1">
        <v>7</v>
      </c>
      <c r="G100" s="2">
        <v>45664</v>
      </c>
      <c r="H100" s="1" t="s">
        <v>16</v>
      </c>
      <c r="I100" s="1">
        <v>1</v>
      </c>
    </row>
    <row r="101" spans="1:9" ht="30" x14ac:dyDescent="0.25">
      <c r="A101" s="3" t="s">
        <v>230</v>
      </c>
      <c r="B101" s="3" t="s">
        <v>231</v>
      </c>
      <c r="C101" s="3" t="s">
        <v>26</v>
      </c>
      <c r="D101" s="3" t="s">
        <v>14</v>
      </c>
      <c r="E101" s="3" t="s">
        <v>15</v>
      </c>
      <c r="F101" s="3">
        <v>8</v>
      </c>
      <c r="G101" s="4">
        <v>45665</v>
      </c>
      <c r="H101" s="3" t="s">
        <v>28</v>
      </c>
      <c r="I101" s="3">
        <v>1</v>
      </c>
    </row>
    <row r="102" spans="1:9" ht="30" x14ac:dyDescent="0.25">
      <c r="A102" s="1" t="s">
        <v>232</v>
      </c>
      <c r="B102" s="1" t="s">
        <v>233</v>
      </c>
      <c r="C102" s="1" t="s">
        <v>13</v>
      </c>
      <c r="D102" s="1" t="s">
        <v>14</v>
      </c>
      <c r="E102" s="1" t="s">
        <v>15</v>
      </c>
      <c r="F102" s="1">
        <v>6</v>
      </c>
      <c r="G102" s="2">
        <v>45666</v>
      </c>
      <c r="H102" s="1" t="s">
        <v>16</v>
      </c>
      <c r="I102" s="1">
        <v>1</v>
      </c>
    </row>
    <row r="103" spans="1:9" ht="30" x14ac:dyDescent="0.25">
      <c r="A103" s="3" t="s">
        <v>234</v>
      </c>
      <c r="B103" s="3" t="s">
        <v>235</v>
      </c>
      <c r="C103" s="3" t="s">
        <v>26</v>
      </c>
      <c r="D103" s="3" t="s">
        <v>14</v>
      </c>
      <c r="E103" s="3" t="s">
        <v>20</v>
      </c>
      <c r="F103" s="3">
        <v>8</v>
      </c>
      <c r="G103" s="4">
        <v>45667</v>
      </c>
      <c r="H103" s="3" t="s">
        <v>28</v>
      </c>
      <c r="I103" s="3">
        <v>1</v>
      </c>
    </row>
    <row r="104" spans="1:9" x14ac:dyDescent="0.25">
      <c r="A104" s="1" t="s">
        <v>236</v>
      </c>
      <c r="B104" s="1" t="s">
        <v>237</v>
      </c>
      <c r="C104" s="1" t="s">
        <v>33</v>
      </c>
      <c r="D104" s="1" t="s">
        <v>21</v>
      </c>
      <c r="E104" s="1" t="s">
        <v>34</v>
      </c>
      <c r="F104" s="1">
        <v>2</v>
      </c>
      <c r="G104" s="2">
        <v>45668</v>
      </c>
      <c r="H104" s="1" t="s">
        <v>28</v>
      </c>
      <c r="I104" s="1">
        <v>1</v>
      </c>
    </row>
    <row r="105" spans="1:9" ht="30" x14ac:dyDescent="0.25">
      <c r="A105" s="3" t="s">
        <v>238</v>
      </c>
      <c r="B105" s="3" t="s">
        <v>239</v>
      </c>
      <c r="C105" s="3" t="s">
        <v>13</v>
      </c>
      <c r="D105" s="3" t="s">
        <v>21</v>
      </c>
      <c r="E105" s="3" t="s">
        <v>37</v>
      </c>
      <c r="F105" s="3">
        <v>7</v>
      </c>
      <c r="G105" s="4">
        <v>45669</v>
      </c>
      <c r="H105" s="3" t="s">
        <v>16</v>
      </c>
      <c r="I105" s="3">
        <v>1</v>
      </c>
    </row>
    <row r="106" spans="1:9" ht="30" x14ac:dyDescent="0.25">
      <c r="A106" s="1" t="s">
        <v>240</v>
      </c>
      <c r="B106" s="1" t="s">
        <v>241</v>
      </c>
      <c r="C106" s="1" t="s">
        <v>26</v>
      </c>
      <c r="D106" s="1" t="s">
        <v>14</v>
      </c>
      <c r="E106" s="1" t="s">
        <v>27</v>
      </c>
      <c r="F106" s="1">
        <v>4</v>
      </c>
      <c r="G106" s="2">
        <v>45670</v>
      </c>
      <c r="H106" s="1" t="s">
        <v>28</v>
      </c>
      <c r="I106" s="1">
        <v>1</v>
      </c>
    </row>
    <row r="107" spans="1:9" ht="30" x14ac:dyDescent="0.25">
      <c r="A107" s="3" t="s">
        <v>242</v>
      </c>
      <c r="B107" s="3" t="s">
        <v>243</v>
      </c>
      <c r="C107" s="3" t="s">
        <v>33</v>
      </c>
      <c r="D107" s="3" t="s">
        <v>21</v>
      </c>
      <c r="E107" s="3" t="s">
        <v>20</v>
      </c>
      <c r="F107" s="3">
        <v>5</v>
      </c>
      <c r="G107" s="4">
        <v>45671</v>
      </c>
      <c r="H107" s="3" t="s">
        <v>28</v>
      </c>
      <c r="I107" s="3">
        <v>1</v>
      </c>
    </row>
    <row r="108" spans="1:9" ht="30" x14ac:dyDescent="0.25">
      <c r="A108" s="1" t="s">
        <v>244</v>
      </c>
      <c r="B108" s="1" t="s">
        <v>245</v>
      </c>
      <c r="C108" s="1" t="s">
        <v>13</v>
      </c>
      <c r="D108" s="1" t="s">
        <v>14</v>
      </c>
      <c r="E108" s="1" t="s">
        <v>15</v>
      </c>
      <c r="F108" s="1">
        <v>9</v>
      </c>
      <c r="G108" s="2">
        <v>45672</v>
      </c>
      <c r="H108" s="1" t="s">
        <v>28</v>
      </c>
      <c r="I108" s="1">
        <v>1</v>
      </c>
    </row>
    <row r="109" spans="1:9" x14ac:dyDescent="0.25">
      <c r="A109" s="3" t="s">
        <v>246</v>
      </c>
      <c r="B109" s="3" t="s">
        <v>247</v>
      </c>
      <c r="C109" s="3" t="s">
        <v>26</v>
      </c>
      <c r="D109" s="3" t="s">
        <v>21</v>
      </c>
      <c r="E109" s="3" t="s">
        <v>34</v>
      </c>
      <c r="F109" s="3">
        <v>3</v>
      </c>
      <c r="G109" s="4">
        <v>45673</v>
      </c>
      <c r="H109" s="3" t="s">
        <v>16</v>
      </c>
      <c r="I109" s="3">
        <v>1</v>
      </c>
    </row>
    <row r="110" spans="1:9" x14ac:dyDescent="0.25">
      <c r="A110" s="1" t="s">
        <v>248</v>
      </c>
      <c r="B110" s="1" t="s">
        <v>249</v>
      </c>
      <c r="C110" s="1" t="s">
        <v>33</v>
      </c>
      <c r="D110" s="1" t="s">
        <v>21</v>
      </c>
      <c r="E110" s="1" t="s">
        <v>37</v>
      </c>
      <c r="F110" s="1">
        <v>8</v>
      </c>
      <c r="G110" s="2">
        <v>45674</v>
      </c>
      <c r="H110" s="1" t="s">
        <v>28</v>
      </c>
      <c r="I110" s="1">
        <v>1</v>
      </c>
    </row>
    <row r="111" spans="1:9" ht="30" x14ac:dyDescent="0.25">
      <c r="A111" s="3" t="s">
        <v>250</v>
      </c>
      <c r="B111" s="3" t="s">
        <v>251</v>
      </c>
      <c r="C111" s="3" t="s">
        <v>13</v>
      </c>
      <c r="D111" s="3" t="s">
        <v>14</v>
      </c>
      <c r="E111" s="3" t="s">
        <v>27</v>
      </c>
      <c r="F111" s="3">
        <v>4</v>
      </c>
      <c r="G111" s="4">
        <v>45675</v>
      </c>
      <c r="H111" s="3" t="s">
        <v>28</v>
      </c>
      <c r="I111" s="3">
        <v>1</v>
      </c>
    </row>
    <row r="112" spans="1:9" ht="30" x14ac:dyDescent="0.25">
      <c r="A112" s="1" t="s">
        <v>252</v>
      </c>
      <c r="B112" s="1" t="s">
        <v>253</v>
      </c>
      <c r="C112" s="1" t="s">
        <v>26</v>
      </c>
      <c r="D112" s="1" t="s">
        <v>14</v>
      </c>
      <c r="E112" s="1" t="s">
        <v>20</v>
      </c>
      <c r="F112" s="1">
        <v>7</v>
      </c>
      <c r="G112" s="2">
        <v>45676</v>
      </c>
      <c r="H112" s="1" t="s">
        <v>16</v>
      </c>
      <c r="I112" s="1">
        <v>1</v>
      </c>
    </row>
    <row r="113" spans="1:9" x14ac:dyDescent="0.25">
      <c r="A113" s="3" t="s">
        <v>254</v>
      </c>
      <c r="B113" s="3" t="s">
        <v>255</v>
      </c>
      <c r="C113" s="3" t="s">
        <v>33</v>
      </c>
      <c r="D113" s="3" t="s">
        <v>21</v>
      </c>
      <c r="E113" s="3" t="s">
        <v>34</v>
      </c>
      <c r="F113" s="3">
        <v>2</v>
      </c>
      <c r="G113" s="4">
        <v>45677</v>
      </c>
      <c r="H113" s="3" t="s">
        <v>28</v>
      </c>
      <c r="I113" s="3">
        <v>1</v>
      </c>
    </row>
    <row r="114" spans="1:9" ht="30" x14ac:dyDescent="0.25">
      <c r="A114" s="1" t="s">
        <v>256</v>
      </c>
      <c r="B114" s="1" t="s">
        <v>257</v>
      </c>
      <c r="C114" s="1" t="s">
        <v>13</v>
      </c>
      <c r="D114" s="1" t="s">
        <v>21</v>
      </c>
      <c r="E114" s="1" t="s">
        <v>37</v>
      </c>
      <c r="F114" s="1">
        <v>5</v>
      </c>
      <c r="G114" s="2">
        <v>45678</v>
      </c>
      <c r="H114" s="1" t="s">
        <v>16</v>
      </c>
      <c r="I114" s="1">
        <v>1</v>
      </c>
    </row>
    <row r="115" spans="1:9" ht="30" x14ac:dyDescent="0.25">
      <c r="A115" s="3" t="s">
        <v>258</v>
      </c>
      <c r="B115" s="3" t="s">
        <v>259</v>
      </c>
      <c r="C115" s="3" t="s">
        <v>26</v>
      </c>
      <c r="D115" s="3" t="s">
        <v>14</v>
      </c>
      <c r="E115" s="3" t="s">
        <v>15</v>
      </c>
      <c r="F115" s="3">
        <v>6</v>
      </c>
      <c r="G115" s="4">
        <v>45679</v>
      </c>
      <c r="H115" s="3" t="s">
        <v>28</v>
      </c>
      <c r="I115" s="3">
        <v>1</v>
      </c>
    </row>
    <row r="116" spans="1:9" ht="30" x14ac:dyDescent="0.25">
      <c r="A116" s="1" t="s">
        <v>260</v>
      </c>
      <c r="B116" s="1" t="s">
        <v>261</v>
      </c>
      <c r="C116" s="1" t="s">
        <v>33</v>
      </c>
      <c r="D116" s="1" t="s">
        <v>21</v>
      </c>
      <c r="E116" s="1" t="s">
        <v>20</v>
      </c>
      <c r="F116" s="1">
        <v>4</v>
      </c>
      <c r="G116" s="2">
        <v>45680</v>
      </c>
      <c r="H116" s="1" t="s">
        <v>28</v>
      </c>
      <c r="I116" s="1">
        <v>1</v>
      </c>
    </row>
    <row r="117" spans="1:9" ht="30" x14ac:dyDescent="0.25">
      <c r="A117" s="3" t="s">
        <v>262</v>
      </c>
      <c r="B117" s="3" t="s">
        <v>263</v>
      </c>
      <c r="C117" s="3" t="s">
        <v>13</v>
      </c>
      <c r="D117" s="3" t="s">
        <v>14</v>
      </c>
      <c r="E117" s="3" t="s">
        <v>27</v>
      </c>
      <c r="F117" s="3">
        <v>5</v>
      </c>
      <c r="G117" s="4">
        <v>45681</v>
      </c>
      <c r="H117" s="3" t="s">
        <v>16</v>
      </c>
      <c r="I117" s="3">
        <v>1</v>
      </c>
    </row>
    <row r="118" spans="1:9" ht="30" x14ac:dyDescent="0.25">
      <c r="A118" s="1" t="s">
        <v>264</v>
      </c>
      <c r="B118" s="1" t="s">
        <v>265</v>
      </c>
      <c r="C118" s="1" t="s">
        <v>26</v>
      </c>
      <c r="D118" s="1" t="s">
        <v>21</v>
      </c>
      <c r="E118" s="1" t="s">
        <v>34</v>
      </c>
      <c r="F118" s="1">
        <v>3</v>
      </c>
      <c r="G118" s="2">
        <v>45682</v>
      </c>
      <c r="H118" s="1" t="s">
        <v>28</v>
      </c>
      <c r="I118" s="1">
        <v>1</v>
      </c>
    </row>
    <row r="119" spans="1:9" x14ac:dyDescent="0.25">
      <c r="A119" s="3" t="s">
        <v>266</v>
      </c>
      <c r="B119" s="3" t="s">
        <v>267</v>
      </c>
      <c r="C119" s="3" t="s">
        <v>33</v>
      </c>
      <c r="D119" s="3" t="s">
        <v>21</v>
      </c>
      <c r="E119" s="3" t="s">
        <v>37</v>
      </c>
      <c r="F119" s="3">
        <v>4</v>
      </c>
      <c r="G119" s="4">
        <v>45683</v>
      </c>
      <c r="H119" s="3" t="s">
        <v>28</v>
      </c>
      <c r="I119" s="3">
        <v>1</v>
      </c>
    </row>
    <row r="120" spans="1:9" ht="30" x14ac:dyDescent="0.25">
      <c r="A120" s="1" t="s">
        <v>268</v>
      </c>
      <c r="B120" s="1" t="s">
        <v>269</v>
      </c>
      <c r="C120" s="1" t="s">
        <v>13</v>
      </c>
      <c r="D120" s="1" t="s">
        <v>14</v>
      </c>
      <c r="E120" s="1" t="s">
        <v>15</v>
      </c>
      <c r="F120" s="1">
        <v>6</v>
      </c>
      <c r="G120" s="2">
        <v>45684</v>
      </c>
      <c r="H120" s="1" t="s">
        <v>28</v>
      </c>
      <c r="I120" s="1">
        <v>1</v>
      </c>
    </row>
    <row r="121" spans="1:9" ht="30" x14ac:dyDescent="0.25">
      <c r="A121" s="3" t="s">
        <v>270</v>
      </c>
      <c r="B121" s="3" t="s">
        <v>271</v>
      </c>
      <c r="C121" s="3" t="s">
        <v>26</v>
      </c>
      <c r="D121" s="3" t="s">
        <v>14</v>
      </c>
      <c r="E121" s="3" t="s">
        <v>27</v>
      </c>
      <c r="F121" s="3">
        <v>8</v>
      </c>
      <c r="G121" s="4">
        <v>45685</v>
      </c>
      <c r="H121" s="3" t="s">
        <v>16</v>
      </c>
      <c r="I121" s="3">
        <v>1</v>
      </c>
    </row>
    <row r="122" spans="1:9" ht="30" x14ac:dyDescent="0.25">
      <c r="A122" s="1" t="s">
        <v>272</v>
      </c>
      <c r="B122" s="1" t="s">
        <v>273</v>
      </c>
      <c r="C122" s="1" t="s">
        <v>33</v>
      </c>
      <c r="D122" s="1" t="s">
        <v>21</v>
      </c>
      <c r="E122" s="1" t="s">
        <v>20</v>
      </c>
      <c r="F122" s="1">
        <v>5</v>
      </c>
      <c r="G122" s="2">
        <v>45686</v>
      </c>
      <c r="H122" s="1" t="s">
        <v>28</v>
      </c>
      <c r="I122" s="1">
        <v>1</v>
      </c>
    </row>
    <row r="123" spans="1:9" ht="30" x14ac:dyDescent="0.25">
      <c r="A123" s="3" t="s">
        <v>274</v>
      </c>
      <c r="B123" s="3" t="s">
        <v>275</v>
      </c>
      <c r="C123" s="3" t="s">
        <v>13</v>
      </c>
      <c r="D123" s="3" t="s">
        <v>21</v>
      </c>
      <c r="E123" s="3" t="s">
        <v>37</v>
      </c>
      <c r="F123" s="3">
        <v>7</v>
      </c>
      <c r="G123" s="4">
        <v>45687</v>
      </c>
      <c r="H123" s="3" t="s">
        <v>28</v>
      </c>
      <c r="I123" s="3">
        <v>1</v>
      </c>
    </row>
    <row r="124" spans="1:9" ht="30" x14ac:dyDescent="0.25">
      <c r="A124" s="1" t="s">
        <v>276</v>
      </c>
      <c r="B124" s="1" t="s">
        <v>277</v>
      </c>
      <c r="C124" s="1" t="s">
        <v>26</v>
      </c>
      <c r="D124" s="1" t="s">
        <v>14</v>
      </c>
      <c r="E124" s="1" t="s">
        <v>15</v>
      </c>
      <c r="F124" s="1">
        <v>9</v>
      </c>
      <c r="G124" s="2">
        <v>45688</v>
      </c>
      <c r="H124" s="1" t="s">
        <v>16</v>
      </c>
      <c r="I124" s="1">
        <v>1</v>
      </c>
    </row>
    <row r="125" spans="1:9" ht="30" x14ac:dyDescent="0.25">
      <c r="A125" s="3" t="s">
        <v>278</v>
      </c>
      <c r="B125" s="3" t="s">
        <v>279</v>
      </c>
      <c r="C125" s="3" t="s">
        <v>33</v>
      </c>
      <c r="D125" s="3" t="s">
        <v>14</v>
      </c>
      <c r="E125" s="3" t="s">
        <v>27</v>
      </c>
      <c r="F125" s="3">
        <v>7</v>
      </c>
      <c r="G125" s="4">
        <v>45689</v>
      </c>
      <c r="H125" s="3" t="s">
        <v>28</v>
      </c>
      <c r="I125" s="3">
        <v>2</v>
      </c>
    </row>
    <row r="126" spans="1:9" x14ac:dyDescent="0.25">
      <c r="A126" s="1" t="s">
        <v>280</v>
      </c>
      <c r="B126" s="1" t="s">
        <v>281</v>
      </c>
      <c r="C126" s="1" t="s">
        <v>13</v>
      </c>
      <c r="D126" s="1" t="s">
        <v>21</v>
      </c>
      <c r="E126" s="1" t="s">
        <v>34</v>
      </c>
      <c r="F126" s="1">
        <v>4</v>
      </c>
      <c r="G126" s="2">
        <v>45690</v>
      </c>
      <c r="H126" s="1" t="s">
        <v>16</v>
      </c>
      <c r="I126" s="1">
        <v>2</v>
      </c>
    </row>
    <row r="127" spans="1:9" x14ac:dyDescent="0.25">
      <c r="A127" s="3" t="s">
        <v>282</v>
      </c>
      <c r="B127" s="3" t="s">
        <v>283</v>
      </c>
      <c r="C127" s="3" t="s">
        <v>26</v>
      </c>
      <c r="D127" s="3" t="s">
        <v>21</v>
      </c>
      <c r="E127" s="3" t="s">
        <v>37</v>
      </c>
      <c r="F127" s="3">
        <v>5</v>
      </c>
      <c r="G127" s="4">
        <v>45691</v>
      </c>
      <c r="H127" s="3" t="s">
        <v>28</v>
      </c>
      <c r="I127" s="3">
        <v>2</v>
      </c>
    </row>
    <row r="128" spans="1:9" ht="30" x14ac:dyDescent="0.25">
      <c r="A128" s="1" t="s">
        <v>284</v>
      </c>
      <c r="B128" s="1" t="s">
        <v>285</v>
      </c>
      <c r="C128" s="1" t="s">
        <v>13</v>
      </c>
      <c r="D128" s="1" t="s">
        <v>14</v>
      </c>
      <c r="E128" s="1" t="s">
        <v>15</v>
      </c>
      <c r="F128" s="1">
        <v>6</v>
      </c>
      <c r="G128" s="2">
        <v>45692</v>
      </c>
      <c r="H128" s="1" t="s">
        <v>28</v>
      </c>
      <c r="I128" s="1">
        <v>2</v>
      </c>
    </row>
    <row r="129" spans="1:9" ht="30" x14ac:dyDescent="0.25">
      <c r="A129" s="3" t="s">
        <v>286</v>
      </c>
      <c r="B129" s="3" t="s">
        <v>287</v>
      </c>
      <c r="C129" s="3" t="s">
        <v>26</v>
      </c>
      <c r="D129" s="3" t="s">
        <v>14</v>
      </c>
      <c r="E129" s="3" t="s">
        <v>27</v>
      </c>
      <c r="F129" s="3">
        <v>4</v>
      </c>
      <c r="G129" s="4">
        <v>45693</v>
      </c>
      <c r="H129" s="3" t="s">
        <v>28</v>
      </c>
      <c r="I129" s="3">
        <v>2</v>
      </c>
    </row>
    <row r="130" spans="1:9" ht="30" x14ac:dyDescent="0.25">
      <c r="A130" s="1" t="s">
        <v>288</v>
      </c>
      <c r="B130" s="1" t="s">
        <v>289</v>
      </c>
      <c r="C130" s="1" t="s">
        <v>33</v>
      </c>
      <c r="D130" s="1" t="s">
        <v>21</v>
      </c>
      <c r="E130" s="1" t="s">
        <v>20</v>
      </c>
      <c r="F130" s="1">
        <v>3</v>
      </c>
      <c r="G130" s="2">
        <v>45694</v>
      </c>
      <c r="H130" s="1" t="s">
        <v>28</v>
      </c>
      <c r="I130" s="1">
        <v>2</v>
      </c>
    </row>
    <row r="131" spans="1:9" ht="30" x14ac:dyDescent="0.25">
      <c r="A131" s="3" t="s">
        <v>290</v>
      </c>
      <c r="B131" s="3" t="s">
        <v>291</v>
      </c>
      <c r="C131" s="3" t="s">
        <v>13</v>
      </c>
      <c r="D131" s="3" t="s">
        <v>21</v>
      </c>
      <c r="E131" s="3" t="s">
        <v>34</v>
      </c>
      <c r="F131" s="3">
        <v>2</v>
      </c>
      <c r="G131" s="4">
        <v>45695</v>
      </c>
      <c r="H131" s="3" t="s">
        <v>28</v>
      </c>
      <c r="I131" s="3">
        <v>2</v>
      </c>
    </row>
    <row r="132" spans="1:9" ht="30" x14ac:dyDescent="0.25">
      <c r="A132" s="1" t="s">
        <v>292</v>
      </c>
      <c r="B132" s="1" t="s">
        <v>293</v>
      </c>
      <c r="C132" s="1" t="s">
        <v>26</v>
      </c>
      <c r="D132" s="1" t="s">
        <v>14</v>
      </c>
      <c r="E132" s="1" t="s">
        <v>15</v>
      </c>
      <c r="F132" s="1">
        <v>8</v>
      </c>
      <c r="G132" s="2">
        <v>45696</v>
      </c>
      <c r="H132" s="1" t="s">
        <v>16</v>
      </c>
      <c r="I132" s="1">
        <v>2</v>
      </c>
    </row>
    <row r="133" spans="1:9" ht="30" x14ac:dyDescent="0.25">
      <c r="A133" s="3" t="s">
        <v>294</v>
      </c>
      <c r="B133" s="3" t="s">
        <v>295</v>
      </c>
      <c r="C133" s="3" t="s">
        <v>33</v>
      </c>
      <c r="D133" s="3" t="s">
        <v>14</v>
      </c>
      <c r="E133" s="3" t="s">
        <v>20</v>
      </c>
      <c r="F133" s="3">
        <v>5</v>
      </c>
      <c r="G133" s="4">
        <v>45697</v>
      </c>
      <c r="H133" s="3" t="s">
        <v>28</v>
      </c>
      <c r="I133" s="3">
        <v>2</v>
      </c>
    </row>
    <row r="134" spans="1:9" ht="30" x14ac:dyDescent="0.25">
      <c r="A134" s="1" t="s">
        <v>296</v>
      </c>
      <c r="B134" s="1" t="s">
        <v>297</v>
      </c>
      <c r="C134" s="1" t="s">
        <v>13</v>
      </c>
      <c r="D134" s="1" t="s">
        <v>21</v>
      </c>
      <c r="E134" s="1" t="s">
        <v>34</v>
      </c>
      <c r="F134" s="1">
        <v>3</v>
      </c>
      <c r="G134" s="2">
        <v>45698</v>
      </c>
      <c r="H134" s="1" t="s">
        <v>28</v>
      </c>
      <c r="I134" s="1">
        <v>2</v>
      </c>
    </row>
    <row r="135" spans="1:9" ht="30" x14ac:dyDescent="0.25">
      <c r="A135" s="3" t="s">
        <v>298</v>
      </c>
      <c r="B135" s="3" t="s">
        <v>299</v>
      </c>
      <c r="C135" s="3" t="s">
        <v>26</v>
      </c>
      <c r="D135" s="3" t="s">
        <v>21</v>
      </c>
      <c r="E135" s="3" t="s">
        <v>37</v>
      </c>
      <c r="F135" s="3">
        <v>6</v>
      </c>
      <c r="G135" s="4">
        <v>45699</v>
      </c>
      <c r="H135" s="3" t="s">
        <v>28</v>
      </c>
      <c r="I135" s="3">
        <v>2</v>
      </c>
    </row>
    <row r="136" spans="1:9" ht="30" x14ac:dyDescent="0.25">
      <c r="A136" s="1" t="s">
        <v>300</v>
      </c>
      <c r="B136" s="1" t="s">
        <v>301</v>
      </c>
      <c r="C136" s="1" t="s">
        <v>33</v>
      </c>
      <c r="D136" s="1" t="s">
        <v>14</v>
      </c>
      <c r="E136" s="1" t="s">
        <v>27</v>
      </c>
      <c r="F136" s="1">
        <v>5</v>
      </c>
      <c r="G136" s="2">
        <v>45700</v>
      </c>
      <c r="H136" s="1" t="s">
        <v>28</v>
      </c>
      <c r="I136" s="1">
        <v>2</v>
      </c>
    </row>
    <row r="137" spans="1:9" ht="30" x14ac:dyDescent="0.25">
      <c r="A137" s="3" t="s">
        <v>302</v>
      </c>
      <c r="B137" s="3" t="s">
        <v>303</v>
      </c>
      <c r="C137" s="3" t="s">
        <v>13</v>
      </c>
      <c r="D137" s="3" t="s">
        <v>14</v>
      </c>
      <c r="E137" s="3" t="s">
        <v>15</v>
      </c>
      <c r="F137" s="3">
        <v>4</v>
      </c>
      <c r="G137" s="4">
        <v>45701</v>
      </c>
      <c r="H137" s="3" t="s">
        <v>16</v>
      </c>
      <c r="I137" s="3">
        <v>2</v>
      </c>
    </row>
    <row r="138" spans="1:9" ht="30" x14ac:dyDescent="0.25">
      <c r="A138" s="1" t="s">
        <v>304</v>
      </c>
      <c r="B138" s="1" t="s">
        <v>305</v>
      </c>
      <c r="C138" s="1" t="s">
        <v>26</v>
      </c>
      <c r="D138" s="1" t="s">
        <v>21</v>
      </c>
      <c r="E138" s="1" t="s">
        <v>20</v>
      </c>
      <c r="F138" s="1">
        <v>7</v>
      </c>
      <c r="G138" s="2">
        <v>45702</v>
      </c>
      <c r="H138" s="1" t="s">
        <v>28</v>
      </c>
      <c r="I138" s="1">
        <v>2</v>
      </c>
    </row>
    <row r="139" spans="1:9" x14ac:dyDescent="0.25">
      <c r="A139" s="3" t="s">
        <v>306</v>
      </c>
      <c r="B139" s="3" t="s">
        <v>307</v>
      </c>
      <c r="C139" s="3" t="s">
        <v>33</v>
      </c>
      <c r="D139" s="3" t="s">
        <v>21</v>
      </c>
      <c r="E139" s="3" t="s">
        <v>34</v>
      </c>
      <c r="F139" s="3">
        <v>5</v>
      </c>
      <c r="G139" s="4">
        <v>45703</v>
      </c>
      <c r="H139" s="3" t="s">
        <v>28</v>
      </c>
      <c r="I139" s="3">
        <v>2</v>
      </c>
    </row>
    <row r="140" spans="1:9" ht="30" x14ac:dyDescent="0.25">
      <c r="A140" s="1" t="s">
        <v>308</v>
      </c>
      <c r="B140" s="1" t="s">
        <v>309</v>
      </c>
      <c r="C140" s="1" t="s">
        <v>13</v>
      </c>
      <c r="D140" s="1" t="s">
        <v>14</v>
      </c>
      <c r="E140" s="1" t="s">
        <v>27</v>
      </c>
      <c r="F140" s="1">
        <v>6</v>
      </c>
      <c r="G140" s="2">
        <v>45704</v>
      </c>
      <c r="H140" s="1" t="s">
        <v>16</v>
      </c>
      <c r="I140" s="1">
        <v>2</v>
      </c>
    </row>
    <row r="141" spans="1:9" ht="30" x14ac:dyDescent="0.25">
      <c r="A141" s="3" t="s">
        <v>310</v>
      </c>
      <c r="B141" s="3" t="s">
        <v>311</v>
      </c>
      <c r="C141" s="3" t="s">
        <v>26</v>
      </c>
      <c r="D141" s="3" t="s">
        <v>14</v>
      </c>
      <c r="E141" s="3" t="s">
        <v>15</v>
      </c>
      <c r="F141" s="3">
        <v>5</v>
      </c>
      <c r="G141" s="4">
        <v>45705</v>
      </c>
      <c r="H141" s="3" t="s">
        <v>28</v>
      </c>
      <c r="I141" s="3">
        <v>2</v>
      </c>
    </row>
    <row r="142" spans="1:9" ht="30" x14ac:dyDescent="0.25">
      <c r="A142" s="1" t="s">
        <v>312</v>
      </c>
      <c r="B142" s="1" t="s">
        <v>313</v>
      </c>
      <c r="C142" s="1" t="s">
        <v>33</v>
      </c>
      <c r="D142" s="1" t="s">
        <v>21</v>
      </c>
      <c r="E142" s="1" t="s">
        <v>20</v>
      </c>
      <c r="F142" s="1">
        <v>4</v>
      </c>
      <c r="G142" s="2">
        <v>45706</v>
      </c>
      <c r="H142" s="1" t="s">
        <v>16</v>
      </c>
      <c r="I142" s="1">
        <v>2</v>
      </c>
    </row>
    <row r="143" spans="1:9" ht="30" x14ac:dyDescent="0.25">
      <c r="A143" s="3" t="s">
        <v>314</v>
      </c>
      <c r="B143" s="3" t="s">
        <v>315</v>
      </c>
      <c r="C143" s="3" t="s">
        <v>13</v>
      </c>
      <c r="D143" s="3" t="s">
        <v>21</v>
      </c>
      <c r="E143" s="3" t="s">
        <v>34</v>
      </c>
      <c r="F143" s="3">
        <v>6</v>
      </c>
      <c r="G143" s="4">
        <v>45707</v>
      </c>
      <c r="H143" s="3" t="s">
        <v>28</v>
      </c>
      <c r="I143" s="3">
        <v>2</v>
      </c>
    </row>
    <row r="144" spans="1:9" ht="30" x14ac:dyDescent="0.25">
      <c r="A144" s="1" t="s">
        <v>316</v>
      </c>
      <c r="B144" s="1" t="s">
        <v>317</v>
      </c>
      <c r="C144" s="1" t="s">
        <v>26</v>
      </c>
      <c r="D144" s="1" t="s">
        <v>14</v>
      </c>
      <c r="E144" s="1" t="s">
        <v>37</v>
      </c>
      <c r="F144" s="1">
        <v>7</v>
      </c>
      <c r="G144" s="2">
        <v>45708</v>
      </c>
      <c r="H144" s="1" t="s">
        <v>16</v>
      </c>
      <c r="I144" s="1">
        <v>2</v>
      </c>
    </row>
    <row r="145" spans="1:9" ht="30" x14ac:dyDescent="0.25">
      <c r="A145" s="3" t="s">
        <v>318</v>
      </c>
      <c r="B145" s="3" t="s">
        <v>319</v>
      </c>
      <c r="C145" s="3" t="s">
        <v>33</v>
      </c>
      <c r="D145" s="3" t="s">
        <v>14</v>
      </c>
      <c r="E145" s="3" t="s">
        <v>15</v>
      </c>
      <c r="F145" s="3">
        <v>5</v>
      </c>
      <c r="G145" s="4">
        <v>45709</v>
      </c>
      <c r="H145" s="3" t="s">
        <v>28</v>
      </c>
      <c r="I145" s="3">
        <v>2</v>
      </c>
    </row>
    <row r="146" spans="1:9" ht="30" x14ac:dyDescent="0.25">
      <c r="A146" s="1" t="s">
        <v>320</v>
      </c>
      <c r="B146" s="1" t="s">
        <v>321</v>
      </c>
      <c r="C146" s="1" t="s">
        <v>13</v>
      </c>
      <c r="D146" s="1" t="s">
        <v>21</v>
      </c>
      <c r="E146" s="1" t="s">
        <v>27</v>
      </c>
      <c r="F146" s="1">
        <v>8</v>
      </c>
      <c r="G146" s="2">
        <v>45710</v>
      </c>
      <c r="H146" s="1" t="s">
        <v>28</v>
      </c>
      <c r="I146" s="1">
        <v>2</v>
      </c>
    </row>
    <row r="147" spans="1:9" ht="30" x14ac:dyDescent="0.25">
      <c r="A147" s="3" t="s">
        <v>322</v>
      </c>
      <c r="B147" s="3" t="s">
        <v>323</v>
      </c>
      <c r="C147" s="3" t="s">
        <v>26</v>
      </c>
      <c r="D147" s="3" t="s">
        <v>21</v>
      </c>
      <c r="E147" s="3" t="s">
        <v>20</v>
      </c>
      <c r="F147" s="3">
        <v>4</v>
      </c>
      <c r="G147" s="4">
        <v>45711</v>
      </c>
      <c r="H147" s="3" t="s">
        <v>16</v>
      </c>
      <c r="I147" s="3">
        <v>2</v>
      </c>
    </row>
    <row r="148" spans="1:9" ht="30" x14ac:dyDescent="0.25">
      <c r="A148" s="1" t="s">
        <v>324</v>
      </c>
      <c r="B148" s="1" t="s">
        <v>325</v>
      </c>
      <c r="C148" s="1" t="s">
        <v>13</v>
      </c>
      <c r="D148" s="1" t="s">
        <v>14</v>
      </c>
      <c r="E148" s="1" t="s">
        <v>15</v>
      </c>
      <c r="F148" s="1">
        <v>7</v>
      </c>
      <c r="G148" s="2">
        <v>45712</v>
      </c>
      <c r="H148" s="1" t="s">
        <v>28</v>
      </c>
      <c r="I148" s="1">
        <v>2</v>
      </c>
    </row>
    <row r="149" spans="1:9" ht="30" x14ac:dyDescent="0.25">
      <c r="A149" s="3" t="s">
        <v>326</v>
      </c>
      <c r="B149" s="3" t="s">
        <v>327</v>
      </c>
      <c r="C149" s="3" t="s">
        <v>33</v>
      </c>
      <c r="D149" s="3" t="s">
        <v>14</v>
      </c>
      <c r="E149" s="3" t="s">
        <v>34</v>
      </c>
      <c r="F149" s="3">
        <v>3</v>
      </c>
      <c r="G149" s="4">
        <v>45713</v>
      </c>
      <c r="H149" s="3" t="s">
        <v>28</v>
      </c>
      <c r="I149" s="3">
        <v>2</v>
      </c>
    </row>
    <row r="150" spans="1:9" ht="45" x14ac:dyDescent="0.25">
      <c r="A150" s="1" t="s">
        <v>328</v>
      </c>
      <c r="B150" s="1" t="s">
        <v>329</v>
      </c>
      <c r="C150" s="1" t="s">
        <v>26</v>
      </c>
      <c r="D150" s="1" t="s">
        <v>21</v>
      </c>
      <c r="E150" s="1" t="s">
        <v>37</v>
      </c>
      <c r="F150" s="1">
        <v>6</v>
      </c>
      <c r="G150" s="2">
        <v>45714</v>
      </c>
      <c r="H150" s="1" t="s">
        <v>16</v>
      </c>
      <c r="I150" s="1">
        <v>2</v>
      </c>
    </row>
    <row r="151" spans="1:9" ht="30" x14ac:dyDescent="0.25">
      <c r="A151" s="3" t="s">
        <v>330</v>
      </c>
      <c r="B151" s="3" t="s">
        <v>319</v>
      </c>
      <c r="C151" s="3" t="s">
        <v>33</v>
      </c>
      <c r="D151" s="3" t="s">
        <v>14</v>
      </c>
      <c r="E151" s="3" t="s">
        <v>15</v>
      </c>
      <c r="F151" s="3">
        <v>5</v>
      </c>
      <c r="G151" s="4">
        <v>45715</v>
      </c>
      <c r="H151" s="3" t="s">
        <v>28</v>
      </c>
      <c r="I151" s="3">
        <v>2</v>
      </c>
    </row>
    <row r="152" spans="1:9" ht="30" x14ac:dyDescent="0.25">
      <c r="A152" s="1" t="s">
        <v>331</v>
      </c>
      <c r="B152" s="1" t="s">
        <v>332</v>
      </c>
      <c r="C152" s="1" t="s">
        <v>13</v>
      </c>
      <c r="D152" s="1" t="s">
        <v>14</v>
      </c>
      <c r="E152" s="1" t="s">
        <v>15</v>
      </c>
      <c r="F152" s="1">
        <v>8</v>
      </c>
      <c r="G152" s="2">
        <v>45716</v>
      </c>
      <c r="H152" s="1" t="s">
        <v>16</v>
      </c>
      <c r="I152" s="1">
        <v>2</v>
      </c>
    </row>
    <row r="153" spans="1:9" ht="30" x14ac:dyDescent="0.25">
      <c r="A153" s="3" t="s">
        <v>333</v>
      </c>
      <c r="B153" s="3" t="s">
        <v>334</v>
      </c>
      <c r="C153" s="3" t="s">
        <v>26</v>
      </c>
      <c r="D153" s="3" t="s">
        <v>14</v>
      </c>
      <c r="E153" s="3" t="s">
        <v>20</v>
      </c>
      <c r="F153" s="3">
        <v>5</v>
      </c>
      <c r="G153" s="4">
        <v>45717</v>
      </c>
      <c r="H153" s="3" t="s">
        <v>28</v>
      </c>
      <c r="I153" s="3">
        <v>3</v>
      </c>
    </row>
    <row r="154" spans="1:9" ht="30" x14ac:dyDescent="0.25">
      <c r="A154" s="1" t="s">
        <v>335</v>
      </c>
      <c r="B154" s="1" t="s">
        <v>336</v>
      </c>
      <c r="C154" s="1" t="s">
        <v>33</v>
      </c>
      <c r="D154" s="1" t="s">
        <v>21</v>
      </c>
      <c r="E154" s="1" t="s">
        <v>34</v>
      </c>
      <c r="F154" s="1">
        <v>3</v>
      </c>
      <c r="G154" s="2">
        <v>45718</v>
      </c>
      <c r="H154" s="1" t="s">
        <v>28</v>
      </c>
      <c r="I154" s="1">
        <v>3</v>
      </c>
    </row>
    <row r="155" spans="1:9" ht="30" x14ac:dyDescent="0.25">
      <c r="A155" s="3" t="s">
        <v>337</v>
      </c>
      <c r="B155" s="3" t="s">
        <v>338</v>
      </c>
      <c r="C155" s="3" t="s">
        <v>13</v>
      </c>
      <c r="D155" s="3" t="s">
        <v>21</v>
      </c>
      <c r="E155" s="3" t="s">
        <v>37</v>
      </c>
      <c r="F155" s="3">
        <v>4</v>
      </c>
      <c r="G155" s="4">
        <v>45719</v>
      </c>
      <c r="H155" s="3" t="s">
        <v>28</v>
      </c>
      <c r="I155" s="3">
        <v>3</v>
      </c>
    </row>
    <row r="156" spans="1:9" ht="30" x14ac:dyDescent="0.25">
      <c r="A156" s="1" t="s">
        <v>339</v>
      </c>
      <c r="B156" s="1" t="s">
        <v>340</v>
      </c>
      <c r="C156" s="1" t="s">
        <v>26</v>
      </c>
      <c r="D156" s="1" t="s">
        <v>14</v>
      </c>
      <c r="E156" s="1" t="s">
        <v>27</v>
      </c>
      <c r="F156" s="1">
        <v>6</v>
      </c>
      <c r="G156" s="2">
        <v>45720</v>
      </c>
      <c r="H156" s="1" t="s">
        <v>16</v>
      </c>
      <c r="I156" s="1">
        <v>3</v>
      </c>
    </row>
    <row r="157" spans="1:9" ht="30" x14ac:dyDescent="0.25">
      <c r="A157" s="3" t="s">
        <v>341</v>
      </c>
      <c r="B157" s="3" t="s">
        <v>342</v>
      </c>
      <c r="C157" s="3" t="s">
        <v>33</v>
      </c>
      <c r="D157" s="3" t="s">
        <v>21</v>
      </c>
      <c r="E157" s="3" t="s">
        <v>20</v>
      </c>
      <c r="F157" s="3">
        <v>5</v>
      </c>
      <c r="G157" s="4">
        <v>45721</v>
      </c>
      <c r="H157" s="3" t="s">
        <v>28</v>
      </c>
      <c r="I157" s="3">
        <v>3</v>
      </c>
    </row>
    <row r="158" spans="1:9" ht="30" x14ac:dyDescent="0.25">
      <c r="A158" s="1" t="s">
        <v>343</v>
      </c>
      <c r="B158" s="1" t="s">
        <v>344</v>
      </c>
      <c r="C158" s="1" t="s">
        <v>13</v>
      </c>
      <c r="D158" s="1" t="s">
        <v>14</v>
      </c>
      <c r="E158" s="1" t="s">
        <v>15</v>
      </c>
      <c r="F158" s="1">
        <v>7</v>
      </c>
      <c r="G158" s="2">
        <v>45722</v>
      </c>
      <c r="H158" s="1" t="s">
        <v>28</v>
      </c>
      <c r="I158" s="1">
        <v>3</v>
      </c>
    </row>
    <row r="159" spans="1:9" ht="30" x14ac:dyDescent="0.25">
      <c r="A159" s="3" t="s">
        <v>345</v>
      </c>
      <c r="B159" s="3" t="s">
        <v>346</v>
      </c>
      <c r="C159" s="3" t="s">
        <v>26</v>
      </c>
      <c r="D159" s="3" t="s">
        <v>21</v>
      </c>
      <c r="E159" s="3" t="s">
        <v>34</v>
      </c>
      <c r="F159" s="3">
        <v>3</v>
      </c>
      <c r="G159" s="4">
        <v>45723</v>
      </c>
      <c r="H159" s="3" t="s">
        <v>28</v>
      </c>
      <c r="I159" s="3">
        <v>3</v>
      </c>
    </row>
    <row r="160" spans="1:9" ht="30" x14ac:dyDescent="0.25">
      <c r="A160" s="1" t="s">
        <v>347</v>
      </c>
      <c r="B160" s="1" t="s">
        <v>348</v>
      </c>
      <c r="C160" s="1" t="s">
        <v>33</v>
      </c>
      <c r="D160" s="1" t="s">
        <v>21</v>
      </c>
      <c r="E160" s="1" t="s">
        <v>37</v>
      </c>
      <c r="F160" s="1">
        <v>4</v>
      </c>
      <c r="G160" s="2">
        <v>45724</v>
      </c>
      <c r="H160" s="1" t="s">
        <v>16</v>
      </c>
      <c r="I160" s="1">
        <v>3</v>
      </c>
    </row>
    <row r="161" spans="1:9" ht="30" x14ac:dyDescent="0.25">
      <c r="A161" s="3" t="s">
        <v>349</v>
      </c>
      <c r="B161" s="3" t="s">
        <v>350</v>
      </c>
      <c r="C161" s="3" t="s">
        <v>13</v>
      </c>
      <c r="D161" s="3" t="s">
        <v>14</v>
      </c>
      <c r="E161" s="3" t="s">
        <v>27</v>
      </c>
      <c r="F161" s="3">
        <v>8</v>
      </c>
      <c r="G161" s="4">
        <v>45725</v>
      </c>
      <c r="H161" s="3" t="s">
        <v>28</v>
      </c>
      <c r="I161" s="3">
        <v>3</v>
      </c>
    </row>
    <row r="162" spans="1:9" ht="30" x14ac:dyDescent="0.25">
      <c r="A162" s="1" t="s">
        <v>351</v>
      </c>
      <c r="B162" s="1" t="s">
        <v>352</v>
      </c>
      <c r="C162" s="1" t="s">
        <v>26</v>
      </c>
      <c r="D162" s="1" t="s">
        <v>14</v>
      </c>
      <c r="E162" s="1" t="s">
        <v>20</v>
      </c>
      <c r="F162" s="1">
        <v>5</v>
      </c>
      <c r="G162" s="2">
        <v>45726</v>
      </c>
      <c r="H162" s="1" t="s">
        <v>16</v>
      </c>
      <c r="I162" s="1">
        <v>3</v>
      </c>
    </row>
    <row r="163" spans="1:9" x14ac:dyDescent="0.25">
      <c r="A163" s="3" t="s">
        <v>353</v>
      </c>
      <c r="B163" s="3" t="s">
        <v>354</v>
      </c>
      <c r="C163" s="3" t="s">
        <v>33</v>
      </c>
      <c r="D163" s="3" t="s">
        <v>21</v>
      </c>
      <c r="E163" s="3" t="s">
        <v>34</v>
      </c>
      <c r="F163" s="3">
        <v>2</v>
      </c>
      <c r="G163" s="4">
        <v>45727</v>
      </c>
      <c r="H163" s="3" t="s">
        <v>28</v>
      </c>
      <c r="I163" s="3">
        <v>3</v>
      </c>
    </row>
    <row r="164" spans="1:9" ht="30" x14ac:dyDescent="0.25">
      <c r="A164" s="1" t="s">
        <v>355</v>
      </c>
      <c r="B164" s="1" t="s">
        <v>356</v>
      </c>
      <c r="C164" s="1" t="s">
        <v>13</v>
      </c>
      <c r="D164" s="1" t="s">
        <v>21</v>
      </c>
      <c r="E164" s="1" t="s">
        <v>37</v>
      </c>
      <c r="F164" s="1">
        <v>6</v>
      </c>
      <c r="G164" s="2">
        <v>45728</v>
      </c>
      <c r="H164" s="1" t="s">
        <v>28</v>
      </c>
      <c r="I164" s="1">
        <v>3</v>
      </c>
    </row>
    <row r="165" spans="1:9" ht="30" x14ac:dyDescent="0.25">
      <c r="A165" s="3" t="s">
        <v>357</v>
      </c>
      <c r="B165" s="3" t="s">
        <v>358</v>
      </c>
      <c r="C165" s="3" t="s">
        <v>26</v>
      </c>
      <c r="D165" s="3" t="s">
        <v>14</v>
      </c>
      <c r="E165" s="3" t="s">
        <v>15</v>
      </c>
      <c r="F165" s="3">
        <v>4</v>
      </c>
      <c r="G165" s="4">
        <v>45729</v>
      </c>
      <c r="H165" s="3" t="s">
        <v>28</v>
      </c>
      <c r="I165" s="3">
        <v>3</v>
      </c>
    </row>
    <row r="166" spans="1:9" ht="45" x14ac:dyDescent="0.25">
      <c r="A166" s="1" t="s">
        <v>359</v>
      </c>
      <c r="B166" s="1" t="s">
        <v>360</v>
      </c>
      <c r="C166" s="1" t="s">
        <v>33</v>
      </c>
      <c r="D166" s="1" t="s">
        <v>21</v>
      </c>
      <c r="E166" s="1" t="s">
        <v>20</v>
      </c>
      <c r="F166" s="1">
        <v>7</v>
      </c>
      <c r="G166" s="2">
        <v>45730</v>
      </c>
      <c r="H166" s="1" t="s">
        <v>16</v>
      </c>
      <c r="I166" s="1">
        <v>3</v>
      </c>
    </row>
    <row r="167" spans="1:9" ht="30" x14ac:dyDescent="0.25">
      <c r="A167" s="3" t="s">
        <v>361</v>
      </c>
      <c r="B167" s="3" t="s">
        <v>362</v>
      </c>
      <c r="C167" s="3" t="s">
        <v>13</v>
      </c>
      <c r="D167" s="3" t="s">
        <v>14</v>
      </c>
      <c r="E167" s="3" t="s">
        <v>27</v>
      </c>
      <c r="F167" s="3">
        <v>3</v>
      </c>
      <c r="G167" s="4">
        <v>45731</v>
      </c>
      <c r="H167" s="3" t="s">
        <v>28</v>
      </c>
      <c r="I167" s="3">
        <v>3</v>
      </c>
    </row>
    <row r="168" spans="1:9" ht="30" x14ac:dyDescent="0.25">
      <c r="A168" s="1" t="s">
        <v>363</v>
      </c>
      <c r="B168" s="1" t="s">
        <v>364</v>
      </c>
      <c r="C168" s="1" t="s">
        <v>26</v>
      </c>
      <c r="D168" s="1" t="s">
        <v>21</v>
      </c>
      <c r="E168" s="1" t="s">
        <v>34</v>
      </c>
      <c r="F168" s="1">
        <v>6</v>
      </c>
      <c r="G168" s="2">
        <v>45732</v>
      </c>
      <c r="H168" s="1" t="s">
        <v>16</v>
      </c>
      <c r="I168" s="1">
        <v>3</v>
      </c>
    </row>
    <row r="169" spans="1:9" ht="30" x14ac:dyDescent="0.25">
      <c r="A169" s="3" t="s">
        <v>365</v>
      </c>
      <c r="B169" s="3" t="s">
        <v>366</v>
      </c>
      <c r="C169" s="3" t="s">
        <v>33</v>
      </c>
      <c r="D169" s="3" t="s">
        <v>21</v>
      </c>
      <c r="E169" s="3" t="s">
        <v>37</v>
      </c>
      <c r="F169" s="3">
        <v>4</v>
      </c>
      <c r="G169" s="4">
        <v>45733</v>
      </c>
      <c r="H169" s="3" t="s">
        <v>28</v>
      </c>
      <c r="I169" s="3">
        <v>3</v>
      </c>
    </row>
    <row r="170" spans="1:9" ht="30" x14ac:dyDescent="0.25">
      <c r="A170" s="1" t="s">
        <v>367</v>
      </c>
      <c r="B170" s="1" t="s">
        <v>368</v>
      </c>
      <c r="C170" s="1" t="s">
        <v>13</v>
      </c>
      <c r="D170" s="1" t="s">
        <v>14</v>
      </c>
      <c r="E170" s="1" t="s">
        <v>15</v>
      </c>
      <c r="F170" s="1">
        <v>5</v>
      </c>
      <c r="G170" s="2">
        <v>45734</v>
      </c>
      <c r="H170" s="1" t="s">
        <v>28</v>
      </c>
      <c r="I170" s="1">
        <v>3</v>
      </c>
    </row>
    <row r="171" spans="1:9" ht="30" x14ac:dyDescent="0.25">
      <c r="A171" s="3" t="s">
        <v>369</v>
      </c>
      <c r="B171" s="3" t="s">
        <v>370</v>
      </c>
      <c r="C171" s="3" t="s">
        <v>26</v>
      </c>
      <c r="D171" s="3" t="s">
        <v>14</v>
      </c>
      <c r="E171" s="3" t="s">
        <v>20</v>
      </c>
      <c r="F171" s="3">
        <v>2</v>
      </c>
      <c r="G171" s="4">
        <v>45735</v>
      </c>
      <c r="H171" s="3" t="s">
        <v>16</v>
      </c>
      <c r="I171" s="3">
        <v>3</v>
      </c>
    </row>
    <row r="172" spans="1:9" ht="30" x14ac:dyDescent="0.25">
      <c r="A172" s="1" t="s">
        <v>371</v>
      </c>
      <c r="B172" s="1" t="s">
        <v>372</v>
      </c>
      <c r="C172" s="1" t="s">
        <v>33</v>
      </c>
      <c r="D172" s="1" t="s">
        <v>21</v>
      </c>
      <c r="E172" s="1" t="s">
        <v>34</v>
      </c>
      <c r="F172" s="1">
        <v>3</v>
      </c>
      <c r="G172" s="2">
        <v>45736</v>
      </c>
      <c r="H172" s="1" t="s">
        <v>28</v>
      </c>
      <c r="I172" s="1">
        <v>3</v>
      </c>
    </row>
    <row r="173" spans="1:9" ht="30" x14ac:dyDescent="0.25">
      <c r="A173" s="3" t="s">
        <v>373</v>
      </c>
      <c r="B173" s="3" t="s">
        <v>374</v>
      </c>
      <c r="C173" s="3" t="s">
        <v>13</v>
      </c>
      <c r="D173" s="3" t="s">
        <v>21</v>
      </c>
      <c r="E173" s="3" t="s">
        <v>37</v>
      </c>
      <c r="F173" s="3">
        <v>7</v>
      </c>
      <c r="G173" s="4">
        <v>45737</v>
      </c>
      <c r="H173" s="3" t="s">
        <v>28</v>
      </c>
      <c r="I173" s="3">
        <v>3</v>
      </c>
    </row>
    <row r="174" spans="1:9" ht="30" x14ac:dyDescent="0.25">
      <c r="A174" s="1" t="s">
        <v>375</v>
      </c>
      <c r="B174" s="1" t="s">
        <v>376</v>
      </c>
      <c r="C174" s="1" t="s">
        <v>26</v>
      </c>
      <c r="D174" s="1" t="s">
        <v>14</v>
      </c>
      <c r="E174" s="1" t="s">
        <v>27</v>
      </c>
      <c r="F174" s="1">
        <v>6</v>
      </c>
      <c r="G174" s="2">
        <v>45738</v>
      </c>
      <c r="H174" s="1" t="s">
        <v>16</v>
      </c>
      <c r="I174" s="1">
        <v>3</v>
      </c>
    </row>
    <row r="175" spans="1:9" ht="30" x14ac:dyDescent="0.25">
      <c r="A175" s="3" t="s">
        <v>377</v>
      </c>
      <c r="B175" s="3" t="s">
        <v>378</v>
      </c>
      <c r="C175" s="3" t="s">
        <v>33</v>
      </c>
      <c r="D175" s="3" t="s">
        <v>14</v>
      </c>
      <c r="E175" s="3" t="s">
        <v>15</v>
      </c>
      <c r="F175" s="3">
        <v>5</v>
      </c>
      <c r="G175" s="4">
        <v>45739</v>
      </c>
      <c r="H175" s="3" t="s">
        <v>28</v>
      </c>
      <c r="I175" s="3">
        <v>3</v>
      </c>
    </row>
    <row r="176" spans="1:9" ht="45" x14ac:dyDescent="0.25">
      <c r="A176" s="1" t="s">
        <v>379</v>
      </c>
      <c r="B176" s="1" t="s">
        <v>329</v>
      </c>
      <c r="C176" s="1" t="s">
        <v>13</v>
      </c>
      <c r="D176" s="1" t="s">
        <v>21</v>
      </c>
      <c r="E176" s="1" t="s">
        <v>20</v>
      </c>
      <c r="F176" s="1">
        <v>3</v>
      </c>
      <c r="G176" s="2">
        <v>45740</v>
      </c>
      <c r="H176" s="1" t="s">
        <v>16</v>
      </c>
      <c r="I176" s="1">
        <v>3</v>
      </c>
    </row>
    <row r="177" spans="1:9" ht="30" x14ac:dyDescent="0.25">
      <c r="A177" s="3" t="s">
        <v>380</v>
      </c>
      <c r="B177" s="3" t="s">
        <v>381</v>
      </c>
      <c r="C177" s="3" t="s">
        <v>26</v>
      </c>
      <c r="D177" s="3" t="s">
        <v>21</v>
      </c>
      <c r="E177" s="3" t="s">
        <v>34</v>
      </c>
      <c r="F177" s="3">
        <v>6</v>
      </c>
      <c r="G177" s="4">
        <v>45741</v>
      </c>
      <c r="H177" s="3" t="s">
        <v>28</v>
      </c>
      <c r="I177" s="3">
        <v>3</v>
      </c>
    </row>
    <row r="178" spans="1:9" ht="30" x14ac:dyDescent="0.25">
      <c r="A178" s="1" t="s">
        <v>382</v>
      </c>
      <c r="B178" s="1" t="s">
        <v>383</v>
      </c>
      <c r="C178" s="1" t="s">
        <v>33</v>
      </c>
      <c r="D178" s="1" t="s">
        <v>14</v>
      </c>
      <c r="E178" s="1" t="s">
        <v>15</v>
      </c>
      <c r="F178" s="1">
        <v>8</v>
      </c>
      <c r="G178" s="2">
        <v>45742</v>
      </c>
      <c r="H178" s="1" t="s">
        <v>28</v>
      </c>
      <c r="I178" s="1">
        <v>3</v>
      </c>
    </row>
    <row r="179" spans="1:9" ht="30" x14ac:dyDescent="0.25">
      <c r="A179" s="3" t="s">
        <v>384</v>
      </c>
      <c r="B179" s="3" t="s">
        <v>385</v>
      </c>
      <c r="C179" s="3" t="s">
        <v>13</v>
      </c>
      <c r="D179" s="3" t="s">
        <v>14</v>
      </c>
      <c r="E179" s="3" t="s">
        <v>27</v>
      </c>
      <c r="F179" s="3">
        <v>5</v>
      </c>
      <c r="G179" s="4">
        <v>45743</v>
      </c>
      <c r="H179" s="3" t="s">
        <v>16</v>
      </c>
      <c r="I179" s="3">
        <v>3</v>
      </c>
    </row>
    <row r="180" spans="1:9" ht="45" x14ac:dyDescent="0.25">
      <c r="A180" s="1" t="s">
        <v>386</v>
      </c>
      <c r="B180" s="1" t="s">
        <v>387</v>
      </c>
      <c r="C180" s="1" t="s">
        <v>26</v>
      </c>
      <c r="D180" s="1" t="s">
        <v>21</v>
      </c>
      <c r="E180" s="1" t="s">
        <v>34</v>
      </c>
      <c r="F180" s="1">
        <v>4</v>
      </c>
      <c r="G180" s="2">
        <v>45744</v>
      </c>
      <c r="H180" s="1" t="s">
        <v>28</v>
      </c>
      <c r="I180" s="1">
        <v>3</v>
      </c>
    </row>
    <row r="181" spans="1:9" ht="30" x14ac:dyDescent="0.25">
      <c r="A181" s="3" t="s">
        <v>388</v>
      </c>
      <c r="B181" s="3" t="s">
        <v>389</v>
      </c>
      <c r="C181" s="3" t="s">
        <v>33</v>
      </c>
      <c r="D181" s="3" t="s">
        <v>21</v>
      </c>
      <c r="E181" s="3" t="s">
        <v>37</v>
      </c>
      <c r="F181" s="3">
        <v>7</v>
      </c>
      <c r="G181" s="4">
        <v>45745</v>
      </c>
      <c r="H181" s="3" t="s">
        <v>28</v>
      </c>
      <c r="I181" s="3">
        <v>3</v>
      </c>
    </row>
    <row r="182" spans="1:9" ht="30" x14ac:dyDescent="0.25">
      <c r="A182" s="1" t="s">
        <v>390</v>
      </c>
      <c r="B182" s="1" t="s">
        <v>391</v>
      </c>
      <c r="C182" s="1" t="s">
        <v>13</v>
      </c>
      <c r="D182" s="1" t="s">
        <v>14</v>
      </c>
      <c r="E182" s="1" t="s">
        <v>15</v>
      </c>
      <c r="F182" s="1">
        <v>9</v>
      </c>
      <c r="G182" s="2">
        <v>45746</v>
      </c>
      <c r="H182" s="1" t="s">
        <v>16</v>
      </c>
      <c r="I182" s="1">
        <v>3</v>
      </c>
    </row>
    <row r="183" spans="1:9" ht="30" x14ac:dyDescent="0.25">
      <c r="A183" s="3" t="s">
        <v>392</v>
      </c>
      <c r="B183" s="3" t="s">
        <v>393</v>
      </c>
      <c r="C183" s="3" t="s">
        <v>26</v>
      </c>
      <c r="D183" s="3" t="s">
        <v>14</v>
      </c>
      <c r="E183" s="3" t="s">
        <v>20</v>
      </c>
      <c r="F183" s="3">
        <v>5</v>
      </c>
      <c r="G183" s="4">
        <v>45747</v>
      </c>
      <c r="H183" s="3" t="s">
        <v>28</v>
      </c>
      <c r="I183" s="3">
        <v>3</v>
      </c>
    </row>
    <row r="184" spans="1:9" ht="30" x14ac:dyDescent="0.25">
      <c r="A184" s="1" t="s">
        <v>394</v>
      </c>
      <c r="B184" s="1" t="s">
        <v>395</v>
      </c>
      <c r="C184" s="1" t="s">
        <v>33</v>
      </c>
      <c r="D184" s="1" t="s">
        <v>21</v>
      </c>
      <c r="E184" s="1" t="s">
        <v>34</v>
      </c>
      <c r="F184" s="1">
        <v>2</v>
      </c>
      <c r="G184" s="2">
        <v>45748</v>
      </c>
      <c r="H184" s="1" t="s">
        <v>28</v>
      </c>
      <c r="I184" s="1">
        <v>4</v>
      </c>
    </row>
    <row r="185" spans="1:9" ht="30" x14ac:dyDescent="0.25">
      <c r="A185" s="3" t="s">
        <v>396</v>
      </c>
      <c r="B185" s="3" t="s">
        <v>397</v>
      </c>
      <c r="C185" s="3" t="s">
        <v>13</v>
      </c>
      <c r="D185" s="3" t="s">
        <v>21</v>
      </c>
      <c r="E185" s="3" t="s">
        <v>37</v>
      </c>
      <c r="F185" s="3">
        <v>4</v>
      </c>
      <c r="G185" s="4">
        <v>45749</v>
      </c>
      <c r="H185" s="3" t="s">
        <v>28</v>
      </c>
      <c r="I185" s="3">
        <v>4</v>
      </c>
    </row>
    <row r="186" spans="1:9" ht="30" x14ac:dyDescent="0.25">
      <c r="A186" s="1" t="s">
        <v>398</v>
      </c>
      <c r="B186" s="1" t="s">
        <v>399</v>
      </c>
      <c r="C186" s="1" t="s">
        <v>26</v>
      </c>
      <c r="D186" s="1" t="s">
        <v>14</v>
      </c>
      <c r="E186" s="1" t="s">
        <v>27</v>
      </c>
      <c r="F186" s="1">
        <v>3</v>
      </c>
      <c r="G186" s="2">
        <v>45750</v>
      </c>
      <c r="H186" s="1" t="s">
        <v>16</v>
      </c>
      <c r="I186" s="1">
        <v>4</v>
      </c>
    </row>
    <row r="187" spans="1:9" ht="30" x14ac:dyDescent="0.25">
      <c r="A187" s="3" t="s">
        <v>400</v>
      </c>
      <c r="B187" s="3" t="s">
        <v>401</v>
      </c>
      <c r="C187" s="3" t="s">
        <v>33</v>
      </c>
      <c r="D187" s="3" t="s">
        <v>14</v>
      </c>
      <c r="E187" s="3" t="s">
        <v>20</v>
      </c>
      <c r="F187" s="3">
        <v>6</v>
      </c>
      <c r="G187" s="4">
        <v>45751</v>
      </c>
      <c r="H187" s="3" t="s">
        <v>28</v>
      </c>
      <c r="I187" s="3">
        <v>4</v>
      </c>
    </row>
    <row r="188" spans="1:9" x14ac:dyDescent="0.25">
      <c r="A188" s="1" t="s">
        <v>402</v>
      </c>
      <c r="B188" s="1" t="s">
        <v>403</v>
      </c>
      <c r="C188" s="1" t="s">
        <v>13</v>
      </c>
      <c r="D188" s="1" t="s">
        <v>21</v>
      </c>
      <c r="E188" s="1" t="s">
        <v>34</v>
      </c>
      <c r="F188" s="1">
        <v>7</v>
      </c>
      <c r="G188" s="2">
        <v>45752</v>
      </c>
      <c r="H188" s="1" t="s">
        <v>28</v>
      </c>
      <c r="I188" s="1">
        <v>4</v>
      </c>
    </row>
    <row r="189" spans="1:9" x14ac:dyDescent="0.25">
      <c r="A189" s="3" t="s">
        <v>404</v>
      </c>
      <c r="B189" s="3" t="s">
        <v>405</v>
      </c>
      <c r="C189" s="3" t="s">
        <v>26</v>
      </c>
      <c r="D189" s="3" t="s">
        <v>21</v>
      </c>
      <c r="E189" s="3" t="s">
        <v>37</v>
      </c>
      <c r="F189" s="3">
        <v>5</v>
      </c>
      <c r="G189" s="4">
        <v>45753</v>
      </c>
      <c r="H189" s="3" t="s">
        <v>16</v>
      </c>
      <c r="I189" s="3">
        <v>4</v>
      </c>
    </row>
    <row r="190" spans="1:9" ht="30" x14ac:dyDescent="0.25">
      <c r="A190" s="1" t="s">
        <v>406</v>
      </c>
      <c r="B190" s="1" t="s">
        <v>407</v>
      </c>
      <c r="C190" s="1" t="s">
        <v>33</v>
      </c>
      <c r="D190" s="1" t="s">
        <v>14</v>
      </c>
      <c r="E190" s="1" t="s">
        <v>15</v>
      </c>
      <c r="F190" s="1">
        <v>8</v>
      </c>
      <c r="G190" s="2">
        <v>45754</v>
      </c>
      <c r="H190" s="1" t="s">
        <v>28</v>
      </c>
      <c r="I190" s="1">
        <v>4</v>
      </c>
    </row>
    <row r="191" spans="1:9" ht="30" x14ac:dyDescent="0.25">
      <c r="A191" s="3" t="s">
        <v>408</v>
      </c>
      <c r="B191" s="3" t="s">
        <v>409</v>
      </c>
      <c r="C191" s="3" t="s">
        <v>13</v>
      </c>
      <c r="D191" s="3" t="s">
        <v>14</v>
      </c>
      <c r="E191" s="3" t="s">
        <v>27</v>
      </c>
      <c r="F191" s="3">
        <v>7</v>
      </c>
      <c r="G191" s="4">
        <v>45755</v>
      </c>
      <c r="H191" s="3" t="s">
        <v>28</v>
      </c>
      <c r="I191" s="3">
        <v>4</v>
      </c>
    </row>
    <row r="192" spans="1:9" ht="45" x14ac:dyDescent="0.25">
      <c r="A192" s="1" t="s">
        <v>410</v>
      </c>
      <c r="B192" s="1" t="s">
        <v>411</v>
      </c>
      <c r="C192" s="1" t="s">
        <v>26</v>
      </c>
      <c r="D192" s="1" t="s">
        <v>21</v>
      </c>
      <c r="E192" s="1" t="s">
        <v>34</v>
      </c>
      <c r="F192" s="1">
        <v>4</v>
      </c>
      <c r="G192" s="2">
        <v>45756</v>
      </c>
      <c r="H192" s="1" t="s">
        <v>28</v>
      </c>
      <c r="I192" s="1">
        <v>4</v>
      </c>
    </row>
    <row r="193" spans="1:9" ht="45" x14ac:dyDescent="0.25">
      <c r="A193" s="3" t="s">
        <v>412</v>
      </c>
      <c r="B193" s="3" t="s">
        <v>413</v>
      </c>
      <c r="C193" s="3" t="s">
        <v>33</v>
      </c>
      <c r="D193" s="3" t="s">
        <v>21</v>
      </c>
      <c r="E193" s="3" t="s">
        <v>37</v>
      </c>
      <c r="F193" s="3">
        <v>5</v>
      </c>
      <c r="G193" s="4">
        <v>45757</v>
      </c>
      <c r="H193" s="3" t="s">
        <v>16</v>
      </c>
      <c r="I193" s="3">
        <v>4</v>
      </c>
    </row>
    <row r="194" spans="1:9" ht="30" x14ac:dyDescent="0.25">
      <c r="A194" s="1" t="s">
        <v>414</v>
      </c>
      <c r="B194" s="1" t="s">
        <v>415</v>
      </c>
      <c r="C194" s="1" t="s">
        <v>13</v>
      </c>
      <c r="D194" s="1" t="s">
        <v>14</v>
      </c>
      <c r="E194" s="1" t="s">
        <v>15</v>
      </c>
      <c r="F194" s="1">
        <v>6</v>
      </c>
      <c r="G194" s="2">
        <v>45758</v>
      </c>
      <c r="H194" s="1" t="s">
        <v>28</v>
      </c>
      <c r="I194" s="1">
        <v>4</v>
      </c>
    </row>
    <row r="195" spans="1:9" ht="30" x14ac:dyDescent="0.25">
      <c r="A195" s="3" t="s">
        <v>416</v>
      </c>
      <c r="B195" s="3" t="s">
        <v>417</v>
      </c>
      <c r="C195" s="3" t="s">
        <v>26</v>
      </c>
      <c r="D195" s="3" t="s">
        <v>14</v>
      </c>
      <c r="E195" s="3" t="s">
        <v>20</v>
      </c>
      <c r="F195" s="3">
        <v>5</v>
      </c>
      <c r="G195" s="4">
        <v>45759</v>
      </c>
      <c r="H195" s="3" t="s">
        <v>28</v>
      </c>
      <c r="I195" s="3">
        <v>4</v>
      </c>
    </row>
    <row r="196" spans="1:9" ht="45" x14ac:dyDescent="0.25">
      <c r="A196" s="1" t="s">
        <v>418</v>
      </c>
      <c r="B196" s="1" t="s">
        <v>419</v>
      </c>
      <c r="C196" s="1" t="s">
        <v>33</v>
      </c>
      <c r="D196" s="1" t="s">
        <v>21</v>
      </c>
      <c r="E196" s="1" t="s">
        <v>34</v>
      </c>
      <c r="F196" s="1">
        <v>3</v>
      </c>
      <c r="G196" s="2">
        <v>45760</v>
      </c>
      <c r="H196" s="1" t="s">
        <v>28</v>
      </c>
      <c r="I196" s="1">
        <v>4</v>
      </c>
    </row>
    <row r="197" spans="1:9" ht="30" x14ac:dyDescent="0.25">
      <c r="A197" s="3" t="s">
        <v>420</v>
      </c>
      <c r="B197" s="3" t="s">
        <v>421</v>
      </c>
      <c r="C197" s="3" t="s">
        <v>13</v>
      </c>
      <c r="D197" s="3" t="s">
        <v>21</v>
      </c>
      <c r="E197" s="3" t="s">
        <v>37</v>
      </c>
      <c r="F197" s="3">
        <v>6</v>
      </c>
      <c r="G197" s="4">
        <v>45761</v>
      </c>
      <c r="H197" s="3" t="s">
        <v>16</v>
      </c>
      <c r="I197" s="3">
        <v>4</v>
      </c>
    </row>
    <row r="198" spans="1:9" ht="30" x14ac:dyDescent="0.25">
      <c r="A198" s="1" t="s">
        <v>422</v>
      </c>
      <c r="B198" s="1" t="s">
        <v>423</v>
      </c>
      <c r="C198" s="1" t="s">
        <v>26</v>
      </c>
      <c r="D198" s="1" t="s">
        <v>14</v>
      </c>
      <c r="E198" s="1" t="s">
        <v>15</v>
      </c>
      <c r="F198" s="1">
        <v>5</v>
      </c>
      <c r="G198" s="2">
        <v>45762</v>
      </c>
      <c r="H198" s="1" t="s">
        <v>28</v>
      </c>
      <c r="I198" s="1">
        <v>4</v>
      </c>
    </row>
    <row r="199" spans="1:9" ht="30" x14ac:dyDescent="0.25">
      <c r="A199" s="6" t="s">
        <v>424</v>
      </c>
      <c r="B199" s="6" t="s">
        <v>425</v>
      </c>
      <c r="C199" s="6" t="s">
        <v>33</v>
      </c>
      <c r="D199" s="6" t="s">
        <v>14</v>
      </c>
      <c r="E199" s="6" t="s">
        <v>27</v>
      </c>
      <c r="F199" s="6">
        <v>4</v>
      </c>
      <c r="G199" s="7">
        <v>45763</v>
      </c>
      <c r="H199" s="6" t="s">
        <v>16</v>
      </c>
      <c r="I199" s="6">
        <v>4</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B0A9-E887-4B94-A2C2-3E5BEB074E1C}">
  <dimension ref="A1:N199"/>
  <sheetViews>
    <sheetView workbookViewId="0">
      <selection activeCell="A2" sqref="A2"/>
    </sheetView>
  </sheetViews>
  <sheetFormatPr defaultRowHeight="15" x14ac:dyDescent="0.25"/>
  <cols>
    <col min="1" max="6" width="11.42578125" bestFit="1" customWidth="1"/>
    <col min="7" max="7" width="15.5703125" bestFit="1" customWidth="1"/>
    <col min="8" max="8" width="11.42578125" bestFit="1" customWidth="1"/>
    <col min="9" max="9" width="11" bestFit="1" customWidth="1"/>
    <col min="12" max="12" width="13.5703125" bestFit="1" customWidth="1"/>
    <col min="13" max="13" width="22.7109375" bestFit="1" customWidth="1"/>
    <col min="14" max="14" width="15.5703125" customWidth="1"/>
  </cols>
  <sheetData>
    <row r="1" spans="1:14" ht="30" x14ac:dyDescent="0.25">
      <c r="A1" s="5" t="s">
        <v>0</v>
      </c>
      <c r="B1" s="5" t="s">
        <v>1</v>
      </c>
      <c r="C1" s="5" t="s">
        <v>2</v>
      </c>
      <c r="D1" s="5" t="s">
        <v>3</v>
      </c>
      <c r="E1" s="5" t="s">
        <v>4</v>
      </c>
      <c r="F1" s="5" t="s">
        <v>6</v>
      </c>
      <c r="G1" s="5" t="s">
        <v>7</v>
      </c>
      <c r="H1" s="5" t="s">
        <v>8</v>
      </c>
      <c r="I1" s="5" t="s">
        <v>9</v>
      </c>
      <c r="L1" t="s">
        <v>434</v>
      </c>
      <c r="M1" t="s">
        <v>435</v>
      </c>
      <c r="N1" t="s">
        <v>436</v>
      </c>
    </row>
    <row r="2" spans="1:14" ht="30" x14ac:dyDescent="0.25">
      <c r="A2" s="1" t="s">
        <v>11</v>
      </c>
      <c r="B2" s="1" t="s">
        <v>12</v>
      </c>
      <c r="C2" s="1" t="s">
        <v>13</v>
      </c>
      <c r="D2" s="1" t="s">
        <v>14</v>
      </c>
      <c r="E2" s="1" t="s">
        <v>15</v>
      </c>
      <c r="F2" s="1">
        <v>10</v>
      </c>
      <c r="G2" s="2">
        <v>45566</v>
      </c>
      <c r="H2" s="1" t="s">
        <v>16</v>
      </c>
      <c r="I2" s="1">
        <v>10</v>
      </c>
      <c r="K2" t="s">
        <v>13</v>
      </c>
      <c r="L2">
        <f>COUNTIFS(Table15[Vendor Name], "Vendor1", Table15[QC Test Passed], "No")</f>
        <v>30</v>
      </c>
      <c r="M2">
        <f>COUNTIF(Table15[Vendor Name], "Vendor1")</f>
        <v>72</v>
      </c>
      <c r="N2" s="9">
        <f>L2/M2</f>
        <v>0.41666666666666669</v>
      </c>
    </row>
    <row r="3" spans="1:14" ht="30" x14ac:dyDescent="0.25">
      <c r="A3" s="3" t="s">
        <v>18</v>
      </c>
      <c r="B3" s="3" t="s">
        <v>19</v>
      </c>
      <c r="C3" s="3" t="s">
        <v>13</v>
      </c>
      <c r="D3" s="3" t="s">
        <v>14</v>
      </c>
      <c r="E3" s="3" t="s">
        <v>20</v>
      </c>
      <c r="F3" s="3">
        <v>5</v>
      </c>
      <c r="G3" s="4">
        <v>45567</v>
      </c>
      <c r="H3" s="3" t="s">
        <v>16</v>
      </c>
      <c r="I3" s="3">
        <v>10</v>
      </c>
      <c r="K3" t="s">
        <v>26</v>
      </c>
      <c r="L3">
        <f>COUNTIFS(Table15[Vendor Name], "Vendor2", Table15[QC Test Passed], "No")</f>
        <v>30</v>
      </c>
      <c r="M3">
        <f>COUNTIF(Table15[Vendor Name], "Vendor2")</f>
        <v>66</v>
      </c>
      <c r="N3" s="9">
        <f t="shared" ref="N3:N4" si="0">L3/M3</f>
        <v>0.45454545454545453</v>
      </c>
    </row>
    <row r="4" spans="1:14" ht="30" x14ac:dyDescent="0.25">
      <c r="A4" s="1" t="s">
        <v>24</v>
      </c>
      <c r="B4" s="1" t="s">
        <v>25</v>
      </c>
      <c r="C4" s="1" t="s">
        <v>26</v>
      </c>
      <c r="D4" s="1" t="s">
        <v>14</v>
      </c>
      <c r="E4" s="1" t="s">
        <v>27</v>
      </c>
      <c r="F4" s="1">
        <v>3</v>
      </c>
      <c r="G4" s="2">
        <v>45568</v>
      </c>
      <c r="H4" s="1" t="s">
        <v>28</v>
      </c>
      <c r="I4" s="1">
        <v>10</v>
      </c>
      <c r="K4" t="s">
        <v>33</v>
      </c>
      <c r="L4">
        <f>COUNTIFS(Table15[Vendor Name], "Vendor3", Table15[QC Test Passed], "No")</f>
        <v>13</v>
      </c>
      <c r="M4">
        <f>COUNTIF(Table15[Vendor Name], "Vendor3")</f>
        <v>60</v>
      </c>
      <c r="N4" s="9">
        <f t="shared" si="0"/>
        <v>0.21666666666666667</v>
      </c>
    </row>
    <row r="5" spans="1:14" x14ac:dyDescent="0.25">
      <c r="A5" s="3" t="s">
        <v>31</v>
      </c>
      <c r="B5" s="3" t="s">
        <v>32</v>
      </c>
      <c r="C5" s="3" t="s">
        <v>33</v>
      </c>
      <c r="D5" s="3" t="s">
        <v>21</v>
      </c>
      <c r="E5" s="3" t="s">
        <v>34</v>
      </c>
      <c r="F5" s="3">
        <v>2</v>
      </c>
      <c r="G5" s="4">
        <v>45569</v>
      </c>
      <c r="H5" s="3" t="s">
        <v>28</v>
      </c>
      <c r="I5" s="3">
        <v>10</v>
      </c>
    </row>
    <row r="6" spans="1:14" x14ac:dyDescent="0.25">
      <c r="A6" s="1" t="s">
        <v>35</v>
      </c>
      <c r="B6" s="1" t="s">
        <v>36</v>
      </c>
      <c r="C6" s="1" t="s">
        <v>26</v>
      </c>
      <c r="D6" s="1" t="s">
        <v>21</v>
      </c>
      <c r="E6" s="1" t="s">
        <v>37</v>
      </c>
      <c r="F6" s="1">
        <v>8</v>
      </c>
      <c r="G6" s="2">
        <v>45570</v>
      </c>
      <c r="H6" s="1" t="s">
        <v>16</v>
      </c>
      <c r="I6" s="1">
        <v>10</v>
      </c>
    </row>
    <row r="7" spans="1:14" ht="30" x14ac:dyDescent="0.25">
      <c r="A7" s="3" t="s">
        <v>38</v>
      </c>
      <c r="B7" s="3" t="s">
        <v>39</v>
      </c>
      <c r="C7" s="3" t="s">
        <v>13</v>
      </c>
      <c r="D7" s="3" t="s">
        <v>14</v>
      </c>
      <c r="E7" s="3" t="s">
        <v>15</v>
      </c>
      <c r="F7" s="3">
        <v>4</v>
      </c>
      <c r="G7" s="4">
        <v>45571</v>
      </c>
      <c r="H7" s="3" t="s">
        <v>28</v>
      </c>
      <c r="I7" s="3">
        <v>10</v>
      </c>
    </row>
    <row r="8" spans="1:14" ht="30" x14ac:dyDescent="0.25">
      <c r="A8" s="1" t="s">
        <v>40</v>
      </c>
      <c r="B8" s="1" t="s">
        <v>41</v>
      </c>
      <c r="C8" s="1" t="s">
        <v>33</v>
      </c>
      <c r="D8" s="1" t="s">
        <v>21</v>
      </c>
      <c r="E8" s="1" t="s">
        <v>20</v>
      </c>
      <c r="F8" s="1">
        <v>6</v>
      </c>
      <c r="G8" s="2">
        <v>45572</v>
      </c>
      <c r="H8" s="1" t="s">
        <v>16</v>
      </c>
      <c r="I8" s="1">
        <v>10</v>
      </c>
    </row>
    <row r="9" spans="1:14" ht="30" x14ac:dyDescent="0.25">
      <c r="A9" s="3" t="s">
        <v>43</v>
      </c>
      <c r="B9" s="3" t="s">
        <v>44</v>
      </c>
      <c r="C9" s="3" t="s">
        <v>26</v>
      </c>
      <c r="D9" s="3" t="s">
        <v>14</v>
      </c>
      <c r="E9" s="3" t="s">
        <v>27</v>
      </c>
      <c r="F9" s="3">
        <v>7</v>
      </c>
      <c r="G9" s="4">
        <v>45573</v>
      </c>
      <c r="H9" s="3" t="s">
        <v>16</v>
      </c>
      <c r="I9" s="3">
        <v>10</v>
      </c>
    </row>
    <row r="10" spans="1:14" x14ac:dyDescent="0.25">
      <c r="A10" s="1" t="s">
        <v>45</v>
      </c>
      <c r="B10" s="1" t="s">
        <v>46</v>
      </c>
      <c r="C10" s="1" t="s">
        <v>13</v>
      </c>
      <c r="D10" s="1" t="s">
        <v>21</v>
      </c>
      <c r="E10" s="1" t="s">
        <v>34</v>
      </c>
      <c r="F10" s="1">
        <v>3</v>
      </c>
      <c r="G10" s="2">
        <v>45574</v>
      </c>
      <c r="H10" s="1" t="s">
        <v>16</v>
      </c>
      <c r="I10" s="1">
        <v>10</v>
      </c>
    </row>
    <row r="11" spans="1:14" x14ac:dyDescent="0.25">
      <c r="A11" s="3" t="s">
        <v>47</v>
      </c>
      <c r="B11" s="3" t="s">
        <v>48</v>
      </c>
      <c r="C11" s="3" t="s">
        <v>33</v>
      </c>
      <c r="D11" s="3" t="s">
        <v>21</v>
      </c>
      <c r="E11" s="3" t="s">
        <v>37</v>
      </c>
      <c r="F11" s="3">
        <v>5</v>
      </c>
      <c r="G11" s="4">
        <v>45575</v>
      </c>
      <c r="H11" s="3" t="s">
        <v>28</v>
      </c>
      <c r="I11" s="3">
        <v>10</v>
      </c>
    </row>
    <row r="12" spans="1:14" ht="30" x14ac:dyDescent="0.25">
      <c r="A12" s="1" t="s">
        <v>49</v>
      </c>
      <c r="B12" s="1" t="s">
        <v>50</v>
      </c>
      <c r="C12" s="1" t="s">
        <v>13</v>
      </c>
      <c r="D12" s="1" t="s">
        <v>14</v>
      </c>
      <c r="E12" s="1" t="s">
        <v>15</v>
      </c>
      <c r="F12" s="1">
        <v>9</v>
      </c>
      <c r="G12" s="2">
        <v>45576</v>
      </c>
      <c r="H12" s="1" t="s">
        <v>28</v>
      </c>
      <c r="I12" s="1">
        <v>10</v>
      </c>
    </row>
    <row r="13" spans="1:14" ht="30" x14ac:dyDescent="0.25">
      <c r="A13" s="3" t="s">
        <v>52</v>
      </c>
      <c r="B13" s="3" t="s">
        <v>53</v>
      </c>
      <c r="C13" s="3" t="s">
        <v>13</v>
      </c>
      <c r="D13" s="3" t="s">
        <v>14</v>
      </c>
      <c r="E13" s="3" t="s">
        <v>20</v>
      </c>
      <c r="F13" s="3">
        <v>6</v>
      </c>
      <c r="G13" s="4">
        <v>45577</v>
      </c>
      <c r="H13" s="3" t="s">
        <v>16</v>
      </c>
      <c r="I13" s="3">
        <v>10</v>
      </c>
    </row>
    <row r="14" spans="1:14" ht="30" x14ac:dyDescent="0.25">
      <c r="A14" s="1" t="s">
        <v>55</v>
      </c>
      <c r="B14" s="1" t="s">
        <v>56</v>
      </c>
      <c r="C14" s="1" t="s">
        <v>26</v>
      </c>
      <c r="D14" s="1" t="s">
        <v>14</v>
      </c>
      <c r="E14" s="1" t="s">
        <v>27</v>
      </c>
      <c r="F14" s="1">
        <v>4</v>
      </c>
      <c r="G14" s="2">
        <v>45578</v>
      </c>
      <c r="H14" s="1" t="s">
        <v>16</v>
      </c>
      <c r="I14" s="1">
        <v>10</v>
      </c>
    </row>
    <row r="15" spans="1:14" x14ac:dyDescent="0.25">
      <c r="A15" s="3" t="s">
        <v>58</v>
      </c>
      <c r="B15" s="3" t="s">
        <v>59</v>
      </c>
      <c r="C15" s="3" t="s">
        <v>33</v>
      </c>
      <c r="D15" s="3" t="s">
        <v>21</v>
      </c>
      <c r="E15" s="3" t="s">
        <v>34</v>
      </c>
      <c r="F15" s="3">
        <v>1</v>
      </c>
      <c r="G15" s="4">
        <v>45579</v>
      </c>
      <c r="H15" s="3" t="s">
        <v>28</v>
      </c>
      <c r="I15" s="3">
        <v>10</v>
      </c>
    </row>
    <row r="16" spans="1:14" x14ac:dyDescent="0.25">
      <c r="A16" s="1" t="s">
        <v>60</v>
      </c>
      <c r="B16" s="1" t="s">
        <v>61</v>
      </c>
      <c r="C16" s="1" t="s">
        <v>26</v>
      </c>
      <c r="D16" s="1" t="s">
        <v>21</v>
      </c>
      <c r="E16" s="1" t="s">
        <v>37</v>
      </c>
      <c r="F16" s="1">
        <v>6</v>
      </c>
      <c r="G16" s="2">
        <v>45580</v>
      </c>
      <c r="H16" s="1" t="s">
        <v>28</v>
      </c>
      <c r="I16" s="1">
        <v>10</v>
      </c>
    </row>
    <row r="17" spans="1:9" ht="30" x14ac:dyDescent="0.25">
      <c r="A17" s="3" t="s">
        <v>62</v>
      </c>
      <c r="B17" s="3" t="s">
        <v>63</v>
      </c>
      <c r="C17" s="3" t="s">
        <v>13</v>
      </c>
      <c r="D17" s="3" t="s">
        <v>14</v>
      </c>
      <c r="E17" s="3" t="s">
        <v>15</v>
      </c>
      <c r="F17" s="3">
        <v>3</v>
      </c>
      <c r="G17" s="4">
        <v>45581</v>
      </c>
      <c r="H17" s="3" t="s">
        <v>16</v>
      </c>
      <c r="I17" s="3">
        <v>10</v>
      </c>
    </row>
    <row r="18" spans="1:9" ht="30" x14ac:dyDescent="0.25">
      <c r="A18" s="1" t="s">
        <v>64</v>
      </c>
      <c r="B18" s="1" t="s">
        <v>65</v>
      </c>
      <c r="C18" s="1" t="s">
        <v>26</v>
      </c>
      <c r="D18" s="1" t="s">
        <v>14</v>
      </c>
      <c r="E18" s="1" t="s">
        <v>27</v>
      </c>
      <c r="F18" s="1">
        <v>2</v>
      </c>
      <c r="G18" s="2">
        <v>45582</v>
      </c>
      <c r="H18" s="1" t="s">
        <v>28</v>
      </c>
      <c r="I18" s="1">
        <v>10</v>
      </c>
    </row>
    <row r="19" spans="1:9" x14ac:dyDescent="0.25">
      <c r="A19" s="3" t="s">
        <v>66</v>
      </c>
      <c r="B19" s="3" t="s">
        <v>67</v>
      </c>
      <c r="C19" s="3" t="s">
        <v>13</v>
      </c>
      <c r="D19" s="3" t="s">
        <v>21</v>
      </c>
      <c r="E19" s="3" t="s">
        <v>34</v>
      </c>
      <c r="F19" s="3">
        <v>4</v>
      </c>
      <c r="G19" s="4">
        <v>45583</v>
      </c>
      <c r="H19" s="3" t="s">
        <v>28</v>
      </c>
      <c r="I19" s="3">
        <v>10</v>
      </c>
    </row>
    <row r="20" spans="1:9" x14ac:dyDescent="0.25">
      <c r="A20" s="1" t="s">
        <v>68</v>
      </c>
      <c r="B20" s="1" t="s">
        <v>69</v>
      </c>
      <c r="C20" s="1" t="s">
        <v>26</v>
      </c>
      <c r="D20" s="1" t="s">
        <v>21</v>
      </c>
      <c r="E20" s="1" t="s">
        <v>37</v>
      </c>
      <c r="F20" s="1">
        <v>7</v>
      </c>
      <c r="G20" s="2">
        <v>45584</v>
      </c>
      <c r="H20" s="1" t="s">
        <v>16</v>
      </c>
      <c r="I20" s="1">
        <v>10</v>
      </c>
    </row>
    <row r="21" spans="1:9" ht="30" x14ac:dyDescent="0.25">
      <c r="A21" s="3" t="s">
        <v>70</v>
      </c>
      <c r="B21" s="3" t="s">
        <v>71</v>
      </c>
      <c r="C21" s="3" t="s">
        <v>13</v>
      </c>
      <c r="D21" s="3" t="s">
        <v>14</v>
      </c>
      <c r="E21" s="3" t="s">
        <v>15</v>
      </c>
      <c r="F21" s="3">
        <v>8</v>
      </c>
      <c r="G21" s="4">
        <v>45585</v>
      </c>
      <c r="H21" s="3" t="s">
        <v>16</v>
      </c>
      <c r="I21" s="3">
        <v>10</v>
      </c>
    </row>
    <row r="22" spans="1:9" ht="30" x14ac:dyDescent="0.25">
      <c r="A22" s="1" t="s">
        <v>72</v>
      </c>
      <c r="B22" s="1" t="s">
        <v>73</v>
      </c>
      <c r="C22" s="1" t="s">
        <v>33</v>
      </c>
      <c r="D22" s="1" t="s">
        <v>21</v>
      </c>
      <c r="E22" s="1" t="s">
        <v>20</v>
      </c>
      <c r="F22" s="1">
        <v>5</v>
      </c>
      <c r="G22" s="2">
        <v>45586</v>
      </c>
      <c r="H22" s="1" t="s">
        <v>28</v>
      </c>
      <c r="I22" s="1">
        <v>10</v>
      </c>
    </row>
    <row r="23" spans="1:9" ht="30" x14ac:dyDescent="0.25">
      <c r="A23" s="3" t="s">
        <v>74</v>
      </c>
      <c r="B23" s="3" t="s">
        <v>75</v>
      </c>
      <c r="C23" s="3" t="s">
        <v>26</v>
      </c>
      <c r="D23" s="3" t="s">
        <v>14</v>
      </c>
      <c r="E23" s="3" t="s">
        <v>27</v>
      </c>
      <c r="F23" s="3">
        <v>3</v>
      </c>
      <c r="G23" s="4">
        <v>45587</v>
      </c>
      <c r="H23" s="3" t="s">
        <v>28</v>
      </c>
      <c r="I23" s="3">
        <v>10</v>
      </c>
    </row>
    <row r="24" spans="1:9" x14ac:dyDescent="0.25">
      <c r="A24" s="1" t="s">
        <v>76</v>
      </c>
      <c r="B24" s="1" t="s">
        <v>77</v>
      </c>
      <c r="C24" s="1" t="s">
        <v>13</v>
      </c>
      <c r="D24" s="1" t="s">
        <v>21</v>
      </c>
      <c r="E24" s="1" t="s">
        <v>34</v>
      </c>
      <c r="F24" s="1">
        <v>2</v>
      </c>
      <c r="G24" s="2">
        <v>45588</v>
      </c>
      <c r="H24" s="1" t="s">
        <v>16</v>
      </c>
      <c r="I24" s="1">
        <v>10</v>
      </c>
    </row>
    <row r="25" spans="1:9" x14ac:dyDescent="0.25">
      <c r="A25" s="3" t="s">
        <v>78</v>
      </c>
      <c r="B25" s="3" t="s">
        <v>79</v>
      </c>
      <c r="C25" s="3" t="s">
        <v>33</v>
      </c>
      <c r="D25" s="3" t="s">
        <v>21</v>
      </c>
      <c r="E25" s="3" t="s">
        <v>37</v>
      </c>
      <c r="F25" s="3">
        <v>4</v>
      </c>
      <c r="G25" s="4">
        <v>45589</v>
      </c>
      <c r="H25" s="3" t="s">
        <v>28</v>
      </c>
      <c r="I25" s="3">
        <v>10</v>
      </c>
    </row>
    <row r="26" spans="1:9" ht="30" x14ac:dyDescent="0.25">
      <c r="A26" s="1" t="s">
        <v>80</v>
      </c>
      <c r="B26" s="1" t="s">
        <v>81</v>
      </c>
      <c r="C26" s="1" t="s">
        <v>13</v>
      </c>
      <c r="D26" s="1" t="s">
        <v>14</v>
      </c>
      <c r="E26" s="1" t="s">
        <v>15</v>
      </c>
      <c r="F26" s="1">
        <v>11</v>
      </c>
      <c r="G26" s="2">
        <v>45590</v>
      </c>
      <c r="H26" s="1" t="s">
        <v>28</v>
      </c>
      <c r="I26" s="1">
        <v>10</v>
      </c>
    </row>
    <row r="27" spans="1:9" ht="30" x14ac:dyDescent="0.25">
      <c r="A27" s="3" t="s">
        <v>82</v>
      </c>
      <c r="B27" s="3" t="s">
        <v>83</v>
      </c>
      <c r="C27" s="3" t="s">
        <v>26</v>
      </c>
      <c r="D27" s="3" t="s">
        <v>14</v>
      </c>
      <c r="E27" s="3" t="s">
        <v>27</v>
      </c>
      <c r="F27" s="3">
        <v>9</v>
      </c>
      <c r="G27" s="4">
        <v>45591</v>
      </c>
      <c r="H27" s="3" t="s">
        <v>16</v>
      </c>
      <c r="I27" s="3">
        <v>10</v>
      </c>
    </row>
    <row r="28" spans="1:9" x14ac:dyDescent="0.25">
      <c r="A28" s="1" t="s">
        <v>84</v>
      </c>
      <c r="B28" s="1" t="s">
        <v>85</v>
      </c>
      <c r="C28" s="1" t="s">
        <v>13</v>
      </c>
      <c r="D28" s="1" t="s">
        <v>21</v>
      </c>
      <c r="E28" s="1" t="s">
        <v>34</v>
      </c>
      <c r="F28" s="1">
        <v>5</v>
      </c>
      <c r="G28" s="2">
        <v>45592</v>
      </c>
      <c r="H28" s="1" t="s">
        <v>28</v>
      </c>
      <c r="I28" s="1">
        <v>10</v>
      </c>
    </row>
    <row r="29" spans="1:9" x14ac:dyDescent="0.25">
      <c r="A29" s="3" t="s">
        <v>86</v>
      </c>
      <c r="B29" s="3" t="s">
        <v>87</v>
      </c>
      <c r="C29" s="3" t="s">
        <v>33</v>
      </c>
      <c r="D29" s="3" t="s">
        <v>21</v>
      </c>
      <c r="E29" s="3" t="s">
        <v>37</v>
      </c>
      <c r="F29" s="3">
        <v>3</v>
      </c>
      <c r="G29" s="4">
        <v>45593</v>
      </c>
      <c r="H29" s="3" t="s">
        <v>16</v>
      </c>
      <c r="I29" s="3">
        <v>10</v>
      </c>
    </row>
    <row r="30" spans="1:9" ht="30" x14ac:dyDescent="0.25">
      <c r="A30" s="1" t="s">
        <v>88</v>
      </c>
      <c r="B30" s="1" t="s">
        <v>89</v>
      </c>
      <c r="C30" s="1" t="s">
        <v>26</v>
      </c>
      <c r="D30" s="1" t="s">
        <v>14</v>
      </c>
      <c r="E30" s="1" t="s">
        <v>15</v>
      </c>
      <c r="F30" s="1">
        <v>7</v>
      </c>
      <c r="G30" s="2">
        <v>45594</v>
      </c>
      <c r="H30" s="1" t="s">
        <v>16</v>
      </c>
      <c r="I30" s="1">
        <v>10</v>
      </c>
    </row>
    <row r="31" spans="1:9" ht="30" x14ac:dyDescent="0.25">
      <c r="A31" s="3" t="s">
        <v>90</v>
      </c>
      <c r="B31" s="3" t="s">
        <v>91</v>
      </c>
      <c r="C31" s="3" t="s">
        <v>13</v>
      </c>
      <c r="D31" s="3" t="s">
        <v>14</v>
      </c>
      <c r="E31" s="3" t="s">
        <v>27</v>
      </c>
      <c r="F31" s="3">
        <v>6</v>
      </c>
      <c r="G31" s="4">
        <v>45595</v>
      </c>
      <c r="H31" s="3" t="s">
        <v>28</v>
      </c>
      <c r="I31" s="3">
        <v>10</v>
      </c>
    </row>
    <row r="32" spans="1:9" ht="30" x14ac:dyDescent="0.25">
      <c r="A32" s="1" t="s">
        <v>92</v>
      </c>
      <c r="B32" s="1" t="s">
        <v>93</v>
      </c>
      <c r="C32" s="1" t="s">
        <v>33</v>
      </c>
      <c r="D32" s="1" t="s">
        <v>21</v>
      </c>
      <c r="E32" s="1" t="s">
        <v>20</v>
      </c>
      <c r="F32" s="1">
        <v>8</v>
      </c>
      <c r="G32" s="2">
        <v>45596</v>
      </c>
      <c r="H32" s="1" t="s">
        <v>16</v>
      </c>
      <c r="I32" s="1">
        <v>10</v>
      </c>
    </row>
    <row r="33" spans="1:9" ht="30" x14ac:dyDescent="0.25">
      <c r="A33" s="3" t="s">
        <v>94</v>
      </c>
      <c r="B33" s="3" t="s">
        <v>95</v>
      </c>
      <c r="C33" s="3" t="s">
        <v>26</v>
      </c>
      <c r="D33" s="3" t="s">
        <v>14</v>
      </c>
      <c r="E33" s="3" t="s">
        <v>20</v>
      </c>
      <c r="F33" s="3">
        <v>4</v>
      </c>
      <c r="G33" s="4">
        <v>45597</v>
      </c>
      <c r="H33" s="3" t="s">
        <v>28</v>
      </c>
      <c r="I33" s="3">
        <v>11</v>
      </c>
    </row>
    <row r="34" spans="1:9" x14ac:dyDescent="0.25">
      <c r="A34" s="1" t="s">
        <v>96</v>
      </c>
      <c r="B34" s="1" t="s">
        <v>97</v>
      </c>
      <c r="C34" s="1" t="s">
        <v>13</v>
      </c>
      <c r="D34" s="1" t="s">
        <v>21</v>
      </c>
      <c r="E34" s="1" t="s">
        <v>37</v>
      </c>
      <c r="F34" s="1">
        <v>2</v>
      </c>
      <c r="G34" s="2">
        <v>45598</v>
      </c>
      <c r="H34" s="1" t="s">
        <v>28</v>
      </c>
      <c r="I34" s="1">
        <v>11</v>
      </c>
    </row>
    <row r="35" spans="1:9" ht="30" x14ac:dyDescent="0.25">
      <c r="A35" s="3" t="s">
        <v>98</v>
      </c>
      <c r="B35" s="3" t="s">
        <v>99</v>
      </c>
      <c r="C35" s="3" t="s">
        <v>33</v>
      </c>
      <c r="D35" s="3" t="s">
        <v>14</v>
      </c>
      <c r="E35" s="3" t="s">
        <v>15</v>
      </c>
      <c r="F35" s="3">
        <v>7</v>
      </c>
      <c r="G35" s="4">
        <v>45599</v>
      </c>
      <c r="H35" s="3" t="s">
        <v>16</v>
      </c>
      <c r="I35" s="3">
        <v>11</v>
      </c>
    </row>
    <row r="36" spans="1:9" x14ac:dyDescent="0.25">
      <c r="A36" s="1" t="s">
        <v>100</v>
      </c>
      <c r="B36" s="1" t="s">
        <v>101</v>
      </c>
      <c r="C36" s="1" t="s">
        <v>13</v>
      </c>
      <c r="D36" s="1" t="s">
        <v>21</v>
      </c>
      <c r="E36" s="1" t="s">
        <v>34</v>
      </c>
      <c r="F36" s="1">
        <v>3</v>
      </c>
      <c r="G36" s="2">
        <v>45600</v>
      </c>
      <c r="H36" s="1" t="s">
        <v>16</v>
      </c>
      <c r="I36" s="1">
        <v>11</v>
      </c>
    </row>
    <row r="37" spans="1:9" ht="30" x14ac:dyDescent="0.25">
      <c r="A37" s="3" t="s">
        <v>102</v>
      </c>
      <c r="B37" s="3" t="s">
        <v>103</v>
      </c>
      <c r="C37" s="3" t="s">
        <v>26</v>
      </c>
      <c r="D37" s="3" t="s">
        <v>14</v>
      </c>
      <c r="E37" s="3" t="s">
        <v>15</v>
      </c>
      <c r="F37" s="3">
        <v>5</v>
      </c>
      <c r="G37" s="4">
        <v>45601</v>
      </c>
      <c r="H37" s="3" t="s">
        <v>28</v>
      </c>
      <c r="I37" s="3">
        <v>11</v>
      </c>
    </row>
    <row r="38" spans="1:9" ht="30" x14ac:dyDescent="0.25">
      <c r="A38" s="1" t="s">
        <v>104</v>
      </c>
      <c r="B38" s="1" t="s">
        <v>105</v>
      </c>
      <c r="C38" s="1" t="s">
        <v>33</v>
      </c>
      <c r="D38" s="1" t="s">
        <v>14</v>
      </c>
      <c r="E38" s="1" t="s">
        <v>27</v>
      </c>
      <c r="F38" s="1">
        <v>4</v>
      </c>
      <c r="G38" s="2">
        <v>45602</v>
      </c>
      <c r="H38" s="1" t="s">
        <v>28</v>
      </c>
      <c r="I38" s="1">
        <v>11</v>
      </c>
    </row>
    <row r="39" spans="1:9" x14ac:dyDescent="0.25">
      <c r="A39" s="3" t="s">
        <v>106</v>
      </c>
      <c r="B39" s="3" t="s">
        <v>107</v>
      </c>
      <c r="C39" s="3" t="s">
        <v>13</v>
      </c>
      <c r="D39" s="3" t="s">
        <v>21</v>
      </c>
      <c r="E39" s="3" t="s">
        <v>37</v>
      </c>
      <c r="F39" s="3">
        <v>6</v>
      </c>
      <c r="G39" s="4">
        <v>45603</v>
      </c>
      <c r="H39" s="3" t="s">
        <v>16</v>
      </c>
      <c r="I39" s="3">
        <v>11</v>
      </c>
    </row>
    <row r="40" spans="1:9" ht="30" x14ac:dyDescent="0.25">
      <c r="A40" s="1" t="s">
        <v>108</v>
      </c>
      <c r="B40" s="1" t="s">
        <v>109</v>
      </c>
      <c r="C40" s="1" t="s">
        <v>26</v>
      </c>
      <c r="D40" s="1" t="s">
        <v>14</v>
      </c>
      <c r="E40" s="1" t="s">
        <v>15</v>
      </c>
      <c r="F40" s="1">
        <v>8</v>
      </c>
      <c r="G40" s="2">
        <v>45604</v>
      </c>
      <c r="H40" s="1" t="s">
        <v>16</v>
      </c>
      <c r="I40" s="1">
        <v>11</v>
      </c>
    </row>
    <row r="41" spans="1:9" ht="30" x14ac:dyDescent="0.25">
      <c r="A41" s="3" t="s">
        <v>110</v>
      </c>
      <c r="B41" s="3" t="s">
        <v>111</v>
      </c>
      <c r="C41" s="3" t="s">
        <v>13</v>
      </c>
      <c r="D41" s="3" t="s">
        <v>14</v>
      </c>
      <c r="E41" s="3" t="s">
        <v>27</v>
      </c>
      <c r="F41" s="3">
        <v>3</v>
      </c>
      <c r="G41" s="4">
        <v>45605</v>
      </c>
      <c r="H41" s="3" t="s">
        <v>28</v>
      </c>
      <c r="I41" s="3">
        <v>11</v>
      </c>
    </row>
    <row r="42" spans="1:9" x14ac:dyDescent="0.25">
      <c r="A42" s="1" t="s">
        <v>112</v>
      </c>
      <c r="B42" s="1" t="s">
        <v>113</v>
      </c>
      <c r="C42" s="1" t="s">
        <v>26</v>
      </c>
      <c r="D42" s="1" t="s">
        <v>21</v>
      </c>
      <c r="E42" s="1" t="s">
        <v>34</v>
      </c>
      <c r="F42" s="1">
        <v>4</v>
      </c>
      <c r="G42" s="2">
        <v>45606</v>
      </c>
      <c r="H42" s="1" t="s">
        <v>28</v>
      </c>
      <c r="I42" s="1">
        <v>11</v>
      </c>
    </row>
    <row r="43" spans="1:9" x14ac:dyDescent="0.25">
      <c r="A43" s="3" t="s">
        <v>114</v>
      </c>
      <c r="B43" s="3" t="s">
        <v>115</v>
      </c>
      <c r="C43" s="3" t="s">
        <v>33</v>
      </c>
      <c r="D43" s="3" t="s">
        <v>21</v>
      </c>
      <c r="E43" s="3" t="s">
        <v>37</v>
      </c>
      <c r="F43" s="3">
        <v>5</v>
      </c>
      <c r="G43" s="4">
        <v>45607</v>
      </c>
      <c r="H43" s="3" t="s">
        <v>16</v>
      </c>
      <c r="I43" s="3">
        <v>11</v>
      </c>
    </row>
    <row r="44" spans="1:9" ht="30" x14ac:dyDescent="0.25">
      <c r="A44" s="1" t="s">
        <v>116</v>
      </c>
      <c r="B44" s="1" t="s">
        <v>117</v>
      </c>
      <c r="C44" s="1" t="s">
        <v>13</v>
      </c>
      <c r="D44" s="1" t="s">
        <v>14</v>
      </c>
      <c r="E44" s="1" t="s">
        <v>15</v>
      </c>
      <c r="F44" s="1">
        <v>7</v>
      </c>
      <c r="G44" s="2">
        <v>45608</v>
      </c>
      <c r="H44" s="1" t="s">
        <v>28</v>
      </c>
      <c r="I44" s="1">
        <v>11</v>
      </c>
    </row>
    <row r="45" spans="1:9" ht="30" x14ac:dyDescent="0.25">
      <c r="A45" s="3" t="s">
        <v>118</v>
      </c>
      <c r="B45" s="3" t="s">
        <v>119</v>
      </c>
      <c r="C45" s="3" t="s">
        <v>26</v>
      </c>
      <c r="D45" s="3" t="s">
        <v>14</v>
      </c>
      <c r="E45" s="3" t="s">
        <v>20</v>
      </c>
      <c r="F45" s="3">
        <v>4</v>
      </c>
      <c r="G45" s="4">
        <v>45609</v>
      </c>
      <c r="H45" s="3" t="s">
        <v>16</v>
      </c>
      <c r="I45" s="3">
        <v>11</v>
      </c>
    </row>
    <row r="46" spans="1:9" ht="30" x14ac:dyDescent="0.25">
      <c r="A46" s="1" t="s">
        <v>120</v>
      </c>
      <c r="B46" s="1" t="s">
        <v>121</v>
      </c>
      <c r="C46" s="1" t="s">
        <v>33</v>
      </c>
      <c r="D46" s="1" t="s">
        <v>21</v>
      </c>
      <c r="E46" s="1" t="s">
        <v>20</v>
      </c>
      <c r="F46" s="1">
        <v>6</v>
      </c>
      <c r="G46" s="2">
        <v>45610</v>
      </c>
      <c r="H46" s="1" t="s">
        <v>28</v>
      </c>
      <c r="I46" s="1">
        <v>11</v>
      </c>
    </row>
    <row r="47" spans="1:9" x14ac:dyDescent="0.25">
      <c r="A47" s="3" t="s">
        <v>122</v>
      </c>
      <c r="B47" s="3" t="s">
        <v>123</v>
      </c>
      <c r="C47" s="3" t="s">
        <v>13</v>
      </c>
      <c r="D47" s="3" t="s">
        <v>21</v>
      </c>
      <c r="E47" s="3" t="s">
        <v>37</v>
      </c>
      <c r="F47" s="3">
        <v>3</v>
      </c>
      <c r="G47" s="4">
        <v>45611</v>
      </c>
      <c r="H47" s="3" t="s">
        <v>28</v>
      </c>
      <c r="I47" s="3">
        <v>11</v>
      </c>
    </row>
    <row r="48" spans="1:9" ht="30" x14ac:dyDescent="0.25">
      <c r="A48" s="1" t="s">
        <v>124</v>
      </c>
      <c r="B48" s="1" t="s">
        <v>125</v>
      </c>
      <c r="C48" s="1" t="s">
        <v>26</v>
      </c>
      <c r="D48" s="1" t="s">
        <v>14</v>
      </c>
      <c r="E48" s="1" t="s">
        <v>27</v>
      </c>
      <c r="F48" s="1">
        <v>9</v>
      </c>
      <c r="G48" s="2">
        <v>45612</v>
      </c>
      <c r="H48" s="1" t="s">
        <v>16</v>
      </c>
      <c r="I48" s="1">
        <v>11</v>
      </c>
    </row>
    <row r="49" spans="1:9" ht="30" x14ac:dyDescent="0.25">
      <c r="A49" s="3" t="s">
        <v>126</v>
      </c>
      <c r="B49" s="3" t="s">
        <v>127</v>
      </c>
      <c r="C49" s="3" t="s">
        <v>33</v>
      </c>
      <c r="D49" s="3" t="s">
        <v>14</v>
      </c>
      <c r="E49" s="3" t="s">
        <v>15</v>
      </c>
      <c r="F49" s="3">
        <v>7</v>
      </c>
      <c r="G49" s="4">
        <v>45613</v>
      </c>
      <c r="H49" s="3" t="s">
        <v>28</v>
      </c>
      <c r="I49" s="3">
        <v>11</v>
      </c>
    </row>
    <row r="50" spans="1:9" x14ac:dyDescent="0.25">
      <c r="A50" s="1" t="s">
        <v>128</v>
      </c>
      <c r="B50" s="1" t="s">
        <v>129</v>
      </c>
      <c r="C50" s="1" t="s">
        <v>13</v>
      </c>
      <c r="D50" s="1" t="s">
        <v>21</v>
      </c>
      <c r="E50" s="1" t="s">
        <v>34</v>
      </c>
      <c r="F50" s="1">
        <v>2</v>
      </c>
      <c r="G50" s="2">
        <v>45614</v>
      </c>
      <c r="H50" s="1" t="s">
        <v>16</v>
      </c>
      <c r="I50" s="1">
        <v>11</v>
      </c>
    </row>
    <row r="51" spans="1:9" x14ac:dyDescent="0.25">
      <c r="A51" s="3" t="s">
        <v>130</v>
      </c>
      <c r="B51" s="3" t="s">
        <v>131</v>
      </c>
      <c r="C51" s="3" t="s">
        <v>26</v>
      </c>
      <c r="D51" s="3" t="s">
        <v>21</v>
      </c>
      <c r="E51" s="3" t="s">
        <v>37</v>
      </c>
      <c r="F51" s="3">
        <v>5</v>
      </c>
      <c r="G51" s="4">
        <v>45615</v>
      </c>
      <c r="H51" s="3" t="s">
        <v>28</v>
      </c>
      <c r="I51" s="3">
        <v>11</v>
      </c>
    </row>
    <row r="52" spans="1:9" ht="30" x14ac:dyDescent="0.25">
      <c r="A52" s="1" t="s">
        <v>132</v>
      </c>
      <c r="B52" s="1" t="s">
        <v>133</v>
      </c>
      <c r="C52" s="1" t="s">
        <v>13</v>
      </c>
      <c r="D52" s="1" t="s">
        <v>14</v>
      </c>
      <c r="E52" s="1" t="s">
        <v>15</v>
      </c>
      <c r="F52" s="1">
        <v>5</v>
      </c>
      <c r="G52" s="2">
        <v>45616</v>
      </c>
      <c r="H52" s="1" t="s">
        <v>16</v>
      </c>
      <c r="I52" s="1">
        <v>11</v>
      </c>
    </row>
    <row r="53" spans="1:9" ht="30" x14ac:dyDescent="0.25">
      <c r="A53" s="3" t="s">
        <v>134</v>
      </c>
      <c r="B53" s="3" t="s">
        <v>135</v>
      </c>
      <c r="C53" s="3" t="s">
        <v>26</v>
      </c>
      <c r="D53" s="3" t="s">
        <v>14</v>
      </c>
      <c r="E53" s="3" t="s">
        <v>20</v>
      </c>
      <c r="F53" s="3">
        <v>4</v>
      </c>
      <c r="G53" s="4">
        <v>45617</v>
      </c>
      <c r="H53" s="3" t="s">
        <v>28</v>
      </c>
      <c r="I53" s="3">
        <v>11</v>
      </c>
    </row>
    <row r="54" spans="1:9" x14ac:dyDescent="0.25">
      <c r="A54" s="1" t="s">
        <v>136</v>
      </c>
      <c r="B54" s="1" t="s">
        <v>137</v>
      </c>
      <c r="C54" s="1" t="s">
        <v>33</v>
      </c>
      <c r="D54" s="1" t="s">
        <v>21</v>
      </c>
      <c r="E54" s="1" t="s">
        <v>34</v>
      </c>
      <c r="F54" s="1">
        <v>3</v>
      </c>
      <c r="G54" s="2">
        <v>45618</v>
      </c>
      <c r="H54" s="1" t="s">
        <v>28</v>
      </c>
      <c r="I54" s="1">
        <v>11</v>
      </c>
    </row>
    <row r="55" spans="1:9" x14ac:dyDescent="0.25">
      <c r="A55" s="3" t="s">
        <v>138</v>
      </c>
      <c r="B55" s="3" t="s">
        <v>139</v>
      </c>
      <c r="C55" s="3" t="s">
        <v>13</v>
      </c>
      <c r="D55" s="3" t="s">
        <v>21</v>
      </c>
      <c r="E55" s="3" t="s">
        <v>37</v>
      </c>
      <c r="F55" s="3">
        <v>6</v>
      </c>
      <c r="G55" s="4">
        <v>45619</v>
      </c>
      <c r="H55" s="3" t="s">
        <v>16</v>
      </c>
      <c r="I55" s="3">
        <v>11</v>
      </c>
    </row>
    <row r="56" spans="1:9" ht="30" x14ac:dyDescent="0.25">
      <c r="A56" s="1" t="s">
        <v>140</v>
      </c>
      <c r="B56" s="1" t="s">
        <v>141</v>
      </c>
      <c r="C56" s="1" t="s">
        <v>26</v>
      </c>
      <c r="D56" s="1" t="s">
        <v>14</v>
      </c>
      <c r="E56" s="1" t="s">
        <v>27</v>
      </c>
      <c r="F56" s="1">
        <v>7</v>
      </c>
      <c r="G56" s="2">
        <v>45620</v>
      </c>
      <c r="H56" s="1" t="s">
        <v>28</v>
      </c>
      <c r="I56" s="1">
        <v>11</v>
      </c>
    </row>
    <row r="57" spans="1:9" ht="30" x14ac:dyDescent="0.25">
      <c r="A57" s="3" t="s">
        <v>142</v>
      </c>
      <c r="B57" s="3" t="s">
        <v>143</v>
      </c>
      <c r="C57" s="3" t="s">
        <v>33</v>
      </c>
      <c r="D57" s="3" t="s">
        <v>21</v>
      </c>
      <c r="E57" s="3" t="s">
        <v>20</v>
      </c>
      <c r="F57" s="3">
        <v>2</v>
      </c>
      <c r="G57" s="4">
        <v>45621</v>
      </c>
      <c r="H57" s="3" t="s">
        <v>28</v>
      </c>
      <c r="I57" s="3">
        <v>11</v>
      </c>
    </row>
    <row r="58" spans="1:9" ht="30" x14ac:dyDescent="0.25">
      <c r="A58" s="1" t="s">
        <v>144</v>
      </c>
      <c r="B58" s="1" t="s">
        <v>145</v>
      </c>
      <c r="C58" s="1" t="s">
        <v>13</v>
      </c>
      <c r="D58" s="1" t="s">
        <v>14</v>
      </c>
      <c r="E58" s="1" t="s">
        <v>15</v>
      </c>
      <c r="F58" s="1">
        <v>9</v>
      </c>
      <c r="G58" s="2">
        <v>45622</v>
      </c>
      <c r="H58" s="1" t="s">
        <v>28</v>
      </c>
      <c r="I58" s="1">
        <v>11</v>
      </c>
    </row>
    <row r="59" spans="1:9" x14ac:dyDescent="0.25">
      <c r="A59" s="3" t="s">
        <v>146</v>
      </c>
      <c r="B59" s="3" t="s">
        <v>147</v>
      </c>
      <c r="C59" s="3" t="s">
        <v>26</v>
      </c>
      <c r="D59" s="3" t="s">
        <v>21</v>
      </c>
      <c r="E59" s="3" t="s">
        <v>34</v>
      </c>
      <c r="F59" s="3">
        <v>5</v>
      </c>
      <c r="G59" s="4">
        <v>45623</v>
      </c>
      <c r="H59" s="3" t="s">
        <v>16</v>
      </c>
      <c r="I59" s="3">
        <v>11</v>
      </c>
    </row>
    <row r="60" spans="1:9" x14ac:dyDescent="0.25">
      <c r="A60" s="1" t="s">
        <v>148</v>
      </c>
      <c r="B60" s="1" t="s">
        <v>149</v>
      </c>
      <c r="C60" s="1" t="s">
        <v>13</v>
      </c>
      <c r="D60" s="1" t="s">
        <v>21</v>
      </c>
      <c r="E60" s="1" t="s">
        <v>37</v>
      </c>
      <c r="F60" s="1">
        <v>3</v>
      </c>
      <c r="G60" s="2">
        <v>45624</v>
      </c>
      <c r="H60" s="1" t="s">
        <v>28</v>
      </c>
      <c r="I60" s="1">
        <v>11</v>
      </c>
    </row>
    <row r="61" spans="1:9" ht="30" x14ac:dyDescent="0.25">
      <c r="A61" s="3" t="s">
        <v>150</v>
      </c>
      <c r="B61" s="3" t="s">
        <v>151</v>
      </c>
      <c r="C61" s="3" t="s">
        <v>33</v>
      </c>
      <c r="D61" s="3" t="s">
        <v>14</v>
      </c>
      <c r="E61" s="3" t="s">
        <v>27</v>
      </c>
      <c r="F61" s="3">
        <v>4</v>
      </c>
      <c r="G61" s="4">
        <v>45625</v>
      </c>
      <c r="H61" s="3" t="s">
        <v>28</v>
      </c>
      <c r="I61" s="3">
        <v>11</v>
      </c>
    </row>
    <row r="62" spans="1:9" ht="30" x14ac:dyDescent="0.25">
      <c r="A62" s="1" t="s">
        <v>152</v>
      </c>
      <c r="B62" s="1" t="s">
        <v>153</v>
      </c>
      <c r="C62" s="1" t="s">
        <v>26</v>
      </c>
      <c r="D62" s="1" t="s">
        <v>14</v>
      </c>
      <c r="E62" s="1" t="s">
        <v>20</v>
      </c>
      <c r="F62" s="1">
        <v>6</v>
      </c>
      <c r="G62" s="2">
        <v>45626</v>
      </c>
      <c r="H62" s="1" t="s">
        <v>28</v>
      </c>
      <c r="I62" s="1">
        <v>11</v>
      </c>
    </row>
    <row r="63" spans="1:9" x14ac:dyDescent="0.25">
      <c r="A63" s="3" t="s">
        <v>154</v>
      </c>
      <c r="B63" s="3" t="s">
        <v>155</v>
      </c>
      <c r="C63" s="3" t="s">
        <v>13</v>
      </c>
      <c r="D63" s="3" t="s">
        <v>21</v>
      </c>
      <c r="E63" s="3" t="s">
        <v>34</v>
      </c>
      <c r="F63" s="3">
        <v>7</v>
      </c>
      <c r="G63" s="4">
        <v>45627</v>
      </c>
      <c r="H63" s="3" t="s">
        <v>28</v>
      </c>
      <c r="I63" s="3">
        <v>12</v>
      </c>
    </row>
    <row r="64" spans="1:9" x14ac:dyDescent="0.25">
      <c r="A64" s="1" t="s">
        <v>156</v>
      </c>
      <c r="B64" s="1" t="s">
        <v>157</v>
      </c>
      <c r="C64" s="1" t="s">
        <v>33</v>
      </c>
      <c r="D64" s="1" t="s">
        <v>21</v>
      </c>
      <c r="E64" s="1" t="s">
        <v>37</v>
      </c>
      <c r="F64" s="1">
        <v>4</v>
      </c>
      <c r="G64" s="2">
        <v>45628</v>
      </c>
      <c r="H64" s="1" t="s">
        <v>16</v>
      </c>
      <c r="I64" s="1">
        <v>12</v>
      </c>
    </row>
    <row r="65" spans="1:9" ht="30" x14ac:dyDescent="0.25">
      <c r="A65" s="3" t="s">
        <v>158</v>
      </c>
      <c r="B65" s="3" t="s">
        <v>159</v>
      </c>
      <c r="C65" s="3" t="s">
        <v>13</v>
      </c>
      <c r="D65" s="3" t="s">
        <v>14</v>
      </c>
      <c r="E65" s="3" t="s">
        <v>15</v>
      </c>
      <c r="F65" s="3">
        <v>8</v>
      </c>
      <c r="G65" s="4">
        <v>45629</v>
      </c>
      <c r="H65" s="3" t="s">
        <v>28</v>
      </c>
      <c r="I65" s="3">
        <v>12</v>
      </c>
    </row>
    <row r="66" spans="1:9" ht="30" x14ac:dyDescent="0.25">
      <c r="A66" s="1" t="s">
        <v>160</v>
      </c>
      <c r="B66" s="1" t="s">
        <v>161</v>
      </c>
      <c r="C66" s="1" t="s">
        <v>26</v>
      </c>
      <c r="D66" s="1" t="s">
        <v>14</v>
      </c>
      <c r="E66" s="1" t="s">
        <v>27</v>
      </c>
      <c r="F66" s="1">
        <v>6</v>
      </c>
      <c r="G66" s="2">
        <v>45630</v>
      </c>
      <c r="H66" s="1" t="s">
        <v>16</v>
      </c>
      <c r="I66" s="1">
        <v>12</v>
      </c>
    </row>
    <row r="67" spans="1:9" x14ac:dyDescent="0.25">
      <c r="A67" s="3" t="s">
        <v>162</v>
      </c>
      <c r="B67" s="3" t="s">
        <v>163</v>
      </c>
      <c r="C67" s="3" t="s">
        <v>33</v>
      </c>
      <c r="D67" s="3" t="s">
        <v>21</v>
      </c>
      <c r="E67" s="3" t="s">
        <v>34</v>
      </c>
      <c r="F67" s="3">
        <v>2</v>
      </c>
      <c r="G67" s="4">
        <v>45631</v>
      </c>
      <c r="H67" s="3" t="s">
        <v>28</v>
      </c>
      <c r="I67" s="3">
        <v>12</v>
      </c>
    </row>
    <row r="68" spans="1:9" x14ac:dyDescent="0.25">
      <c r="A68" s="1" t="s">
        <v>164</v>
      </c>
      <c r="B68" s="1" t="s">
        <v>165</v>
      </c>
      <c r="C68" s="1" t="s">
        <v>13</v>
      </c>
      <c r="D68" s="1" t="s">
        <v>21</v>
      </c>
      <c r="E68" s="1" t="s">
        <v>37</v>
      </c>
      <c r="F68" s="1">
        <v>5</v>
      </c>
      <c r="G68" s="2">
        <v>45632</v>
      </c>
      <c r="H68" s="1" t="s">
        <v>28</v>
      </c>
      <c r="I68" s="1">
        <v>12</v>
      </c>
    </row>
    <row r="69" spans="1:9" ht="30" x14ac:dyDescent="0.25">
      <c r="A69" s="3" t="s">
        <v>166</v>
      </c>
      <c r="B69" s="3" t="s">
        <v>167</v>
      </c>
      <c r="C69" s="3" t="s">
        <v>26</v>
      </c>
      <c r="D69" s="3" t="s">
        <v>14</v>
      </c>
      <c r="E69" s="3" t="s">
        <v>15</v>
      </c>
      <c r="F69" s="3">
        <v>9</v>
      </c>
      <c r="G69" s="4">
        <v>45633</v>
      </c>
      <c r="H69" s="3" t="s">
        <v>16</v>
      </c>
      <c r="I69" s="3">
        <v>12</v>
      </c>
    </row>
    <row r="70" spans="1:9" ht="30" x14ac:dyDescent="0.25">
      <c r="A70" s="1" t="s">
        <v>168</v>
      </c>
      <c r="B70" s="1" t="s">
        <v>169</v>
      </c>
      <c r="C70" s="1" t="s">
        <v>33</v>
      </c>
      <c r="D70" s="1" t="s">
        <v>14</v>
      </c>
      <c r="E70" s="1" t="s">
        <v>20</v>
      </c>
      <c r="F70" s="1">
        <v>3</v>
      </c>
      <c r="G70" s="2">
        <v>45634</v>
      </c>
      <c r="H70" s="1" t="s">
        <v>28</v>
      </c>
      <c r="I70" s="1">
        <v>12</v>
      </c>
    </row>
    <row r="71" spans="1:9" x14ac:dyDescent="0.25">
      <c r="A71" s="3" t="s">
        <v>170</v>
      </c>
      <c r="B71" s="3" t="s">
        <v>171</v>
      </c>
      <c r="C71" s="3" t="s">
        <v>13</v>
      </c>
      <c r="D71" s="3" t="s">
        <v>21</v>
      </c>
      <c r="E71" s="3" t="s">
        <v>34</v>
      </c>
      <c r="F71" s="3">
        <v>6</v>
      </c>
      <c r="G71" s="4">
        <v>45635</v>
      </c>
      <c r="H71" s="3" t="s">
        <v>16</v>
      </c>
      <c r="I71" s="3">
        <v>12</v>
      </c>
    </row>
    <row r="72" spans="1:9" x14ac:dyDescent="0.25">
      <c r="A72" s="1" t="s">
        <v>172</v>
      </c>
      <c r="B72" s="1" t="s">
        <v>173</v>
      </c>
      <c r="C72" s="1" t="s">
        <v>26</v>
      </c>
      <c r="D72" s="1" t="s">
        <v>21</v>
      </c>
      <c r="E72" s="1" t="s">
        <v>37</v>
      </c>
      <c r="F72" s="1">
        <v>7</v>
      </c>
      <c r="G72" s="2">
        <v>45636</v>
      </c>
      <c r="H72" s="1" t="s">
        <v>28</v>
      </c>
      <c r="I72" s="1">
        <v>12</v>
      </c>
    </row>
    <row r="73" spans="1:9" ht="30" x14ac:dyDescent="0.25">
      <c r="A73" s="3" t="s">
        <v>174</v>
      </c>
      <c r="B73" s="3" t="s">
        <v>175</v>
      </c>
      <c r="C73" s="3" t="s">
        <v>13</v>
      </c>
      <c r="D73" s="3" t="s">
        <v>14</v>
      </c>
      <c r="E73" s="3" t="s">
        <v>15</v>
      </c>
      <c r="F73" s="3">
        <v>6</v>
      </c>
      <c r="G73" s="4">
        <v>45637</v>
      </c>
      <c r="H73" s="3" t="s">
        <v>16</v>
      </c>
      <c r="I73" s="3">
        <v>12</v>
      </c>
    </row>
    <row r="74" spans="1:9" ht="30" x14ac:dyDescent="0.25">
      <c r="A74" s="1" t="s">
        <v>176</v>
      </c>
      <c r="B74" s="1" t="s">
        <v>177</v>
      </c>
      <c r="C74" s="1" t="s">
        <v>33</v>
      </c>
      <c r="D74" s="1" t="s">
        <v>14</v>
      </c>
      <c r="E74" s="1" t="s">
        <v>27</v>
      </c>
      <c r="F74" s="1">
        <v>4</v>
      </c>
      <c r="G74" s="2">
        <v>45638</v>
      </c>
      <c r="H74" s="1" t="s">
        <v>28</v>
      </c>
      <c r="I74" s="1">
        <v>12</v>
      </c>
    </row>
    <row r="75" spans="1:9" x14ac:dyDescent="0.25">
      <c r="A75" s="3" t="s">
        <v>178</v>
      </c>
      <c r="B75" s="3" t="s">
        <v>179</v>
      </c>
      <c r="C75" s="3" t="s">
        <v>13</v>
      </c>
      <c r="D75" s="3" t="s">
        <v>21</v>
      </c>
      <c r="E75" s="3" t="s">
        <v>34</v>
      </c>
      <c r="F75" s="3">
        <v>2</v>
      </c>
      <c r="G75" s="4">
        <v>45639</v>
      </c>
      <c r="H75" s="3" t="s">
        <v>28</v>
      </c>
      <c r="I75" s="3">
        <v>12</v>
      </c>
    </row>
    <row r="76" spans="1:9" x14ac:dyDescent="0.25">
      <c r="A76" s="1" t="s">
        <v>180</v>
      </c>
      <c r="B76" s="1" t="s">
        <v>181</v>
      </c>
      <c r="C76" s="1" t="s">
        <v>26</v>
      </c>
      <c r="D76" s="1" t="s">
        <v>21</v>
      </c>
      <c r="E76" s="1" t="s">
        <v>37</v>
      </c>
      <c r="F76" s="1">
        <v>3</v>
      </c>
      <c r="G76" s="2">
        <v>45640</v>
      </c>
      <c r="H76" s="1" t="s">
        <v>16</v>
      </c>
      <c r="I76" s="1">
        <v>12</v>
      </c>
    </row>
    <row r="77" spans="1:9" ht="30" x14ac:dyDescent="0.25">
      <c r="A77" s="3" t="s">
        <v>182</v>
      </c>
      <c r="B77" s="3" t="s">
        <v>183</v>
      </c>
      <c r="C77" s="3" t="s">
        <v>33</v>
      </c>
      <c r="D77" s="3" t="s">
        <v>14</v>
      </c>
      <c r="E77" s="3" t="s">
        <v>15</v>
      </c>
      <c r="F77" s="3">
        <v>4</v>
      </c>
      <c r="G77" s="4">
        <v>45641</v>
      </c>
      <c r="H77" s="3" t="s">
        <v>28</v>
      </c>
      <c r="I77" s="3">
        <v>12</v>
      </c>
    </row>
    <row r="78" spans="1:9" ht="30" x14ac:dyDescent="0.25">
      <c r="A78" s="1" t="s">
        <v>184</v>
      </c>
      <c r="B78" s="1" t="s">
        <v>185</v>
      </c>
      <c r="C78" s="1" t="s">
        <v>13</v>
      </c>
      <c r="D78" s="1" t="s">
        <v>14</v>
      </c>
      <c r="E78" s="1" t="s">
        <v>27</v>
      </c>
      <c r="F78" s="1">
        <v>8</v>
      </c>
      <c r="G78" s="2">
        <v>45642</v>
      </c>
      <c r="H78" s="1" t="s">
        <v>16</v>
      </c>
      <c r="I78" s="1">
        <v>12</v>
      </c>
    </row>
    <row r="79" spans="1:9" x14ac:dyDescent="0.25">
      <c r="A79" s="3" t="s">
        <v>186</v>
      </c>
      <c r="B79" s="3" t="s">
        <v>187</v>
      </c>
      <c r="C79" s="3" t="s">
        <v>26</v>
      </c>
      <c r="D79" s="3" t="s">
        <v>21</v>
      </c>
      <c r="E79" s="3" t="s">
        <v>34</v>
      </c>
      <c r="F79" s="3">
        <v>5</v>
      </c>
      <c r="G79" s="4">
        <v>45643</v>
      </c>
      <c r="H79" s="3" t="s">
        <v>28</v>
      </c>
      <c r="I79" s="3">
        <v>12</v>
      </c>
    </row>
    <row r="80" spans="1:9" x14ac:dyDescent="0.25">
      <c r="A80" s="1" t="s">
        <v>188</v>
      </c>
      <c r="B80" s="1" t="s">
        <v>189</v>
      </c>
      <c r="C80" s="1" t="s">
        <v>33</v>
      </c>
      <c r="D80" s="1" t="s">
        <v>21</v>
      </c>
      <c r="E80" s="1" t="s">
        <v>37</v>
      </c>
      <c r="F80" s="1">
        <v>4</v>
      </c>
      <c r="G80" s="2">
        <v>45644</v>
      </c>
      <c r="H80" s="1" t="s">
        <v>16</v>
      </c>
      <c r="I80" s="1">
        <v>12</v>
      </c>
    </row>
    <row r="81" spans="1:9" ht="30" x14ac:dyDescent="0.25">
      <c r="A81" s="3" t="s">
        <v>190</v>
      </c>
      <c r="B81" s="3" t="s">
        <v>191</v>
      </c>
      <c r="C81" s="3" t="s">
        <v>13</v>
      </c>
      <c r="D81" s="3" t="s">
        <v>14</v>
      </c>
      <c r="E81" s="3" t="s">
        <v>15</v>
      </c>
      <c r="F81" s="3">
        <v>5</v>
      </c>
      <c r="G81" s="4">
        <v>45645</v>
      </c>
      <c r="H81" s="3" t="s">
        <v>28</v>
      </c>
      <c r="I81" s="3">
        <v>12</v>
      </c>
    </row>
    <row r="82" spans="1:9" ht="30" x14ac:dyDescent="0.25">
      <c r="A82" s="1" t="s">
        <v>192</v>
      </c>
      <c r="B82" s="1" t="s">
        <v>193</v>
      </c>
      <c r="C82" s="1" t="s">
        <v>26</v>
      </c>
      <c r="D82" s="1" t="s">
        <v>14</v>
      </c>
      <c r="E82" s="1" t="s">
        <v>20</v>
      </c>
      <c r="F82" s="1">
        <v>6</v>
      </c>
      <c r="G82" s="2">
        <v>45646</v>
      </c>
      <c r="H82" s="1" t="s">
        <v>16</v>
      </c>
      <c r="I82" s="1">
        <v>12</v>
      </c>
    </row>
    <row r="83" spans="1:9" x14ac:dyDescent="0.25">
      <c r="A83" s="3" t="s">
        <v>194</v>
      </c>
      <c r="B83" s="3" t="s">
        <v>195</v>
      </c>
      <c r="C83" s="3" t="s">
        <v>33</v>
      </c>
      <c r="D83" s="3" t="s">
        <v>21</v>
      </c>
      <c r="E83" s="3" t="s">
        <v>34</v>
      </c>
      <c r="F83" s="3">
        <v>3</v>
      </c>
      <c r="G83" s="4">
        <v>45647</v>
      </c>
      <c r="H83" s="3" t="s">
        <v>28</v>
      </c>
      <c r="I83" s="3">
        <v>12</v>
      </c>
    </row>
    <row r="84" spans="1:9" x14ac:dyDescent="0.25">
      <c r="A84" s="1" t="s">
        <v>196</v>
      </c>
      <c r="B84" s="1" t="s">
        <v>197</v>
      </c>
      <c r="C84" s="1" t="s">
        <v>13</v>
      </c>
      <c r="D84" s="1" t="s">
        <v>21</v>
      </c>
      <c r="E84" s="1" t="s">
        <v>37</v>
      </c>
      <c r="F84" s="1">
        <v>6</v>
      </c>
      <c r="G84" s="2">
        <v>45648</v>
      </c>
      <c r="H84" s="1" t="s">
        <v>28</v>
      </c>
      <c r="I84" s="1">
        <v>12</v>
      </c>
    </row>
    <row r="85" spans="1:9" ht="30" x14ac:dyDescent="0.25">
      <c r="A85" s="3" t="s">
        <v>198</v>
      </c>
      <c r="B85" s="3" t="s">
        <v>199</v>
      </c>
      <c r="C85" s="3" t="s">
        <v>26</v>
      </c>
      <c r="D85" s="3" t="s">
        <v>14</v>
      </c>
      <c r="E85" s="3" t="s">
        <v>15</v>
      </c>
      <c r="F85" s="3">
        <v>4</v>
      </c>
      <c r="G85" s="4">
        <v>45649</v>
      </c>
      <c r="H85" s="3" t="s">
        <v>28</v>
      </c>
      <c r="I85" s="3">
        <v>12</v>
      </c>
    </row>
    <row r="86" spans="1:9" ht="30" x14ac:dyDescent="0.25">
      <c r="A86" s="1" t="s">
        <v>200</v>
      </c>
      <c r="B86" s="1" t="s">
        <v>201</v>
      </c>
      <c r="C86" s="1" t="s">
        <v>33</v>
      </c>
      <c r="D86" s="1" t="s">
        <v>14</v>
      </c>
      <c r="E86" s="1" t="s">
        <v>27</v>
      </c>
      <c r="F86" s="1">
        <v>5</v>
      </c>
      <c r="G86" s="2">
        <v>45650</v>
      </c>
      <c r="H86" s="1" t="s">
        <v>16</v>
      </c>
      <c r="I86" s="1">
        <v>12</v>
      </c>
    </row>
    <row r="87" spans="1:9" x14ac:dyDescent="0.25">
      <c r="A87" s="3" t="s">
        <v>202</v>
      </c>
      <c r="B87" s="3" t="s">
        <v>203</v>
      </c>
      <c r="C87" s="3" t="s">
        <v>13</v>
      </c>
      <c r="D87" s="3" t="s">
        <v>21</v>
      </c>
      <c r="E87" s="3" t="s">
        <v>34</v>
      </c>
      <c r="F87" s="3">
        <v>2</v>
      </c>
      <c r="G87" s="4">
        <v>45651</v>
      </c>
      <c r="H87" s="3" t="s">
        <v>16</v>
      </c>
      <c r="I87" s="3">
        <v>12</v>
      </c>
    </row>
    <row r="88" spans="1:9" x14ac:dyDescent="0.25">
      <c r="A88" s="1" t="s">
        <v>204</v>
      </c>
      <c r="B88" s="1" t="s">
        <v>205</v>
      </c>
      <c r="C88" s="1" t="s">
        <v>26</v>
      </c>
      <c r="D88" s="1" t="s">
        <v>21</v>
      </c>
      <c r="E88" s="1" t="s">
        <v>37</v>
      </c>
      <c r="F88" s="1">
        <v>7</v>
      </c>
      <c r="G88" s="2">
        <v>45652</v>
      </c>
      <c r="H88" s="1" t="s">
        <v>28</v>
      </c>
      <c r="I88" s="1">
        <v>12</v>
      </c>
    </row>
    <row r="89" spans="1:9" ht="30" x14ac:dyDescent="0.25">
      <c r="A89" s="3" t="s">
        <v>206</v>
      </c>
      <c r="B89" s="3" t="s">
        <v>207</v>
      </c>
      <c r="C89" s="3" t="s">
        <v>13</v>
      </c>
      <c r="D89" s="3" t="s">
        <v>14</v>
      </c>
      <c r="E89" s="3" t="s">
        <v>15</v>
      </c>
      <c r="F89" s="3">
        <v>8</v>
      </c>
      <c r="G89" s="4">
        <v>45653</v>
      </c>
      <c r="H89" s="3" t="s">
        <v>28</v>
      </c>
      <c r="I89" s="3">
        <v>12</v>
      </c>
    </row>
    <row r="90" spans="1:9" ht="30" x14ac:dyDescent="0.25">
      <c r="A90" s="1" t="s">
        <v>208</v>
      </c>
      <c r="B90" s="1" t="s">
        <v>209</v>
      </c>
      <c r="C90" s="1" t="s">
        <v>33</v>
      </c>
      <c r="D90" s="1" t="s">
        <v>14</v>
      </c>
      <c r="E90" s="1" t="s">
        <v>20</v>
      </c>
      <c r="F90" s="1">
        <v>6</v>
      </c>
      <c r="G90" s="2">
        <v>45654</v>
      </c>
      <c r="H90" s="1" t="s">
        <v>28</v>
      </c>
      <c r="I90" s="1">
        <v>12</v>
      </c>
    </row>
    <row r="91" spans="1:9" x14ac:dyDescent="0.25">
      <c r="A91" s="3" t="s">
        <v>210</v>
      </c>
      <c r="B91" s="3" t="s">
        <v>211</v>
      </c>
      <c r="C91" s="3" t="s">
        <v>13</v>
      </c>
      <c r="D91" s="3" t="s">
        <v>21</v>
      </c>
      <c r="E91" s="3" t="s">
        <v>34</v>
      </c>
      <c r="F91" s="3">
        <v>3</v>
      </c>
      <c r="G91" s="4">
        <v>45655</v>
      </c>
      <c r="H91" s="3" t="s">
        <v>28</v>
      </c>
      <c r="I91" s="3">
        <v>12</v>
      </c>
    </row>
    <row r="92" spans="1:9" ht="30" x14ac:dyDescent="0.25">
      <c r="A92" s="1" t="s">
        <v>212</v>
      </c>
      <c r="B92" s="1" t="s">
        <v>213</v>
      </c>
      <c r="C92" s="1" t="s">
        <v>26</v>
      </c>
      <c r="D92" s="1" t="s">
        <v>21</v>
      </c>
      <c r="E92" s="1" t="s">
        <v>37</v>
      </c>
      <c r="F92" s="1">
        <v>5</v>
      </c>
      <c r="G92" s="2">
        <v>45656</v>
      </c>
      <c r="H92" s="1" t="s">
        <v>16</v>
      </c>
      <c r="I92" s="1">
        <v>12</v>
      </c>
    </row>
    <row r="93" spans="1:9" ht="30" x14ac:dyDescent="0.25">
      <c r="A93" s="3" t="s">
        <v>214</v>
      </c>
      <c r="B93" s="3" t="s">
        <v>215</v>
      </c>
      <c r="C93" s="3" t="s">
        <v>33</v>
      </c>
      <c r="D93" s="3" t="s">
        <v>14</v>
      </c>
      <c r="E93" s="3" t="s">
        <v>27</v>
      </c>
      <c r="F93" s="3">
        <v>4</v>
      </c>
      <c r="G93" s="4">
        <v>45657</v>
      </c>
      <c r="H93" s="3" t="s">
        <v>28</v>
      </c>
      <c r="I93" s="3">
        <v>12</v>
      </c>
    </row>
    <row r="94" spans="1:9" ht="30" x14ac:dyDescent="0.25">
      <c r="A94" s="1" t="s">
        <v>216</v>
      </c>
      <c r="B94" s="1" t="s">
        <v>217</v>
      </c>
      <c r="C94" s="1" t="s">
        <v>13</v>
      </c>
      <c r="D94" s="1" t="s">
        <v>14</v>
      </c>
      <c r="E94" s="1" t="s">
        <v>15</v>
      </c>
      <c r="F94" s="1">
        <v>7</v>
      </c>
      <c r="G94" s="2">
        <v>45658</v>
      </c>
      <c r="H94" s="1" t="s">
        <v>28</v>
      </c>
      <c r="I94" s="1">
        <v>1</v>
      </c>
    </row>
    <row r="95" spans="1:9" ht="30" x14ac:dyDescent="0.25">
      <c r="A95" s="3" t="s">
        <v>218</v>
      </c>
      <c r="B95" s="3" t="s">
        <v>219</v>
      </c>
      <c r="C95" s="3" t="s">
        <v>26</v>
      </c>
      <c r="D95" s="3" t="s">
        <v>21</v>
      </c>
      <c r="E95" s="3" t="s">
        <v>20</v>
      </c>
      <c r="F95" s="3">
        <v>5</v>
      </c>
      <c r="G95" s="4">
        <v>45659</v>
      </c>
      <c r="H95" s="3" t="s">
        <v>28</v>
      </c>
      <c r="I95" s="3">
        <v>1</v>
      </c>
    </row>
    <row r="96" spans="1:9" x14ac:dyDescent="0.25">
      <c r="A96" s="1" t="s">
        <v>220</v>
      </c>
      <c r="B96" s="1" t="s">
        <v>221</v>
      </c>
      <c r="C96" s="1" t="s">
        <v>33</v>
      </c>
      <c r="D96" s="1" t="s">
        <v>21</v>
      </c>
      <c r="E96" s="1" t="s">
        <v>37</v>
      </c>
      <c r="F96" s="1">
        <v>3</v>
      </c>
      <c r="G96" s="2">
        <v>45660</v>
      </c>
      <c r="H96" s="1" t="s">
        <v>28</v>
      </c>
      <c r="I96" s="1">
        <v>1</v>
      </c>
    </row>
    <row r="97" spans="1:9" ht="30" x14ac:dyDescent="0.25">
      <c r="A97" s="3" t="s">
        <v>222</v>
      </c>
      <c r="B97" s="3" t="s">
        <v>223</v>
      </c>
      <c r="C97" s="3" t="s">
        <v>13</v>
      </c>
      <c r="D97" s="3" t="s">
        <v>14</v>
      </c>
      <c r="E97" s="3" t="s">
        <v>15</v>
      </c>
      <c r="F97" s="3">
        <v>9</v>
      </c>
      <c r="G97" s="4">
        <v>45661</v>
      </c>
      <c r="H97" s="3" t="s">
        <v>16</v>
      </c>
      <c r="I97" s="3">
        <v>1</v>
      </c>
    </row>
    <row r="98" spans="1:9" ht="30" x14ac:dyDescent="0.25">
      <c r="A98" s="1" t="s">
        <v>224</v>
      </c>
      <c r="B98" s="1" t="s">
        <v>225</v>
      </c>
      <c r="C98" s="1" t="s">
        <v>26</v>
      </c>
      <c r="D98" s="1" t="s">
        <v>14</v>
      </c>
      <c r="E98" s="1" t="s">
        <v>27</v>
      </c>
      <c r="F98" s="1">
        <v>6</v>
      </c>
      <c r="G98" s="2">
        <v>45662</v>
      </c>
      <c r="H98" s="1" t="s">
        <v>28</v>
      </c>
      <c r="I98" s="1">
        <v>1</v>
      </c>
    </row>
    <row r="99" spans="1:9" x14ac:dyDescent="0.25">
      <c r="A99" s="3" t="s">
        <v>226</v>
      </c>
      <c r="B99" s="3" t="s">
        <v>227</v>
      </c>
      <c r="C99" s="3" t="s">
        <v>33</v>
      </c>
      <c r="D99" s="3" t="s">
        <v>21</v>
      </c>
      <c r="E99" s="3" t="s">
        <v>34</v>
      </c>
      <c r="F99" s="3">
        <v>4</v>
      </c>
      <c r="G99" s="4">
        <v>45663</v>
      </c>
      <c r="H99" s="3" t="s">
        <v>28</v>
      </c>
      <c r="I99" s="3">
        <v>1</v>
      </c>
    </row>
    <row r="100" spans="1:9" x14ac:dyDescent="0.25">
      <c r="A100" s="1" t="s">
        <v>228</v>
      </c>
      <c r="B100" s="1" t="s">
        <v>229</v>
      </c>
      <c r="C100" s="1" t="s">
        <v>13</v>
      </c>
      <c r="D100" s="1" t="s">
        <v>21</v>
      </c>
      <c r="E100" s="1" t="s">
        <v>37</v>
      </c>
      <c r="F100" s="1">
        <v>7</v>
      </c>
      <c r="G100" s="2">
        <v>45664</v>
      </c>
      <c r="H100" s="1" t="s">
        <v>16</v>
      </c>
      <c r="I100" s="1">
        <v>1</v>
      </c>
    </row>
    <row r="101" spans="1:9" ht="30" x14ac:dyDescent="0.25">
      <c r="A101" s="3" t="s">
        <v>230</v>
      </c>
      <c r="B101" s="3" t="s">
        <v>231</v>
      </c>
      <c r="C101" s="3" t="s">
        <v>26</v>
      </c>
      <c r="D101" s="3" t="s">
        <v>14</v>
      </c>
      <c r="E101" s="3" t="s">
        <v>15</v>
      </c>
      <c r="F101" s="3">
        <v>8</v>
      </c>
      <c r="G101" s="4">
        <v>45665</v>
      </c>
      <c r="H101" s="3" t="s">
        <v>28</v>
      </c>
      <c r="I101" s="3">
        <v>1</v>
      </c>
    </row>
    <row r="102" spans="1:9" ht="30" x14ac:dyDescent="0.25">
      <c r="A102" s="1" t="s">
        <v>232</v>
      </c>
      <c r="B102" s="1" t="s">
        <v>233</v>
      </c>
      <c r="C102" s="1" t="s">
        <v>13</v>
      </c>
      <c r="D102" s="1" t="s">
        <v>14</v>
      </c>
      <c r="E102" s="1" t="s">
        <v>15</v>
      </c>
      <c r="F102" s="1">
        <v>6</v>
      </c>
      <c r="G102" s="2">
        <v>45666</v>
      </c>
      <c r="H102" s="1" t="s">
        <v>16</v>
      </c>
      <c r="I102" s="1">
        <v>1</v>
      </c>
    </row>
    <row r="103" spans="1:9" ht="30" x14ac:dyDescent="0.25">
      <c r="A103" s="3" t="s">
        <v>234</v>
      </c>
      <c r="B103" s="3" t="s">
        <v>235</v>
      </c>
      <c r="C103" s="3" t="s">
        <v>26</v>
      </c>
      <c r="D103" s="3" t="s">
        <v>14</v>
      </c>
      <c r="E103" s="3" t="s">
        <v>20</v>
      </c>
      <c r="F103" s="3">
        <v>8</v>
      </c>
      <c r="G103" s="4">
        <v>45667</v>
      </c>
      <c r="H103" s="3" t="s">
        <v>28</v>
      </c>
      <c r="I103" s="3">
        <v>1</v>
      </c>
    </row>
    <row r="104" spans="1:9" x14ac:dyDescent="0.25">
      <c r="A104" s="1" t="s">
        <v>236</v>
      </c>
      <c r="B104" s="1" t="s">
        <v>237</v>
      </c>
      <c r="C104" s="1" t="s">
        <v>33</v>
      </c>
      <c r="D104" s="1" t="s">
        <v>21</v>
      </c>
      <c r="E104" s="1" t="s">
        <v>34</v>
      </c>
      <c r="F104" s="1">
        <v>2</v>
      </c>
      <c r="G104" s="2">
        <v>45668</v>
      </c>
      <c r="H104" s="1" t="s">
        <v>28</v>
      </c>
      <c r="I104" s="1">
        <v>1</v>
      </c>
    </row>
    <row r="105" spans="1:9" ht="30" x14ac:dyDescent="0.25">
      <c r="A105" s="3" t="s">
        <v>238</v>
      </c>
      <c r="B105" s="3" t="s">
        <v>239</v>
      </c>
      <c r="C105" s="3" t="s">
        <v>13</v>
      </c>
      <c r="D105" s="3" t="s">
        <v>21</v>
      </c>
      <c r="E105" s="3" t="s">
        <v>37</v>
      </c>
      <c r="F105" s="3">
        <v>7</v>
      </c>
      <c r="G105" s="4">
        <v>45669</v>
      </c>
      <c r="H105" s="3" t="s">
        <v>16</v>
      </c>
      <c r="I105" s="3">
        <v>1</v>
      </c>
    </row>
    <row r="106" spans="1:9" ht="30" x14ac:dyDescent="0.25">
      <c r="A106" s="1" t="s">
        <v>240</v>
      </c>
      <c r="B106" s="1" t="s">
        <v>241</v>
      </c>
      <c r="C106" s="1" t="s">
        <v>26</v>
      </c>
      <c r="D106" s="1" t="s">
        <v>14</v>
      </c>
      <c r="E106" s="1" t="s">
        <v>27</v>
      </c>
      <c r="F106" s="1">
        <v>4</v>
      </c>
      <c r="G106" s="2">
        <v>45670</v>
      </c>
      <c r="H106" s="1" t="s">
        <v>28</v>
      </c>
      <c r="I106" s="1">
        <v>1</v>
      </c>
    </row>
    <row r="107" spans="1:9" ht="30" x14ac:dyDescent="0.25">
      <c r="A107" s="3" t="s">
        <v>242</v>
      </c>
      <c r="B107" s="3" t="s">
        <v>243</v>
      </c>
      <c r="C107" s="3" t="s">
        <v>33</v>
      </c>
      <c r="D107" s="3" t="s">
        <v>21</v>
      </c>
      <c r="E107" s="3" t="s">
        <v>20</v>
      </c>
      <c r="F107" s="3">
        <v>5</v>
      </c>
      <c r="G107" s="4">
        <v>45671</v>
      </c>
      <c r="H107" s="3" t="s">
        <v>28</v>
      </c>
      <c r="I107" s="3">
        <v>1</v>
      </c>
    </row>
    <row r="108" spans="1:9" ht="30" x14ac:dyDescent="0.25">
      <c r="A108" s="1" t="s">
        <v>244</v>
      </c>
      <c r="B108" s="1" t="s">
        <v>245</v>
      </c>
      <c r="C108" s="1" t="s">
        <v>13</v>
      </c>
      <c r="D108" s="1" t="s">
        <v>14</v>
      </c>
      <c r="E108" s="1" t="s">
        <v>15</v>
      </c>
      <c r="F108" s="1">
        <v>9</v>
      </c>
      <c r="G108" s="2">
        <v>45672</v>
      </c>
      <c r="H108" s="1" t="s">
        <v>28</v>
      </c>
      <c r="I108" s="1">
        <v>1</v>
      </c>
    </row>
    <row r="109" spans="1:9" x14ac:dyDescent="0.25">
      <c r="A109" s="3" t="s">
        <v>246</v>
      </c>
      <c r="B109" s="3" t="s">
        <v>247</v>
      </c>
      <c r="C109" s="3" t="s">
        <v>26</v>
      </c>
      <c r="D109" s="3" t="s">
        <v>21</v>
      </c>
      <c r="E109" s="3" t="s">
        <v>34</v>
      </c>
      <c r="F109" s="3">
        <v>3</v>
      </c>
      <c r="G109" s="4">
        <v>45673</v>
      </c>
      <c r="H109" s="3" t="s">
        <v>16</v>
      </c>
      <c r="I109" s="3">
        <v>1</v>
      </c>
    </row>
    <row r="110" spans="1:9" x14ac:dyDescent="0.25">
      <c r="A110" s="1" t="s">
        <v>248</v>
      </c>
      <c r="B110" s="1" t="s">
        <v>249</v>
      </c>
      <c r="C110" s="1" t="s">
        <v>33</v>
      </c>
      <c r="D110" s="1" t="s">
        <v>21</v>
      </c>
      <c r="E110" s="1" t="s">
        <v>37</v>
      </c>
      <c r="F110" s="1">
        <v>8</v>
      </c>
      <c r="G110" s="2">
        <v>45674</v>
      </c>
      <c r="H110" s="1" t="s">
        <v>28</v>
      </c>
      <c r="I110" s="1">
        <v>1</v>
      </c>
    </row>
    <row r="111" spans="1:9" ht="30" x14ac:dyDescent="0.25">
      <c r="A111" s="3" t="s">
        <v>250</v>
      </c>
      <c r="B111" s="3" t="s">
        <v>251</v>
      </c>
      <c r="C111" s="3" t="s">
        <v>13</v>
      </c>
      <c r="D111" s="3" t="s">
        <v>14</v>
      </c>
      <c r="E111" s="3" t="s">
        <v>27</v>
      </c>
      <c r="F111" s="3">
        <v>4</v>
      </c>
      <c r="G111" s="4">
        <v>45675</v>
      </c>
      <c r="H111" s="3" t="s">
        <v>28</v>
      </c>
      <c r="I111" s="3">
        <v>1</v>
      </c>
    </row>
    <row r="112" spans="1:9" ht="30" x14ac:dyDescent="0.25">
      <c r="A112" s="1" t="s">
        <v>252</v>
      </c>
      <c r="B112" s="1" t="s">
        <v>253</v>
      </c>
      <c r="C112" s="1" t="s">
        <v>26</v>
      </c>
      <c r="D112" s="1" t="s">
        <v>14</v>
      </c>
      <c r="E112" s="1" t="s">
        <v>20</v>
      </c>
      <c r="F112" s="1">
        <v>7</v>
      </c>
      <c r="G112" s="2">
        <v>45676</v>
      </c>
      <c r="H112" s="1" t="s">
        <v>16</v>
      </c>
      <c r="I112" s="1">
        <v>1</v>
      </c>
    </row>
    <row r="113" spans="1:9" x14ac:dyDescent="0.25">
      <c r="A113" s="3" t="s">
        <v>254</v>
      </c>
      <c r="B113" s="3" t="s">
        <v>255</v>
      </c>
      <c r="C113" s="3" t="s">
        <v>33</v>
      </c>
      <c r="D113" s="3" t="s">
        <v>21</v>
      </c>
      <c r="E113" s="3" t="s">
        <v>34</v>
      </c>
      <c r="F113" s="3">
        <v>2</v>
      </c>
      <c r="G113" s="4">
        <v>45677</v>
      </c>
      <c r="H113" s="3" t="s">
        <v>28</v>
      </c>
      <c r="I113" s="3">
        <v>1</v>
      </c>
    </row>
    <row r="114" spans="1:9" ht="30" x14ac:dyDescent="0.25">
      <c r="A114" s="1" t="s">
        <v>256</v>
      </c>
      <c r="B114" s="1" t="s">
        <v>257</v>
      </c>
      <c r="C114" s="1" t="s">
        <v>13</v>
      </c>
      <c r="D114" s="1" t="s">
        <v>21</v>
      </c>
      <c r="E114" s="1" t="s">
        <v>37</v>
      </c>
      <c r="F114" s="1">
        <v>5</v>
      </c>
      <c r="G114" s="2">
        <v>45678</v>
      </c>
      <c r="H114" s="1" t="s">
        <v>16</v>
      </c>
      <c r="I114" s="1">
        <v>1</v>
      </c>
    </row>
    <row r="115" spans="1:9" ht="30" x14ac:dyDescent="0.25">
      <c r="A115" s="3" t="s">
        <v>258</v>
      </c>
      <c r="B115" s="3" t="s">
        <v>259</v>
      </c>
      <c r="C115" s="3" t="s">
        <v>26</v>
      </c>
      <c r="D115" s="3" t="s">
        <v>14</v>
      </c>
      <c r="E115" s="3" t="s">
        <v>15</v>
      </c>
      <c r="F115" s="3">
        <v>6</v>
      </c>
      <c r="G115" s="4">
        <v>45679</v>
      </c>
      <c r="H115" s="3" t="s">
        <v>28</v>
      </c>
      <c r="I115" s="3">
        <v>1</v>
      </c>
    </row>
    <row r="116" spans="1:9" ht="30" x14ac:dyDescent="0.25">
      <c r="A116" s="1" t="s">
        <v>260</v>
      </c>
      <c r="B116" s="1" t="s">
        <v>261</v>
      </c>
      <c r="C116" s="1" t="s">
        <v>33</v>
      </c>
      <c r="D116" s="1" t="s">
        <v>21</v>
      </c>
      <c r="E116" s="1" t="s">
        <v>20</v>
      </c>
      <c r="F116" s="1">
        <v>4</v>
      </c>
      <c r="G116" s="2">
        <v>45680</v>
      </c>
      <c r="H116" s="1" t="s">
        <v>28</v>
      </c>
      <c r="I116" s="1">
        <v>1</v>
      </c>
    </row>
    <row r="117" spans="1:9" ht="30" x14ac:dyDescent="0.25">
      <c r="A117" s="3" t="s">
        <v>262</v>
      </c>
      <c r="B117" s="3" t="s">
        <v>263</v>
      </c>
      <c r="C117" s="3" t="s">
        <v>13</v>
      </c>
      <c r="D117" s="3" t="s">
        <v>14</v>
      </c>
      <c r="E117" s="3" t="s">
        <v>27</v>
      </c>
      <c r="F117" s="3">
        <v>5</v>
      </c>
      <c r="G117" s="4">
        <v>45681</v>
      </c>
      <c r="H117" s="3" t="s">
        <v>16</v>
      </c>
      <c r="I117" s="3">
        <v>1</v>
      </c>
    </row>
    <row r="118" spans="1:9" ht="30" x14ac:dyDescent="0.25">
      <c r="A118" s="1" t="s">
        <v>264</v>
      </c>
      <c r="B118" s="1" t="s">
        <v>265</v>
      </c>
      <c r="C118" s="1" t="s">
        <v>26</v>
      </c>
      <c r="D118" s="1" t="s">
        <v>21</v>
      </c>
      <c r="E118" s="1" t="s">
        <v>34</v>
      </c>
      <c r="F118" s="1">
        <v>3</v>
      </c>
      <c r="G118" s="2">
        <v>45682</v>
      </c>
      <c r="H118" s="1" t="s">
        <v>28</v>
      </c>
      <c r="I118" s="1">
        <v>1</v>
      </c>
    </row>
    <row r="119" spans="1:9" x14ac:dyDescent="0.25">
      <c r="A119" s="3" t="s">
        <v>266</v>
      </c>
      <c r="B119" s="3" t="s">
        <v>267</v>
      </c>
      <c r="C119" s="3" t="s">
        <v>33</v>
      </c>
      <c r="D119" s="3" t="s">
        <v>21</v>
      </c>
      <c r="E119" s="3" t="s">
        <v>37</v>
      </c>
      <c r="F119" s="3">
        <v>4</v>
      </c>
      <c r="G119" s="4">
        <v>45683</v>
      </c>
      <c r="H119" s="3" t="s">
        <v>28</v>
      </c>
      <c r="I119" s="3">
        <v>1</v>
      </c>
    </row>
    <row r="120" spans="1:9" ht="30" x14ac:dyDescent="0.25">
      <c r="A120" s="1" t="s">
        <v>268</v>
      </c>
      <c r="B120" s="1" t="s">
        <v>269</v>
      </c>
      <c r="C120" s="1" t="s">
        <v>13</v>
      </c>
      <c r="D120" s="1" t="s">
        <v>14</v>
      </c>
      <c r="E120" s="1" t="s">
        <v>15</v>
      </c>
      <c r="F120" s="1">
        <v>6</v>
      </c>
      <c r="G120" s="2">
        <v>45684</v>
      </c>
      <c r="H120" s="1" t="s">
        <v>28</v>
      </c>
      <c r="I120" s="1">
        <v>1</v>
      </c>
    </row>
    <row r="121" spans="1:9" ht="30" x14ac:dyDescent="0.25">
      <c r="A121" s="3" t="s">
        <v>270</v>
      </c>
      <c r="B121" s="3" t="s">
        <v>271</v>
      </c>
      <c r="C121" s="3" t="s">
        <v>26</v>
      </c>
      <c r="D121" s="3" t="s">
        <v>14</v>
      </c>
      <c r="E121" s="3" t="s">
        <v>27</v>
      </c>
      <c r="F121" s="3">
        <v>8</v>
      </c>
      <c r="G121" s="4">
        <v>45685</v>
      </c>
      <c r="H121" s="3" t="s">
        <v>16</v>
      </c>
      <c r="I121" s="3">
        <v>1</v>
      </c>
    </row>
    <row r="122" spans="1:9" ht="30" x14ac:dyDescent="0.25">
      <c r="A122" s="1" t="s">
        <v>272</v>
      </c>
      <c r="B122" s="1" t="s">
        <v>273</v>
      </c>
      <c r="C122" s="1" t="s">
        <v>33</v>
      </c>
      <c r="D122" s="1" t="s">
        <v>21</v>
      </c>
      <c r="E122" s="1" t="s">
        <v>20</v>
      </c>
      <c r="F122" s="1">
        <v>5</v>
      </c>
      <c r="G122" s="2">
        <v>45686</v>
      </c>
      <c r="H122" s="1" t="s">
        <v>28</v>
      </c>
      <c r="I122" s="1">
        <v>1</v>
      </c>
    </row>
    <row r="123" spans="1:9" ht="30" x14ac:dyDescent="0.25">
      <c r="A123" s="3" t="s">
        <v>274</v>
      </c>
      <c r="B123" s="3" t="s">
        <v>275</v>
      </c>
      <c r="C123" s="3" t="s">
        <v>13</v>
      </c>
      <c r="D123" s="3" t="s">
        <v>21</v>
      </c>
      <c r="E123" s="3" t="s">
        <v>37</v>
      </c>
      <c r="F123" s="3">
        <v>7</v>
      </c>
      <c r="G123" s="4">
        <v>45687</v>
      </c>
      <c r="H123" s="3" t="s">
        <v>28</v>
      </c>
      <c r="I123" s="3">
        <v>1</v>
      </c>
    </row>
    <row r="124" spans="1:9" ht="30" x14ac:dyDescent="0.25">
      <c r="A124" s="1" t="s">
        <v>276</v>
      </c>
      <c r="B124" s="1" t="s">
        <v>277</v>
      </c>
      <c r="C124" s="1" t="s">
        <v>26</v>
      </c>
      <c r="D124" s="1" t="s">
        <v>14</v>
      </c>
      <c r="E124" s="1" t="s">
        <v>15</v>
      </c>
      <c r="F124" s="1">
        <v>9</v>
      </c>
      <c r="G124" s="2">
        <v>45688</v>
      </c>
      <c r="H124" s="1" t="s">
        <v>16</v>
      </c>
      <c r="I124" s="1">
        <v>1</v>
      </c>
    </row>
    <row r="125" spans="1:9" ht="30" x14ac:dyDescent="0.25">
      <c r="A125" s="3" t="s">
        <v>278</v>
      </c>
      <c r="B125" s="3" t="s">
        <v>279</v>
      </c>
      <c r="C125" s="3" t="s">
        <v>33</v>
      </c>
      <c r="D125" s="3" t="s">
        <v>14</v>
      </c>
      <c r="E125" s="3" t="s">
        <v>27</v>
      </c>
      <c r="F125" s="3">
        <v>7</v>
      </c>
      <c r="G125" s="4">
        <v>45689</v>
      </c>
      <c r="H125" s="3" t="s">
        <v>28</v>
      </c>
      <c r="I125" s="3">
        <v>2</v>
      </c>
    </row>
    <row r="126" spans="1:9" x14ac:dyDescent="0.25">
      <c r="A126" s="1" t="s">
        <v>280</v>
      </c>
      <c r="B126" s="1" t="s">
        <v>281</v>
      </c>
      <c r="C126" s="1" t="s">
        <v>13</v>
      </c>
      <c r="D126" s="1" t="s">
        <v>21</v>
      </c>
      <c r="E126" s="1" t="s">
        <v>34</v>
      </c>
      <c r="F126" s="1">
        <v>4</v>
      </c>
      <c r="G126" s="2">
        <v>45690</v>
      </c>
      <c r="H126" s="1" t="s">
        <v>16</v>
      </c>
      <c r="I126" s="1">
        <v>2</v>
      </c>
    </row>
    <row r="127" spans="1:9" x14ac:dyDescent="0.25">
      <c r="A127" s="3" t="s">
        <v>282</v>
      </c>
      <c r="B127" s="3" t="s">
        <v>283</v>
      </c>
      <c r="C127" s="3" t="s">
        <v>26</v>
      </c>
      <c r="D127" s="3" t="s">
        <v>21</v>
      </c>
      <c r="E127" s="3" t="s">
        <v>37</v>
      </c>
      <c r="F127" s="3">
        <v>5</v>
      </c>
      <c r="G127" s="4">
        <v>45691</v>
      </c>
      <c r="H127" s="3" t="s">
        <v>28</v>
      </c>
      <c r="I127" s="3">
        <v>2</v>
      </c>
    </row>
    <row r="128" spans="1:9" ht="30" x14ac:dyDescent="0.25">
      <c r="A128" s="1" t="s">
        <v>284</v>
      </c>
      <c r="B128" s="1" t="s">
        <v>285</v>
      </c>
      <c r="C128" s="1" t="s">
        <v>13</v>
      </c>
      <c r="D128" s="1" t="s">
        <v>14</v>
      </c>
      <c r="E128" s="1" t="s">
        <v>15</v>
      </c>
      <c r="F128" s="1">
        <v>6</v>
      </c>
      <c r="G128" s="2">
        <v>45692</v>
      </c>
      <c r="H128" s="1" t="s">
        <v>28</v>
      </c>
      <c r="I128" s="1">
        <v>2</v>
      </c>
    </row>
    <row r="129" spans="1:9" ht="30" x14ac:dyDescent="0.25">
      <c r="A129" s="3" t="s">
        <v>286</v>
      </c>
      <c r="B129" s="3" t="s">
        <v>287</v>
      </c>
      <c r="C129" s="3" t="s">
        <v>26</v>
      </c>
      <c r="D129" s="3" t="s">
        <v>14</v>
      </c>
      <c r="E129" s="3" t="s">
        <v>27</v>
      </c>
      <c r="F129" s="3">
        <v>4</v>
      </c>
      <c r="G129" s="4">
        <v>45693</v>
      </c>
      <c r="H129" s="3" t="s">
        <v>28</v>
      </c>
      <c r="I129" s="3">
        <v>2</v>
      </c>
    </row>
    <row r="130" spans="1:9" ht="30" x14ac:dyDescent="0.25">
      <c r="A130" s="1" t="s">
        <v>288</v>
      </c>
      <c r="B130" s="1" t="s">
        <v>289</v>
      </c>
      <c r="C130" s="1" t="s">
        <v>33</v>
      </c>
      <c r="D130" s="1" t="s">
        <v>21</v>
      </c>
      <c r="E130" s="1" t="s">
        <v>20</v>
      </c>
      <c r="F130" s="1">
        <v>3</v>
      </c>
      <c r="G130" s="2">
        <v>45694</v>
      </c>
      <c r="H130" s="1" t="s">
        <v>28</v>
      </c>
      <c r="I130" s="1">
        <v>2</v>
      </c>
    </row>
    <row r="131" spans="1:9" ht="30" x14ac:dyDescent="0.25">
      <c r="A131" s="3" t="s">
        <v>290</v>
      </c>
      <c r="B131" s="3" t="s">
        <v>291</v>
      </c>
      <c r="C131" s="3" t="s">
        <v>13</v>
      </c>
      <c r="D131" s="3" t="s">
        <v>21</v>
      </c>
      <c r="E131" s="3" t="s">
        <v>34</v>
      </c>
      <c r="F131" s="3">
        <v>2</v>
      </c>
      <c r="G131" s="4">
        <v>45695</v>
      </c>
      <c r="H131" s="3" t="s">
        <v>28</v>
      </c>
      <c r="I131" s="3">
        <v>2</v>
      </c>
    </row>
    <row r="132" spans="1:9" ht="30" x14ac:dyDescent="0.25">
      <c r="A132" s="1" t="s">
        <v>292</v>
      </c>
      <c r="B132" s="1" t="s">
        <v>293</v>
      </c>
      <c r="C132" s="1" t="s">
        <v>26</v>
      </c>
      <c r="D132" s="1" t="s">
        <v>14</v>
      </c>
      <c r="E132" s="1" t="s">
        <v>15</v>
      </c>
      <c r="F132" s="1">
        <v>8</v>
      </c>
      <c r="G132" s="2">
        <v>45696</v>
      </c>
      <c r="H132" s="1" t="s">
        <v>16</v>
      </c>
      <c r="I132" s="1">
        <v>2</v>
      </c>
    </row>
    <row r="133" spans="1:9" ht="30" x14ac:dyDescent="0.25">
      <c r="A133" s="3" t="s">
        <v>294</v>
      </c>
      <c r="B133" s="3" t="s">
        <v>295</v>
      </c>
      <c r="C133" s="3" t="s">
        <v>33</v>
      </c>
      <c r="D133" s="3" t="s">
        <v>14</v>
      </c>
      <c r="E133" s="3" t="s">
        <v>20</v>
      </c>
      <c r="F133" s="3">
        <v>5</v>
      </c>
      <c r="G133" s="4">
        <v>45697</v>
      </c>
      <c r="H133" s="3" t="s">
        <v>28</v>
      </c>
      <c r="I133" s="3">
        <v>2</v>
      </c>
    </row>
    <row r="134" spans="1:9" ht="30" x14ac:dyDescent="0.25">
      <c r="A134" s="1" t="s">
        <v>296</v>
      </c>
      <c r="B134" s="1" t="s">
        <v>297</v>
      </c>
      <c r="C134" s="1" t="s">
        <v>13</v>
      </c>
      <c r="D134" s="1" t="s">
        <v>21</v>
      </c>
      <c r="E134" s="1" t="s">
        <v>34</v>
      </c>
      <c r="F134" s="1">
        <v>3</v>
      </c>
      <c r="G134" s="2">
        <v>45698</v>
      </c>
      <c r="H134" s="1" t="s">
        <v>28</v>
      </c>
      <c r="I134" s="1">
        <v>2</v>
      </c>
    </row>
    <row r="135" spans="1:9" ht="30" x14ac:dyDescent="0.25">
      <c r="A135" s="3" t="s">
        <v>298</v>
      </c>
      <c r="B135" s="3" t="s">
        <v>299</v>
      </c>
      <c r="C135" s="3" t="s">
        <v>26</v>
      </c>
      <c r="D135" s="3" t="s">
        <v>21</v>
      </c>
      <c r="E135" s="3" t="s">
        <v>37</v>
      </c>
      <c r="F135" s="3">
        <v>6</v>
      </c>
      <c r="G135" s="4">
        <v>45699</v>
      </c>
      <c r="H135" s="3" t="s">
        <v>28</v>
      </c>
      <c r="I135" s="3">
        <v>2</v>
      </c>
    </row>
    <row r="136" spans="1:9" ht="30" x14ac:dyDescent="0.25">
      <c r="A136" s="1" t="s">
        <v>300</v>
      </c>
      <c r="B136" s="1" t="s">
        <v>301</v>
      </c>
      <c r="C136" s="1" t="s">
        <v>33</v>
      </c>
      <c r="D136" s="1" t="s">
        <v>14</v>
      </c>
      <c r="E136" s="1" t="s">
        <v>27</v>
      </c>
      <c r="F136" s="1">
        <v>5</v>
      </c>
      <c r="G136" s="2">
        <v>45700</v>
      </c>
      <c r="H136" s="1" t="s">
        <v>28</v>
      </c>
      <c r="I136" s="1">
        <v>2</v>
      </c>
    </row>
    <row r="137" spans="1:9" ht="30" x14ac:dyDescent="0.25">
      <c r="A137" s="3" t="s">
        <v>302</v>
      </c>
      <c r="B137" s="3" t="s">
        <v>303</v>
      </c>
      <c r="C137" s="3" t="s">
        <v>13</v>
      </c>
      <c r="D137" s="3" t="s">
        <v>14</v>
      </c>
      <c r="E137" s="3" t="s">
        <v>15</v>
      </c>
      <c r="F137" s="3">
        <v>4</v>
      </c>
      <c r="G137" s="4">
        <v>45701</v>
      </c>
      <c r="H137" s="3" t="s">
        <v>16</v>
      </c>
      <c r="I137" s="3">
        <v>2</v>
      </c>
    </row>
    <row r="138" spans="1:9" ht="30" x14ac:dyDescent="0.25">
      <c r="A138" s="1" t="s">
        <v>304</v>
      </c>
      <c r="B138" s="1" t="s">
        <v>305</v>
      </c>
      <c r="C138" s="1" t="s">
        <v>26</v>
      </c>
      <c r="D138" s="1" t="s">
        <v>21</v>
      </c>
      <c r="E138" s="1" t="s">
        <v>20</v>
      </c>
      <c r="F138" s="1">
        <v>7</v>
      </c>
      <c r="G138" s="2">
        <v>45702</v>
      </c>
      <c r="H138" s="1" t="s">
        <v>28</v>
      </c>
      <c r="I138" s="1">
        <v>2</v>
      </c>
    </row>
    <row r="139" spans="1:9" x14ac:dyDescent="0.25">
      <c r="A139" s="3" t="s">
        <v>306</v>
      </c>
      <c r="B139" s="3" t="s">
        <v>307</v>
      </c>
      <c r="C139" s="3" t="s">
        <v>33</v>
      </c>
      <c r="D139" s="3" t="s">
        <v>21</v>
      </c>
      <c r="E139" s="3" t="s">
        <v>34</v>
      </c>
      <c r="F139" s="3">
        <v>5</v>
      </c>
      <c r="G139" s="4">
        <v>45703</v>
      </c>
      <c r="H139" s="3" t="s">
        <v>28</v>
      </c>
      <c r="I139" s="3">
        <v>2</v>
      </c>
    </row>
    <row r="140" spans="1:9" ht="30" x14ac:dyDescent="0.25">
      <c r="A140" s="1" t="s">
        <v>308</v>
      </c>
      <c r="B140" s="1" t="s">
        <v>309</v>
      </c>
      <c r="C140" s="1" t="s">
        <v>13</v>
      </c>
      <c r="D140" s="1" t="s">
        <v>14</v>
      </c>
      <c r="E140" s="1" t="s">
        <v>27</v>
      </c>
      <c r="F140" s="1">
        <v>6</v>
      </c>
      <c r="G140" s="2">
        <v>45704</v>
      </c>
      <c r="H140" s="1" t="s">
        <v>16</v>
      </c>
      <c r="I140" s="1">
        <v>2</v>
      </c>
    </row>
    <row r="141" spans="1:9" ht="30" x14ac:dyDescent="0.25">
      <c r="A141" s="3" t="s">
        <v>310</v>
      </c>
      <c r="B141" s="3" t="s">
        <v>311</v>
      </c>
      <c r="C141" s="3" t="s">
        <v>26</v>
      </c>
      <c r="D141" s="3" t="s">
        <v>14</v>
      </c>
      <c r="E141" s="3" t="s">
        <v>15</v>
      </c>
      <c r="F141" s="3">
        <v>5</v>
      </c>
      <c r="G141" s="4">
        <v>45705</v>
      </c>
      <c r="H141" s="3" t="s">
        <v>28</v>
      </c>
      <c r="I141" s="3">
        <v>2</v>
      </c>
    </row>
    <row r="142" spans="1:9" ht="30" x14ac:dyDescent="0.25">
      <c r="A142" s="1" t="s">
        <v>312</v>
      </c>
      <c r="B142" s="1" t="s">
        <v>313</v>
      </c>
      <c r="C142" s="1" t="s">
        <v>33</v>
      </c>
      <c r="D142" s="1" t="s">
        <v>21</v>
      </c>
      <c r="E142" s="1" t="s">
        <v>20</v>
      </c>
      <c r="F142" s="1">
        <v>4</v>
      </c>
      <c r="G142" s="2">
        <v>45706</v>
      </c>
      <c r="H142" s="1" t="s">
        <v>16</v>
      </c>
      <c r="I142" s="1">
        <v>2</v>
      </c>
    </row>
    <row r="143" spans="1:9" ht="30" x14ac:dyDescent="0.25">
      <c r="A143" s="3" t="s">
        <v>314</v>
      </c>
      <c r="B143" s="3" t="s">
        <v>315</v>
      </c>
      <c r="C143" s="3" t="s">
        <v>13</v>
      </c>
      <c r="D143" s="3" t="s">
        <v>21</v>
      </c>
      <c r="E143" s="3" t="s">
        <v>34</v>
      </c>
      <c r="F143" s="3">
        <v>6</v>
      </c>
      <c r="G143" s="4">
        <v>45707</v>
      </c>
      <c r="H143" s="3" t="s">
        <v>28</v>
      </c>
      <c r="I143" s="3">
        <v>2</v>
      </c>
    </row>
    <row r="144" spans="1:9" ht="30" x14ac:dyDescent="0.25">
      <c r="A144" s="1" t="s">
        <v>316</v>
      </c>
      <c r="B144" s="1" t="s">
        <v>317</v>
      </c>
      <c r="C144" s="1" t="s">
        <v>26</v>
      </c>
      <c r="D144" s="1" t="s">
        <v>14</v>
      </c>
      <c r="E144" s="1" t="s">
        <v>37</v>
      </c>
      <c r="F144" s="1">
        <v>7</v>
      </c>
      <c r="G144" s="2">
        <v>45708</v>
      </c>
      <c r="H144" s="1" t="s">
        <v>16</v>
      </c>
      <c r="I144" s="1">
        <v>2</v>
      </c>
    </row>
    <row r="145" spans="1:9" ht="30" x14ac:dyDescent="0.25">
      <c r="A145" s="3" t="s">
        <v>318</v>
      </c>
      <c r="B145" s="3" t="s">
        <v>319</v>
      </c>
      <c r="C145" s="3" t="s">
        <v>33</v>
      </c>
      <c r="D145" s="3" t="s">
        <v>14</v>
      </c>
      <c r="E145" s="3" t="s">
        <v>15</v>
      </c>
      <c r="F145" s="3">
        <v>5</v>
      </c>
      <c r="G145" s="4">
        <v>45709</v>
      </c>
      <c r="H145" s="3" t="s">
        <v>28</v>
      </c>
      <c r="I145" s="3">
        <v>2</v>
      </c>
    </row>
    <row r="146" spans="1:9" ht="30" x14ac:dyDescent="0.25">
      <c r="A146" s="1" t="s">
        <v>320</v>
      </c>
      <c r="B146" s="1" t="s">
        <v>321</v>
      </c>
      <c r="C146" s="1" t="s">
        <v>13</v>
      </c>
      <c r="D146" s="1" t="s">
        <v>21</v>
      </c>
      <c r="E146" s="1" t="s">
        <v>27</v>
      </c>
      <c r="F146" s="1">
        <v>8</v>
      </c>
      <c r="G146" s="2">
        <v>45710</v>
      </c>
      <c r="H146" s="1" t="s">
        <v>28</v>
      </c>
      <c r="I146" s="1">
        <v>2</v>
      </c>
    </row>
    <row r="147" spans="1:9" ht="30" x14ac:dyDescent="0.25">
      <c r="A147" s="3" t="s">
        <v>322</v>
      </c>
      <c r="B147" s="3" t="s">
        <v>323</v>
      </c>
      <c r="C147" s="3" t="s">
        <v>26</v>
      </c>
      <c r="D147" s="3" t="s">
        <v>21</v>
      </c>
      <c r="E147" s="3" t="s">
        <v>20</v>
      </c>
      <c r="F147" s="3">
        <v>4</v>
      </c>
      <c r="G147" s="4">
        <v>45711</v>
      </c>
      <c r="H147" s="3" t="s">
        <v>16</v>
      </c>
      <c r="I147" s="3">
        <v>2</v>
      </c>
    </row>
    <row r="148" spans="1:9" ht="30" x14ac:dyDescent="0.25">
      <c r="A148" s="1" t="s">
        <v>324</v>
      </c>
      <c r="B148" s="1" t="s">
        <v>325</v>
      </c>
      <c r="C148" s="1" t="s">
        <v>13</v>
      </c>
      <c r="D148" s="1" t="s">
        <v>14</v>
      </c>
      <c r="E148" s="1" t="s">
        <v>15</v>
      </c>
      <c r="F148" s="1">
        <v>7</v>
      </c>
      <c r="G148" s="2">
        <v>45712</v>
      </c>
      <c r="H148" s="1" t="s">
        <v>28</v>
      </c>
      <c r="I148" s="1">
        <v>2</v>
      </c>
    </row>
    <row r="149" spans="1:9" ht="30" x14ac:dyDescent="0.25">
      <c r="A149" s="3" t="s">
        <v>326</v>
      </c>
      <c r="B149" s="3" t="s">
        <v>327</v>
      </c>
      <c r="C149" s="3" t="s">
        <v>33</v>
      </c>
      <c r="D149" s="3" t="s">
        <v>14</v>
      </c>
      <c r="E149" s="3" t="s">
        <v>34</v>
      </c>
      <c r="F149" s="3">
        <v>3</v>
      </c>
      <c r="G149" s="4">
        <v>45713</v>
      </c>
      <c r="H149" s="3" t="s">
        <v>28</v>
      </c>
      <c r="I149" s="3">
        <v>2</v>
      </c>
    </row>
    <row r="150" spans="1:9" ht="45" x14ac:dyDescent="0.25">
      <c r="A150" s="1" t="s">
        <v>328</v>
      </c>
      <c r="B150" s="1" t="s">
        <v>329</v>
      </c>
      <c r="C150" s="1" t="s">
        <v>26</v>
      </c>
      <c r="D150" s="1" t="s">
        <v>21</v>
      </c>
      <c r="E150" s="1" t="s">
        <v>37</v>
      </c>
      <c r="F150" s="1">
        <v>6</v>
      </c>
      <c r="G150" s="2">
        <v>45714</v>
      </c>
      <c r="H150" s="1" t="s">
        <v>16</v>
      </c>
      <c r="I150" s="1">
        <v>2</v>
      </c>
    </row>
    <row r="151" spans="1:9" ht="30" x14ac:dyDescent="0.25">
      <c r="A151" s="3" t="s">
        <v>330</v>
      </c>
      <c r="B151" s="3" t="s">
        <v>319</v>
      </c>
      <c r="C151" s="3" t="s">
        <v>33</v>
      </c>
      <c r="D151" s="3" t="s">
        <v>14</v>
      </c>
      <c r="E151" s="3" t="s">
        <v>15</v>
      </c>
      <c r="F151" s="3">
        <v>5</v>
      </c>
      <c r="G151" s="4">
        <v>45715</v>
      </c>
      <c r="H151" s="3" t="s">
        <v>28</v>
      </c>
      <c r="I151" s="3">
        <v>2</v>
      </c>
    </row>
    <row r="152" spans="1:9" ht="30" x14ac:dyDescent="0.25">
      <c r="A152" s="1" t="s">
        <v>331</v>
      </c>
      <c r="B152" s="1" t="s">
        <v>332</v>
      </c>
      <c r="C152" s="1" t="s">
        <v>13</v>
      </c>
      <c r="D152" s="1" t="s">
        <v>14</v>
      </c>
      <c r="E152" s="1" t="s">
        <v>15</v>
      </c>
      <c r="F152" s="1">
        <v>8</v>
      </c>
      <c r="G152" s="2">
        <v>45716</v>
      </c>
      <c r="H152" s="1" t="s">
        <v>16</v>
      </c>
      <c r="I152" s="1">
        <v>2</v>
      </c>
    </row>
    <row r="153" spans="1:9" ht="30" x14ac:dyDescent="0.25">
      <c r="A153" s="3" t="s">
        <v>333</v>
      </c>
      <c r="B153" s="3" t="s">
        <v>334</v>
      </c>
      <c r="C153" s="3" t="s">
        <v>26</v>
      </c>
      <c r="D153" s="3" t="s">
        <v>14</v>
      </c>
      <c r="E153" s="3" t="s">
        <v>20</v>
      </c>
      <c r="F153" s="3">
        <v>5</v>
      </c>
      <c r="G153" s="4">
        <v>45717</v>
      </c>
      <c r="H153" s="3" t="s">
        <v>28</v>
      </c>
      <c r="I153" s="3">
        <v>3</v>
      </c>
    </row>
    <row r="154" spans="1:9" ht="30" x14ac:dyDescent="0.25">
      <c r="A154" s="1" t="s">
        <v>335</v>
      </c>
      <c r="B154" s="1" t="s">
        <v>336</v>
      </c>
      <c r="C154" s="1" t="s">
        <v>33</v>
      </c>
      <c r="D154" s="1" t="s">
        <v>21</v>
      </c>
      <c r="E154" s="1" t="s">
        <v>34</v>
      </c>
      <c r="F154" s="1">
        <v>3</v>
      </c>
      <c r="G154" s="2">
        <v>45718</v>
      </c>
      <c r="H154" s="1" t="s">
        <v>28</v>
      </c>
      <c r="I154" s="1">
        <v>3</v>
      </c>
    </row>
    <row r="155" spans="1:9" ht="30" x14ac:dyDescent="0.25">
      <c r="A155" s="3" t="s">
        <v>337</v>
      </c>
      <c r="B155" s="3" t="s">
        <v>338</v>
      </c>
      <c r="C155" s="3" t="s">
        <v>13</v>
      </c>
      <c r="D155" s="3" t="s">
        <v>21</v>
      </c>
      <c r="E155" s="3" t="s">
        <v>37</v>
      </c>
      <c r="F155" s="3">
        <v>4</v>
      </c>
      <c r="G155" s="4">
        <v>45719</v>
      </c>
      <c r="H155" s="3" t="s">
        <v>28</v>
      </c>
      <c r="I155" s="3">
        <v>3</v>
      </c>
    </row>
    <row r="156" spans="1:9" ht="30" x14ac:dyDescent="0.25">
      <c r="A156" s="1" t="s">
        <v>339</v>
      </c>
      <c r="B156" s="1" t="s">
        <v>340</v>
      </c>
      <c r="C156" s="1" t="s">
        <v>26</v>
      </c>
      <c r="D156" s="1" t="s">
        <v>14</v>
      </c>
      <c r="E156" s="1" t="s">
        <v>27</v>
      </c>
      <c r="F156" s="1">
        <v>6</v>
      </c>
      <c r="G156" s="2">
        <v>45720</v>
      </c>
      <c r="H156" s="1" t="s">
        <v>16</v>
      </c>
      <c r="I156" s="1">
        <v>3</v>
      </c>
    </row>
    <row r="157" spans="1:9" ht="30" x14ac:dyDescent="0.25">
      <c r="A157" s="3" t="s">
        <v>341</v>
      </c>
      <c r="B157" s="3" t="s">
        <v>342</v>
      </c>
      <c r="C157" s="3" t="s">
        <v>33</v>
      </c>
      <c r="D157" s="3" t="s">
        <v>21</v>
      </c>
      <c r="E157" s="3" t="s">
        <v>20</v>
      </c>
      <c r="F157" s="3">
        <v>5</v>
      </c>
      <c r="G157" s="4">
        <v>45721</v>
      </c>
      <c r="H157" s="3" t="s">
        <v>28</v>
      </c>
      <c r="I157" s="3">
        <v>3</v>
      </c>
    </row>
    <row r="158" spans="1:9" ht="30" x14ac:dyDescent="0.25">
      <c r="A158" s="1" t="s">
        <v>343</v>
      </c>
      <c r="B158" s="1" t="s">
        <v>344</v>
      </c>
      <c r="C158" s="1" t="s">
        <v>13</v>
      </c>
      <c r="D158" s="1" t="s">
        <v>14</v>
      </c>
      <c r="E158" s="1" t="s">
        <v>15</v>
      </c>
      <c r="F158" s="1">
        <v>7</v>
      </c>
      <c r="G158" s="2">
        <v>45722</v>
      </c>
      <c r="H158" s="1" t="s">
        <v>28</v>
      </c>
      <c r="I158" s="1">
        <v>3</v>
      </c>
    </row>
    <row r="159" spans="1:9" ht="30" x14ac:dyDescent="0.25">
      <c r="A159" s="3" t="s">
        <v>345</v>
      </c>
      <c r="B159" s="3" t="s">
        <v>346</v>
      </c>
      <c r="C159" s="3" t="s">
        <v>26</v>
      </c>
      <c r="D159" s="3" t="s">
        <v>21</v>
      </c>
      <c r="E159" s="3" t="s">
        <v>34</v>
      </c>
      <c r="F159" s="3">
        <v>3</v>
      </c>
      <c r="G159" s="4">
        <v>45723</v>
      </c>
      <c r="H159" s="3" t="s">
        <v>28</v>
      </c>
      <c r="I159" s="3">
        <v>3</v>
      </c>
    </row>
    <row r="160" spans="1:9" ht="30" x14ac:dyDescent="0.25">
      <c r="A160" s="1" t="s">
        <v>347</v>
      </c>
      <c r="B160" s="1" t="s">
        <v>348</v>
      </c>
      <c r="C160" s="1" t="s">
        <v>33</v>
      </c>
      <c r="D160" s="1" t="s">
        <v>21</v>
      </c>
      <c r="E160" s="1" t="s">
        <v>37</v>
      </c>
      <c r="F160" s="1">
        <v>4</v>
      </c>
      <c r="G160" s="2">
        <v>45724</v>
      </c>
      <c r="H160" s="1" t="s">
        <v>16</v>
      </c>
      <c r="I160" s="1">
        <v>3</v>
      </c>
    </row>
    <row r="161" spans="1:9" ht="30" x14ac:dyDescent="0.25">
      <c r="A161" s="3" t="s">
        <v>349</v>
      </c>
      <c r="B161" s="3" t="s">
        <v>350</v>
      </c>
      <c r="C161" s="3" t="s">
        <v>13</v>
      </c>
      <c r="D161" s="3" t="s">
        <v>14</v>
      </c>
      <c r="E161" s="3" t="s">
        <v>27</v>
      </c>
      <c r="F161" s="3">
        <v>8</v>
      </c>
      <c r="G161" s="4">
        <v>45725</v>
      </c>
      <c r="H161" s="3" t="s">
        <v>28</v>
      </c>
      <c r="I161" s="3">
        <v>3</v>
      </c>
    </row>
    <row r="162" spans="1:9" ht="30" x14ac:dyDescent="0.25">
      <c r="A162" s="1" t="s">
        <v>351</v>
      </c>
      <c r="B162" s="1" t="s">
        <v>352</v>
      </c>
      <c r="C162" s="1" t="s">
        <v>26</v>
      </c>
      <c r="D162" s="1" t="s">
        <v>14</v>
      </c>
      <c r="E162" s="1" t="s">
        <v>20</v>
      </c>
      <c r="F162" s="1">
        <v>5</v>
      </c>
      <c r="G162" s="2">
        <v>45726</v>
      </c>
      <c r="H162" s="1" t="s">
        <v>16</v>
      </c>
      <c r="I162" s="1">
        <v>3</v>
      </c>
    </row>
    <row r="163" spans="1:9" x14ac:dyDescent="0.25">
      <c r="A163" s="3" t="s">
        <v>353</v>
      </c>
      <c r="B163" s="3" t="s">
        <v>354</v>
      </c>
      <c r="C163" s="3" t="s">
        <v>33</v>
      </c>
      <c r="D163" s="3" t="s">
        <v>21</v>
      </c>
      <c r="E163" s="3" t="s">
        <v>34</v>
      </c>
      <c r="F163" s="3">
        <v>2</v>
      </c>
      <c r="G163" s="4">
        <v>45727</v>
      </c>
      <c r="H163" s="3" t="s">
        <v>28</v>
      </c>
      <c r="I163" s="3">
        <v>3</v>
      </c>
    </row>
    <row r="164" spans="1:9" ht="30" x14ac:dyDescent="0.25">
      <c r="A164" s="1" t="s">
        <v>355</v>
      </c>
      <c r="B164" s="1" t="s">
        <v>356</v>
      </c>
      <c r="C164" s="1" t="s">
        <v>13</v>
      </c>
      <c r="D164" s="1" t="s">
        <v>21</v>
      </c>
      <c r="E164" s="1" t="s">
        <v>37</v>
      </c>
      <c r="F164" s="1">
        <v>6</v>
      </c>
      <c r="G164" s="2">
        <v>45728</v>
      </c>
      <c r="H164" s="1" t="s">
        <v>28</v>
      </c>
      <c r="I164" s="1">
        <v>3</v>
      </c>
    </row>
    <row r="165" spans="1:9" ht="30" x14ac:dyDescent="0.25">
      <c r="A165" s="3" t="s">
        <v>357</v>
      </c>
      <c r="B165" s="3" t="s">
        <v>358</v>
      </c>
      <c r="C165" s="3" t="s">
        <v>26</v>
      </c>
      <c r="D165" s="3" t="s">
        <v>14</v>
      </c>
      <c r="E165" s="3" t="s">
        <v>15</v>
      </c>
      <c r="F165" s="3">
        <v>4</v>
      </c>
      <c r="G165" s="4">
        <v>45729</v>
      </c>
      <c r="H165" s="3" t="s">
        <v>28</v>
      </c>
      <c r="I165" s="3">
        <v>3</v>
      </c>
    </row>
    <row r="166" spans="1:9" ht="45" x14ac:dyDescent="0.25">
      <c r="A166" s="1" t="s">
        <v>359</v>
      </c>
      <c r="B166" s="1" t="s">
        <v>360</v>
      </c>
      <c r="C166" s="1" t="s">
        <v>33</v>
      </c>
      <c r="D166" s="1" t="s">
        <v>21</v>
      </c>
      <c r="E166" s="1" t="s">
        <v>20</v>
      </c>
      <c r="F166" s="1">
        <v>7</v>
      </c>
      <c r="G166" s="2">
        <v>45730</v>
      </c>
      <c r="H166" s="1" t="s">
        <v>16</v>
      </c>
      <c r="I166" s="1">
        <v>3</v>
      </c>
    </row>
    <row r="167" spans="1:9" ht="30" x14ac:dyDescent="0.25">
      <c r="A167" s="3" t="s">
        <v>361</v>
      </c>
      <c r="B167" s="3" t="s">
        <v>362</v>
      </c>
      <c r="C167" s="3" t="s">
        <v>13</v>
      </c>
      <c r="D167" s="3" t="s">
        <v>14</v>
      </c>
      <c r="E167" s="3" t="s">
        <v>27</v>
      </c>
      <c r="F167" s="3">
        <v>3</v>
      </c>
      <c r="G167" s="4">
        <v>45731</v>
      </c>
      <c r="H167" s="3" t="s">
        <v>28</v>
      </c>
      <c r="I167" s="3">
        <v>3</v>
      </c>
    </row>
    <row r="168" spans="1:9" ht="30" x14ac:dyDescent="0.25">
      <c r="A168" s="1" t="s">
        <v>363</v>
      </c>
      <c r="B168" s="1" t="s">
        <v>364</v>
      </c>
      <c r="C168" s="1" t="s">
        <v>26</v>
      </c>
      <c r="D168" s="1" t="s">
        <v>21</v>
      </c>
      <c r="E168" s="1" t="s">
        <v>34</v>
      </c>
      <c r="F168" s="1">
        <v>6</v>
      </c>
      <c r="G168" s="2">
        <v>45732</v>
      </c>
      <c r="H168" s="1" t="s">
        <v>16</v>
      </c>
      <c r="I168" s="1">
        <v>3</v>
      </c>
    </row>
    <row r="169" spans="1:9" ht="30" x14ac:dyDescent="0.25">
      <c r="A169" s="3" t="s">
        <v>365</v>
      </c>
      <c r="B169" s="3" t="s">
        <v>366</v>
      </c>
      <c r="C169" s="3" t="s">
        <v>33</v>
      </c>
      <c r="D169" s="3" t="s">
        <v>21</v>
      </c>
      <c r="E169" s="3" t="s">
        <v>37</v>
      </c>
      <c r="F169" s="3">
        <v>4</v>
      </c>
      <c r="G169" s="4">
        <v>45733</v>
      </c>
      <c r="H169" s="3" t="s">
        <v>28</v>
      </c>
      <c r="I169" s="3">
        <v>3</v>
      </c>
    </row>
    <row r="170" spans="1:9" ht="30" x14ac:dyDescent="0.25">
      <c r="A170" s="1" t="s">
        <v>367</v>
      </c>
      <c r="B170" s="1" t="s">
        <v>368</v>
      </c>
      <c r="C170" s="1" t="s">
        <v>13</v>
      </c>
      <c r="D170" s="1" t="s">
        <v>14</v>
      </c>
      <c r="E170" s="1" t="s">
        <v>15</v>
      </c>
      <c r="F170" s="1">
        <v>5</v>
      </c>
      <c r="G170" s="2">
        <v>45734</v>
      </c>
      <c r="H170" s="1" t="s">
        <v>28</v>
      </c>
      <c r="I170" s="1">
        <v>3</v>
      </c>
    </row>
    <row r="171" spans="1:9" ht="30" x14ac:dyDescent="0.25">
      <c r="A171" s="3" t="s">
        <v>369</v>
      </c>
      <c r="B171" s="3" t="s">
        <v>370</v>
      </c>
      <c r="C171" s="3" t="s">
        <v>26</v>
      </c>
      <c r="D171" s="3" t="s">
        <v>14</v>
      </c>
      <c r="E171" s="3" t="s">
        <v>20</v>
      </c>
      <c r="F171" s="3">
        <v>2</v>
      </c>
      <c r="G171" s="4">
        <v>45735</v>
      </c>
      <c r="H171" s="3" t="s">
        <v>16</v>
      </c>
      <c r="I171" s="3">
        <v>3</v>
      </c>
    </row>
    <row r="172" spans="1:9" ht="30" x14ac:dyDescent="0.25">
      <c r="A172" s="1" t="s">
        <v>371</v>
      </c>
      <c r="B172" s="1" t="s">
        <v>372</v>
      </c>
      <c r="C172" s="1" t="s">
        <v>33</v>
      </c>
      <c r="D172" s="1" t="s">
        <v>21</v>
      </c>
      <c r="E172" s="1" t="s">
        <v>34</v>
      </c>
      <c r="F172" s="1">
        <v>3</v>
      </c>
      <c r="G172" s="2">
        <v>45736</v>
      </c>
      <c r="H172" s="1" t="s">
        <v>28</v>
      </c>
      <c r="I172" s="1">
        <v>3</v>
      </c>
    </row>
    <row r="173" spans="1:9" ht="30" x14ac:dyDescent="0.25">
      <c r="A173" s="3" t="s">
        <v>373</v>
      </c>
      <c r="B173" s="3" t="s">
        <v>374</v>
      </c>
      <c r="C173" s="3" t="s">
        <v>13</v>
      </c>
      <c r="D173" s="3" t="s">
        <v>21</v>
      </c>
      <c r="E173" s="3" t="s">
        <v>37</v>
      </c>
      <c r="F173" s="3">
        <v>7</v>
      </c>
      <c r="G173" s="4">
        <v>45737</v>
      </c>
      <c r="H173" s="3" t="s">
        <v>28</v>
      </c>
      <c r="I173" s="3">
        <v>3</v>
      </c>
    </row>
    <row r="174" spans="1:9" ht="30" x14ac:dyDescent="0.25">
      <c r="A174" s="1" t="s">
        <v>375</v>
      </c>
      <c r="B174" s="1" t="s">
        <v>376</v>
      </c>
      <c r="C174" s="1" t="s">
        <v>26</v>
      </c>
      <c r="D174" s="1" t="s">
        <v>14</v>
      </c>
      <c r="E174" s="1" t="s">
        <v>27</v>
      </c>
      <c r="F174" s="1">
        <v>6</v>
      </c>
      <c r="G174" s="2">
        <v>45738</v>
      </c>
      <c r="H174" s="1" t="s">
        <v>16</v>
      </c>
      <c r="I174" s="1">
        <v>3</v>
      </c>
    </row>
    <row r="175" spans="1:9" ht="30" x14ac:dyDescent="0.25">
      <c r="A175" s="3" t="s">
        <v>377</v>
      </c>
      <c r="B175" s="3" t="s">
        <v>378</v>
      </c>
      <c r="C175" s="3" t="s">
        <v>33</v>
      </c>
      <c r="D175" s="3" t="s">
        <v>14</v>
      </c>
      <c r="E175" s="3" t="s">
        <v>15</v>
      </c>
      <c r="F175" s="3">
        <v>5</v>
      </c>
      <c r="G175" s="4">
        <v>45739</v>
      </c>
      <c r="H175" s="3" t="s">
        <v>28</v>
      </c>
      <c r="I175" s="3">
        <v>3</v>
      </c>
    </row>
    <row r="176" spans="1:9" ht="45" x14ac:dyDescent="0.25">
      <c r="A176" s="1" t="s">
        <v>379</v>
      </c>
      <c r="B176" s="1" t="s">
        <v>329</v>
      </c>
      <c r="C176" s="1" t="s">
        <v>13</v>
      </c>
      <c r="D176" s="1" t="s">
        <v>21</v>
      </c>
      <c r="E176" s="1" t="s">
        <v>20</v>
      </c>
      <c r="F176" s="1">
        <v>3</v>
      </c>
      <c r="G176" s="2">
        <v>45740</v>
      </c>
      <c r="H176" s="1" t="s">
        <v>16</v>
      </c>
      <c r="I176" s="1">
        <v>3</v>
      </c>
    </row>
    <row r="177" spans="1:9" ht="30" x14ac:dyDescent="0.25">
      <c r="A177" s="3" t="s">
        <v>380</v>
      </c>
      <c r="B177" s="3" t="s">
        <v>381</v>
      </c>
      <c r="C177" s="3" t="s">
        <v>26</v>
      </c>
      <c r="D177" s="3" t="s">
        <v>21</v>
      </c>
      <c r="E177" s="3" t="s">
        <v>34</v>
      </c>
      <c r="F177" s="3">
        <v>6</v>
      </c>
      <c r="G177" s="4">
        <v>45741</v>
      </c>
      <c r="H177" s="3" t="s">
        <v>28</v>
      </c>
      <c r="I177" s="3">
        <v>3</v>
      </c>
    </row>
    <row r="178" spans="1:9" ht="30" x14ac:dyDescent="0.25">
      <c r="A178" s="1" t="s">
        <v>382</v>
      </c>
      <c r="B178" s="1" t="s">
        <v>383</v>
      </c>
      <c r="C178" s="1" t="s">
        <v>33</v>
      </c>
      <c r="D178" s="1" t="s">
        <v>14</v>
      </c>
      <c r="E178" s="1" t="s">
        <v>15</v>
      </c>
      <c r="F178" s="1">
        <v>8</v>
      </c>
      <c r="G178" s="2">
        <v>45742</v>
      </c>
      <c r="H178" s="1" t="s">
        <v>28</v>
      </c>
      <c r="I178" s="1">
        <v>3</v>
      </c>
    </row>
    <row r="179" spans="1:9" ht="30" x14ac:dyDescent="0.25">
      <c r="A179" s="3" t="s">
        <v>384</v>
      </c>
      <c r="B179" s="3" t="s">
        <v>385</v>
      </c>
      <c r="C179" s="3" t="s">
        <v>13</v>
      </c>
      <c r="D179" s="3" t="s">
        <v>14</v>
      </c>
      <c r="E179" s="3" t="s">
        <v>27</v>
      </c>
      <c r="F179" s="3">
        <v>5</v>
      </c>
      <c r="G179" s="4">
        <v>45743</v>
      </c>
      <c r="H179" s="3" t="s">
        <v>16</v>
      </c>
      <c r="I179" s="3">
        <v>3</v>
      </c>
    </row>
    <row r="180" spans="1:9" ht="45" x14ac:dyDescent="0.25">
      <c r="A180" s="1" t="s">
        <v>386</v>
      </c>
      <c r="B180" s="1" t="s">
        <v>387</v>
      </c>
      <c r="C180" s="1" t="s">
        <v>26</v>
      </c>
      <c r="D180" s="1" t="s">
        <v>21</v>
      </c>
      <c r="E180" s="1" t="s">
        <v>34</v>
      </c>
      <c r="F180" s="1">
        <v>4</v>
      </c>
      <c r="G180" s="2">
        <v>45744</v>
      </c>
      <c r="H180" s="1" t="s">
        <v>28</v>
      </c>
      <c r="I180" s="1">
        <v>3</v>
      </c>
    </row>
    <row r="181" spans="1:9" ht="30" x14ac:dyDescent="0.25">
      <c r="A181" s="3" t="s">
        <v>388</v>
      </c>
      <c r="B181" s="3" t="s">
        <v>389</v>
      </c>
      <c r="C181" s="3" t="s">
        <v>33</v>
      </c>
      <c r="D181" s="3" t="s">
        <v>21</v>
      </c>
      <c r="E181" s="3" t="s">
        <v>37</v>
      </c>
      <c r="F181" s="3">
        <v>7</v>
      </c>
      <c r="G181" s="4">
        <v>45745</v>
      </c>
      <c r="H181" s="3" t="s">
        <v>28</v>
      </c>
      <c r="I181" s="3">
        <v>3</v>
      </c>
    </row>
    <row r="182" spans="1:9" ht="30" x14ac:dyDescent="0.25">
      <c r="A182" s="1" t="s">
        <v>390</v>
      </c>
      <c r="B182" s="1" t="s">
        <v>391</v>
      </c>
      <c r="C182" s="1" t="s">
        <v>13</v>
      </c>
      <c r="D182" s="1" t="s">
        <v>14</v>
      </c>
      <c r="E182" s="1" t="s">
        <v>15</v>
      </c>
      <c r="F182" s="1">
        <v>9</v>
      </c>
      <c r="G182" s="2">
        <v>45746</v>
      </c>
      <c r="H182" s="1" t="s">
        <v>16</v>
      </c>
      <c r="I182" s="1">
        <v>3</v>
      </c>
    </row>
    <row r="183" spans="1:9" ht="30" x14ac:dyDescent="0.25">
      <c r="A183" s="3" t="s">
        <v>392</v>
      </c>
      <c r="B183" s="3" t="s">
        <v>393</v>
      </c>
      <c r="C183" s="3" t="s">
        <v>26</v>
      </c>
      <c r="D183" s="3" t="s">
        <v>14</v>
      </c>
      <c r="E183" s="3" t="s">
        <v>20</v>
      </c>
      <c r="F183" s="3">
        <v>5</v>
      </c>
      <c r="G183" s="4">
        <v>45747</v>
      </c>
      <c r="H183" s="3" t="s">
        <v>28</v>
      </c>
      <c r="I183" s="3">
        <v>3</v>
      </c>
    </row>
    <row r="184" spans="1:9" ht="30" x14ac:dyDescent="0.25">
      <c r="A184" s="1" t="s">
        <v>394</v>
      </c>
      <c r="B184" s="1" t="s">
        <v>395</v>
      </c>
      <c r="C184" s="1" t="s">
        <v>33</v>
      </c>
      <c r="D184" s="1" t="s">
        <v>21</v>
      </c>
      <c r="E184" s="1" t="s">
        <v>34</v>
      </c>
      <c r="F184" s="1">
        <v>2</v>
      </c>
      <c r="G184" s="2">
        <v>45748</v>
      </c>
      <c r="H184" s="1" t="s">
        <v>28</v>
      </c>
      <c r="I184" s="1">
        <v>4</v>
      </c>
    </row>
    <row r="185" spans="1:9" ht="30" x14ac:dyDescent="0.25">
      <c r="A185" s="3" t="s">
        <v>396</v>
      </c>
      <c r="B185" s="3" t="s">
        <v>397</v>
      </c>
      <c r="C185" s="3" t="s">
        <v>13</v>
      </c>
      <c r="D185" s="3" t="s">
        <v>21</v>
      </c>
      <c r="E185" s="3" t="s">
        <v>37</v>
      </c>
      <c r="F185" s="3">
        <v>4</v>
      </c>
      <c r="G185" s="4">
        <v>45749</v>
      </c>
      <c r="H185" s="3" t="s">
        <v>28</v>
      </c>
      <c r="I185" s="3">
        <v>4</v>
      </c>
    </row>
    <row r="186" spans="1:9" ht="30" x14ac:dyDescent="0.25">
      <c r="A186" s="1" t="s">
        <v>398</v>
      </c>
      <c r="B186" s="1" t="s">
        <v>399</v>
      </c>
      <c r="C186" s="1" t="s">
        <v>26</v>
      </c>
      <c r="D186" s="1" t="s">
        <v>14</v>
      </c>
      <c r="E186" s="1" t="s">
        <v>27</v>
      </c>
      <c r="F186" s="1">
        <v>3</v>
      </c>
      <c r="G186" s="2">
        <v>45750</v>
      </c>
      <c r="H186" s="1" t="s">
        <v>16</v>
      </c>
      <c r="I186" s="1">
        <v>4</v>
      </c>
    </row>
    <row r="187" spans="1:9" ht="30" x14ac:dyDescent="0.25">
      <c r="A187" s="3" t="s">
        <v>400</v>
      </c>
      <c r="B187" s="3" t="s">
        <v>401</v>
      </c>
      <c r="C187" s="3" t="s">
        <v>33</v>
      </c>
      <c r="D187" s="3" t="s">
        <v>14</v>
      </c>
      <c r="E187" s="3" t="s">
        <v>20</v>
      </c>
      <c r="F187" s="3">
        <v>6</v>
      </c>
      <c r="G187" s="4">
        <v>45751</v>
      </c>
      <c r="H187" s="3" t="s">
        <v>28</v>
      </c>
      <c r="I187" s="3">
        <v>4</v>
      </c>
    </row>
    <row r="188" spans="1:9" x14ac:dyDescent="0.25">
      <c r="A188" s="1" t="s">
        <v>402</v>
      </c>
      <c r="B188" s="1" t="s">
        <v>403</v>
      </c>
      <c r="C188" s="1" t="s">
        <v>13</v>
      </c>
      <c r="D188" s="1" t="s">
        <v>21</v>
      </c>
      <c r="E188" s="1" t="s">
        <v>34</v>
      </c>
      <c r="F188" s="1">
        <v>7</v>
      </c>
      <c r="G188" s="2">
        <v>45752</v>
      </c>
      <c r="H188" s="1" t="s">
        <v>28</v>
      </c>
      <c r="I188" s="1">
        <v>4</v>
      </c>
    </row>
    <row r="189" spans="1:9" x14ac:dyDescent="0.25">
      <c r="A189" s="3" t="s">
        <v>404</v>
      </c>
      <c r="B189" s="3" t="s">
        <v>405</v>
      </c>
      <c r="C189" s="3" t="s">
        <v>26</v>
      </c>
      <c r="D189" s="3" t="s">
        <v>21</v>
      </c>
      <c r="E189" s="3" t="s">
        <v>37</v>
      </c>
      <c r="F189" s="3">
        <v>5</v>
      </c>
      <c r="G189" s="4">
        <v>45753</v>
      </c>
      <c r="H189" s="3" t="s">
        <v>16</v>
      </c>
      <c r="I189" s="3">
        <v>4</v>
      </c>
    </row>
    <row r="190" spans="1:9" ht="30" x14ac:dyDescent="0.25">
      <c r="A190" s="1" t="s">
        <v>406</v>
      </c>
      <c r="B190" s="1" t="s">
        <v>407</v>
      </c>
      <c r="C190" s="1" t="s">
        <v>33</v>
      </c>
      <c r="D190" s="1" t="s">
        <v>14</v>
      </c>
      <c r="E190" s="1" t="s">
        <v>15</v>
      </c>
      <c r="F190" s="1">
        <v>8</v>
      </c>
      <c r="G190" s="2">
        <v>45754</v>
      </c>
      <c r="H190" s="1" t="s">
        <v>28</v>
      </c>
      <c r="I190" s="1">
        <v>4</v>
      </c>
    </row>
    <row r="191" spans="1:9" ht="30" x14ac:dyDescent="0.25">
      <c r="A191" s="3" t="s">
        <v>408</v>
      </c>
      <c r="B191" s="3" t="s">
        <v>409</v>
      </c>
      <c r="C191" s="3" t="s">
        <v>13</v>
      </c>
      <c r="D191" s="3" t="s">
        <v>14</v>
      </c>
      <c r="E191" s="3" t="s">
        <v>27</v>
      </c>
      <c r="F191" s="3">
        <v>7</v>
      </c>
      <c r="G191" s="4">
        <v>45755</v>
      </c>
      <c r="H191" s="3" t="s">
        <v>28</v>
      </c>
      <c r="I191" s="3">
        <v>4</v>
      </c>
    </row>
    <row r="192" spans="1:9" ht="45" x14ac:dyDescent="0.25">
      <c r="A192" s="1" t="s">
        <v>410</v>
      </c>
      <c r="B192" s="1" t="s">
        <v>411</v>
      </c>
      <c r="C192" s="1" t="s">
        <v>26</v>
      </c>
      <c r="D192" s="1" t="s">
        <v>21</v>
      </c>
      <c r="E192" s="1" t="s">
        <v>34</v>
      </c>
      <c r="F192" s="1">
        <v>4</v>
      </c>
      <c r="G192" s="2">
        <v>45756</v>
      </c>
      <c r="H192" s="1" t="s">
        <v>28</v>
      </c>
      <c r="I192" s="1">
        <v>4</v>
      </c>
    </row>
    <row r="193" spans="1:9" ht="45" x14ac:dyDescent="0.25">
      <c r="A193" s="3" t="s">
        <v>412</v>
      </c>
      <c r="B193" s="3" t="s">
        <v>413</v>
      </c>
      <c r="C193" s="3" t="s">
        <v>33</v>
      </c>
      <c r="D193" s="3" t="s">
        <v>21</v>
      </c>
      <c r="E193" s="3" t="s">
        <v>37</v>
      </c>
      <c r="F193" s="3">
        <v>5</v>
      </c>
      <c r="G193" s="4">
        <v>45757</v>
      </c>
      <c r="H193" s="3" t="s">
        <v>16</v>
      </c>
      <c r="I193" s="3">
        <v>4</v>
      </c>
    </row>
    <row r="194" spans="1:9" ht="30" x14ac:dyDescent="0.25">
      <c r="A194" s="1" t="s">
        <v>414</v>
      </c>
      <c r="B194" s="1" t="s">
        <v>415</v>
      </c>
      <c r="C194" s="1" t="s">
        <v>13</v>
      </c>
      <c r="D194" s="1" t="s">
        <v>14</v>
      </c>
      <c r="E194" s="1" t="s">
        <v>15</v>
      </c>
      <c r="F194" s="1">
        <v>6</v>
      </c>
      <c r="G194" s="2">
        <v>45758</v>
      </c>
      <c r="H194" s="1" t="s">
        <v>28</v>
      </c>
      <c r="I194" s="1">
        <v>4</v>
      </c>
    </row>
    <row r="195" spans="1:9" ht="30" x14ac:dyDescent="0.25">
      <c r="A195" s="3" t="s">
        <v>416</v>
      </c>
      <c r="B195" s="3" t="s">
        <v>417</v>
      </c>
      <c r="C195" s="3" t="s">
        <v>26</v>
      </c>
      <c r="D195" s="3" t="s">
        <v>14</v>
      </c>
      <c r="E195" s="3" t="s">
        <v>20</v>
      </c>
      <c r="F195" s="3">
        <v>5</v>
      </c>
      <c r="G195" s="4">
        <v>45759</v>
      </c>
      <c r="H195" s="3" t="s">
        <v>28</v>
      </c>
      <c r="I195" s="3">
        <v>4</v>
      </c>
    </row>
    <row r="196" spans="1:9" ht="45" x14ac:dyDescent="0.25">
      <c r="A196" s="1" t="s">
        <v>418</v>
      </c>
      <c r="B196" s="1" t="s">
        <v>419</v>
      </c>
      <c r="C196" s="1" t="s">
        <v>33</v>
      </c>
      <c r="D196" s="1" t="s">
        <v>21</v>
      </c>
      <c r="E196" s="1" t="s">
        <v>34</v>
      </c>
      <c r="F196" s="1">
        <v>3</v>
      </c>
      <c r="G196" s="2">
        <v>45760</v>
      </c>
      <c r="H196" s="1" t="s">
        <v>28</v>
      </c>
      <c r="I196" s="1">
        <v>4</v>
      </c>
    </row>
    <row r="197" spans="1:9" ht="30" x14ac:dyDescent="0.25">
      <c r="A197" s="3" t="s">
        <v>420</v>
      </c>
      <c r="B197" s="3" t="s">
        <v>421</v>
      </c>
      <c r="C197" s="3" t="s">
        <v>13</v>
      </c>
      <c r="D197" s="3" t="s">
        <v>21</v>
      </c>
      <c r="E197" s="3" t="s">
        <v>37</v>
      </c>
      <c r="F197" s="3">
        <v>6</v>
      </c>
      <c r="G197" s="4">
        <v>45761</v>
      </c>
      <c r="H197" s="3" t="s">
        <v>16</v>
      </c>
      <c r="I197" s="3">
        <v>4</v>
      </c>
    </row>
    <row r="198" spans="1:9" ht="30" x14ac:dyDescent="0.25">
      <c r="A198" s="1" t="s">
        <v>422</v>
      </c>
      <c r="B198" s="1" t="s">
        <v>423</v>
      </c>
      <c r="C198" s="1" t="s">
        <v>26</v>
      </c>
      <c r="D198" s="1" t="s">
        <v>14</v>
      </c>
      <c r="E198" s="1" t="s">
        <v>15</v>
      </c>
      <c r="F198" s="1">
        <v>5</v>
      </c>
      <c r="G198" s="2">
        <v>45762</v>
      </c>
      <c r="H198" s="1" t="s">
        <v>28</v>
      </c>
      <c r="I198" s="1">
        <v>4</v>
      </c>
    </row>
    <row r="199" spans="1:9" ht="30" x14ac:dyDescent="0.25">
      <c r="A199" s="6" t="s">
        <v>424</v>
      </c>
      <c r="B199" s="6" t="s">
        <v>425</v>
      </c>
      <c r="C199" s="6" t="s">
        <v>33</v>
      </c>
      <c r="D199" s="6" t="s">
        <v>14</v>
      </c>
      <c r="E199" s="6" t="s">
        <v>27</v>
      </c>
      <c r="F199" s="6">
        <v>4</v>
      </c>
      <c r="G199" s="7">
        <v>45763</v>
      </c>
      <c r="H199" s="6" t="s">
        <v>16</v>
      </c>
      <c r="I199" s="6">
        <v>4</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59838-A406-4DA8-881D-BDE6276A490D}">
  <dimension ref="A2:C12"/>
  <sheetViews>
    <sheetView topLeftCell="E1" workbookViewId="0">
      <selection activeCell="N26" sqref="N26:O26"/>
    </sheetView>
  </sheetViews>
  <sheetFormatPr defaultRowHeight="15" x14ac:dyDescent="0.25"/>
  <cols>
    <col min="1" max="1" width="11.42578125" bestFit="1" customWidth="1"/>
    <col min="2" max="2" width="10.5703125" bestFit="1" customWidth="1"/>
    <col min="3" max="3" width="26.140625" bestFit="1" customWidth="1"/>
  </cols>
  <sheetData>
    <row r="2" spans="1:3" x14ac:dyDescent="0.25">
      <c r="A2" s="8" t="s">
        <v>10</v>
      </c>
      <c r="B2" s="8" t="s">
        <v>9</v>
      </c>
      <c r="C2" t="s">
        <v>426</v>
      </c>
    </row>
    <row r="3" spans="1:3" x14ac:dyDescent="0.25">
      <c r="A3">
        <v>2024</v>
      </c>
      <c r="B3">
        <v>10</v>
      </c>
      <c r="C3" s="27">
        <v>31</v>
      </c>
    </row>
    <row r="4" spans="1:3" x14ac:dyDescent="0.25">
      <c r="B4">
        <v>11</v>
      </c>
      <c r="C4" s="27">
        <v>30</v>
      </c>
    </row>
    <row r="5" spans="1:3" x14ac:dyDescent="0.25">
      <c r="B5">
        <v>12</v>
      </c>
      <c r="C5" s="27">
        <v>31</v>
      </c>
    </row>
    <row r="6" spans="1:3" x14ac:dyDescent="0.25">
      <c r="A6" t="s">
        <v>437</v>
      </c>
      <c r="C6" s="27">
        <v>92</v>
      </c>
    </row>
    <row r="7" spans="1:3" x14ac:dyDescent="0.25">
      <c r="A7">
        <v>2025</v>
      </c>
      <c r="B7">
        <v>1</v>
      </c>
      <c r="C7" s="27">
        <v>31</v>
      </c>
    </row>
    <row r="8" spans="1:3" x14ac:dyDescent="0.25">
      <c r="B8">
        <v>2</v>
      </c>
      <c r="C8" s="27">
        <v>28</v>
      </c>
    </row>
    <row r="9" spans="1:3" x14ac:dyDescent="0.25">
      <c r="B9">
        <v>3</v>
      </c>
      <c r="C9" s="27">
        <v>31</v>
      </c>
    </row>
    <row r="10" spans="1:3" x14ac:dyDescent="0.25">
      <c r="B10">
        <v>4</v>
      </c>
      <c r="C10" s="27">
        <v>16</v>
      </c>
    </row>
    <row r="11" spans="1:3" x14ac:dyDescent="0.25">
      <c r="A11" t="s">
        <v>438</v>
      </c>
      <c r="C11" s="27">
        <v>106</v>
      </c>
    </row>
    <row r="12" spans="1:3" x14ac:dyDescent="0.25">
      <c r="A12" t="s">
        <v>42</v>
      </c>
      <c r="C12" s="27">
        <v>198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FC02-E0D2-4900-B1B8-2F0F66B49730}">
  <dimension ref="A2:C27"/>
  <sheetViews>
    <sheetView workbookViewId="0">
      <selection activeCell="A24" sqref="A24"/>
    </sheetView>
  </sheetViews>
  <sheetFormatPr defaultRowHeight="15" x14ac:dyDescent="0.25"/>
  <cols>
    <col min="1" max="1" width="11.5703125" bestFit="1" customWidth="1"/>
    <col min="2" max="2" width="25.7109375" bestFit="1" customWidth="1"/>
    <col min="3" max="3" width="23.7109375" bestFit="1" customWidth="1"/>
    <col min="4" max="4" width="8.5703125" bestFit="1" customWidth="1"/>
    <col min="5" max="5" width="11.42578125" bestFit="1" customWidth="1"/>
    <col min="6" max="6" width="11" bestFit="1" customWidth="1"/>
    <col min="7" max="7" width="11.42578125" bestFit="1" customWidth="1"/>
    <col min="8" max="9" width="4.42578125" bestFit="1" customWidth="1"/>
    <col min="10" max="12" width="3.28515625" bestFit="1" customWidth="1"/>
    <col min="13" max="13" width="11.42578125" bestFit="1" customWidth="1"/>
  </cols>
  <sheetData>
    <row r="2" spans="1:3" x14ac:dyDescent="0.25">
      <c r="A2" t="s">
        <v>30</v>
      </c>
    </row>
    <row r="3" spans="1:3" x14ac:dyDescent="0.25">
      <c r="A3" s="27">
        <v>1032</v>
      </c>
    </row>
    <row r="6" spans="1:3" x14ac:dyDescent="0.25">
      <c r="A6" s="8" t="s">
        <v>2</v>
      </c>
      <c r="B6" t="s">
        <v>427</v>
      </c>
      <c r="C6" t="s">
        <v>439</v>
      </c>
    </row>
    <row r="7" spans="1:3" x14ac:dyDescent="0.25">
      <c r="A7" t="s">
        <v>13</v>
      </c>
      <c r="B7" s="27">
        <v>72</v>
      </c>
      <c r="C7" s="27">
        <v>72</v>
      </c>
    </row>
    <row r="8" spans="1:3" x14ac:dyDescent="0.25">
      <c r="A8" t="s">
        <v>26</v>
      </c>
      <c r="B8" s="27">
        <v>66</v>
      </c>
      <c r="C8" s="27">
        <v>66</v>
      </c>
    </row>
    <row r="9" spans="1:3" x14ac:dyDescent="0.25">
      <c r="A9" t="s">
        <v>33</v>
      </c>
      <c r="B9" s="27">
        <v>60</v>
      </c>
      <c r="C9" s="27">
        <v>60</v>
      </c>
    </row>
    <row r="10" spans="1:3" x14ac:dyDescent="0.25">
      <c r="A10" t="s">
        <v>42</v>
      </c>
      <c r="B10" s="27">
        <v>198</v>
      </c>
      <c r="C10" s="27">
        <v>198</v>
      </c>
    </row>
    <row r="24" spans="1:1" x14ac:dyDescent="0.25">
      <c r="A24" s="8" t="s">
        <v>3</v>
      </c>
    </row>
    <row r="25" spans="1:1" x14ac:dyDescent="0.25">
      <c r="A25" t="s">
        <v>21</v>
      </c>
    </row>
    <row r="26" spans="1:1" x14ac:dyDescent="0.25">
      <c r="A26" t="s">
        <v>14</v>
      </c>
    </row>
    <row r="27" spans="1:1" x14ac:dyDescent="0.25">
      <c r="A27" t="s">
        <v>42</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0D8C-6921-4054-B452-23610B9BC0B2}">
  <sheetPr>
    <pageSetUpPr fitToPage="1"/>
  </sheetPr>
  <dimension ref="A1:X39"/>
  <sheetViews>
    <sheetView showGridLines="0" tabSelected="1" workbookViewId="0">
      <selection activeCell="AC18" sqref="AC18"/>
    </sheetView>
  </sheetViews>
  <sheetFormatPr defaultRowHeight="15" x14ac:dyDescent="0.25"/>
  <cols>
    <col min="1" max="16384" width="9.140625" style="13"/>
  </cols>
  <sheetData>
    <row r="1" spans="1:24" ht="66.75" customHeight="1" x14ac:dyDescent="0.6">
      <c r="A1" s="26"/>
      <c r="B1" s="26"/>
      <c r="C1" s="26"/>
      <c r="D1" s="26"/>
      <c r="E1" s="26"/>
      <c r="F1" s="26"/>
      <c r="G1" s="26"/>
      <c r="H1" s="26"/>
      <c r="I1" s="26"/>
      <c r="J1" s="26"/>
      <c r="K1" s="26"/>
      <c r="L1" s="26"/>
      <c r="M1" s="26"/>
      <c r="N1" s="26"/>
      <c r="O1" s="26"/>
      <c r="P1" s="26"/>
      <c r="Q1" s="26"/>
      <c r="R1" s="26"/>
      <c r="S1" s="26"/>
      <c r="T1" s="26"/>
      <c r="U1" s="26"/>
      <c r="V1" s="28"/>
      <c r="W1" s="29"/>
      <c r="X1" s="29"/>
    </row>
    <row r="2" spans="1:24" x14ac:dyDescent="0.25">
      <c r="V2" s="29"/>
      <c r="W2" s="29"/>
      <c r="X2" s="29"/>
    </row>
    <row r="3" spans="1:24" x14ac:dyDescent="0.25">
      <c r="V3" s="29"/>
      <c r="W3" s="29"/>
      <c r="X3" s="29"/>
    </row>
    <row r="4" spans="1:24" x14ac:dyDescent="0.25">
      <c r="V4" s="29"/>
      <c r="W4" s="29"/>
      <c r="X4" s="29"/>
    </row>
    <row r="5" spans="1:24" x14ac:dyDescent="0.25">
      <c r="V5" s="29"/>
      <c r="W5" s="29"/>
      <c r="X5" s="29"/>
    </row>
    <row r="6" spans="1:24" x14ac:dyDescent="0.25">
      <c r="V6" s="29"/>
      <c r="W6" s="29"/>
      <c r="X6" s="29"/>
    </row>
    <row r="7" spans="1:24" x14ac:dyDescent="0.25">
      <c r="V7" s="29"/>
      <c r="W7" s="29"/>
      <c r="X7" s="29"/>
    </row>
    <row r="8" spans="1:24" x14ac:dyDescent="0.25">
      <c r="V8" s="29"/>
      <c r="W8" s="29"/>
      <c r="X8" s="29"/>
    </row>
    <row r="9" spans="1:24" x14ac:dyDescent="0.25">
      <c r="V9" s="29"/>
      <c r="W9" s="29"/>
      <c r="X9" s="29"/>
    </row>
    <row r="10" spans="1:24" x14ac:dyDescent="0.25">
      <c r="V10" s="29"/>
      <c r="W10" s="29"/>
      <c r="X10" s="29"/>
    </row>
    <row r="11" spans="1:24" x14ac:dyDescent="0.25">
      <c r="V11" s="29"/>
      <c r="W11" s="29"/>
      <c r="X11" s="29"/>
    </row>
    <row r="12" spans="1:24" x14ac:dyDescent="0.25">
      <c r="V12" s="29"/>
      <c r="W12" s="29"/>
      <c r="X12" s="29"/>
    </row>
    <row r="13" spans="1:24" x14ac:dyDescent="0.25">
      <c r="V13" s="29"/>
      <c r="W13" s="29"/>
      <c r="X13" s="29"/>
    </row>
    <row r="14" spans="1:24" x14ac:dyDescent="0.25">
      <c r="V14" s="29"/>
      <c r="W14" s="29"/>
      <c r="X14" s="29"/>
    </row>
    <row r="15" spans="1:24" x14ac:dyDescent="0.25">
      <c r="V15" s="30"/>
      <c r="W15" s="29"/>
      <c r="X15" s="29"/>
    </row>
    <row r="16" spans="1:24" x14ac:dyDescent="0.25">
      <c r="V16" s="29"/>
      <c r="W16" s="29"/>
      <c r="X16" s="29"/>
    </row>
    <row r="17" spans="22:24" x14ac:dyDescent="0.25">
      <c r="V17" s="29"/>
      <c r="W17" s="29"/>
      <c r="X17" s="29"/>
    </row>
    <row r="18" spans="22:24" x14ac:dyDescent="0.25">
      <c r="V18" s="29"/>
      <c r="W18" s="29"/>
      <c r="X18" s="29"/>
    </row>
    <row r="19" spans="22:24" x14ac:dyDescent="0.25">
      <c r="V19" s="29"/>
      <c r="W19" s="29"/>
      <c r="X19" s="29"/>
    </row>
    <row r="20" spans="22:24" x14ac:dyDescent="0.25">
      <c r="V20" s="29"/>
      <c r="W20" s="29"/>
      <c r="X20" s="29"/>
    </row>
    <row r="21" spans="22:24" x14ac:dyDescent="0.25">
      <c r="V21" s="29"/>
      <c r="W21" s="29"/>
      <c r="X21" s="29"/>
    </row>
    <row r="22" spans="22:24" x14ac:dyDescent="0.25">
      <c r="V22" s="29"/>
      <c r="W22" s="29"/>
      <c r="X22" s="29"/>
    </row>
    <row r="23" spans="22:24" x14ac:dyDescent="0.25">
      <c r="V23" s="29"/>
      <c r="W23" s="29"/>
      <c r="X23" s="29"/>
    </row>
    <row r="24" spans="22:24" x14ac:dyDescent="0.25">
      <c r="V24" s="29"/>
      <c r="W24" s="29"/>
      <c r="X24" s="29"/>
    </row>
    <row r="25" spans="22:24" x14ac:dyDescent="0.25">
      <c r="V25" s="29"/>
      <c r="W25" s="29"/>
      <c r="X25" s="29"/>
    </row>
    <row r="26" spans="22:24" x14ac:dyDescent="0.25">
      <c r="V26" s="29"/>
      <c r="W26" s="29"/>
      <c r="X26" s="29"/>
    </row>
    <row r="27" spans="22:24" x14ac:dyDescent="0.25">
      <c r="V27" s="29"/>
      <c r="W27" s="29"/>
      <c r="X27" s="29"/>
    </row>
    <row r="28" spans="22:24" x14ac:dyDescent="0.25">
      <c r="V28" s="29"/>
      <c r="W28" s="29"/>
      <c r="X28" s="29"/>
    </row>
    <row r="29" spans="22:24" x14ac:dyDescent="0.25">
      <c r="V29" s="29"/>
      <c r="W29" s="29"/>
      <c r="X29" s="29"/>
    </row>
    <row r="30" spans="22:24" x14ac:dyDescent="0.25">
      <c r="V30" s="29"/>
      <c r="W30" s="29"/>
      <c r="X30" s="29"/>
    </row>
    <row r="31" spans="22:24" x14ac:dyDescent="0.25">
      <c r="V31" s="29"/>
      <c r="W31" s="29"/>
      <c r="X31" s="29"/>
    </row>
    <row r="32" spans="22:24" x14ac:dyDescent="0.25">
      <c r="V32" s="29"/>
      <c r="W32" s="29"/>
      <c r="X32" s="29"/>
    </row>
    <row r="39" spans="6:6" x14ac:dyDescent="0.25">
      <c r="F39" s="14"/>
    </row>
  </sheetData>
  <mergeCells count="1">
    <mergeCell ref="A1:U1"/>
  </mergeCells>
  <pageMargins left="1" right="1" top="1" bottom="1" header="0.5" footer="0.5"/>
  <pageSetup paperSize="5" orientation="landscape"/>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A023-6822-4E20-95F1-44A3FE89C84D}">
  <dimension ref="A1:T199"/>
  <sheetViews>
    <sheetView topLeftCell="A32" workbookViewId="0">
      <selection sqref="A1:K1048576"/>
    </sheetView>
  </sheetViews>
  <sheetFormatPr defaultRowHeight="15" outlineLevelRow="2" x14ac:dyDescent="0.25"/>
  <cols>
    <col min="1" max="5" width="11.42578125" bestFit="1" customWidth="1"/>
    <col min="7" max="7" width="11.42578125" bestFit="1" customWidth="1"/>
    <col min="8" max="8" width="15.5703125" bestFit="1" customWidth="1"/>
    <col min="9" max="9" width="11.42578125" bestFit="1" customWidth="1"/>
    <col min="10" max="10" width="11" bestFit="1" customWidth="1"/>
    <col min="14" max="14" width="16.42578125" bestFit="1" customWidth="1"/>
    <col min="15" max="15" width="26.140625" bestFit="1" customWidth="1"/>
    <col min="16" max="16" width="24" bestFit="1" customWidth="1"/>
    <col min="17" max="17" width="31" bestFit="1" customWidth="1"/>
    <col min="18" max="19" width="28.85546875" bestFit="1" customWidth="1"/>
    <col min="20" max="20" width="31" bestFit="1" customWidth="1"/>
  </cols>
  <sheetData>
    <row r="1" spans="1:20" ht="45" x14ac:dyDescent="0.25">
      <c r="A1" s="5" t="s">
        <v>0</v>
      </c>
      <c r="B1" s="5" t="s">
        <v>1</v>
      </c>
      <c r="C1" s="5" t="s">
        <v>2</v>
      </c>
      <c r="D1" s="5" t="s">
        <v>3</v>
      </c>
      <c r="E1" s="5" t="s">
        <v>4</v>
      </c>
      <c r="F1" s="5" t="s">
        <v>5</v>
      </c>
      <c r="G1" s="5" t="s">
        <v>6</v>
      </c>
      <c r="H1" s="5" t="s">
        <v>7</v>
      </c>
      <c r="I1" s="5" t="s">
        <v>8</v>
      </c>
      <c r="J1" s="5" t="s">
        <v>9</v>
      </c>
      <c r="K1" s="5" t="s">
        <v>10</v>
      </c>
    </row>
    <row r="2" spans="1:20" ht="30" outlineLevel="2" x14ac:dyDescent="0.25">
      <c r="A2" s="1" t="s">
        <v>11</v>
      </c>
      <c r="B2" s="1" t="s">
        <v>12</v>
      </c>
      <c r="C2" s="1" t="s">
        <v>13</v>
      </c>
      <c r="D2" s="1" t="s">
        <v>14</v>
      </c>
      <c r="E2" s="1" t="s">
        <v>15</v>
      </c>
      <c r="F2" s="12">
        <f t="shared" ref="F2:F33" ca="1" si="0">RANDBETWEEN(50,100)</f>
        <v>82</v>
      </c>
      <c r="G2" s="1">
        <v>10</v>
      </c>
      <c r="H2" s="2">
        <v>45566</v>
      </c>
      <c r="I2" s="1" t="s">
        <v>16</v>
      </c>
      <c r="J2" s="1">
        <v>10</v>
      </c>
      <c r="K2" s="12">
        <f>YEAR(Table13[[#This Row],[Rejection Date]])</f>
        <v>2024</v>
      </c>
      <c r="O2" s="8" t="s">
        <v>3</v>
      </c>
      <c r="P2" s="8" t="s">
        <v>17</v>
      </c>
    </row>
    <row r="3" spans="1:20" ht="30" x14ac:dyDescent="0.25">
      <c r="A3" s="3" t="s">
        <v>18</v>
      </c>
      <c r="B3" s="3" t="s">
        <v>19</v>
      </c>
      <c r="C3" s="3" t="s">
        <v>13</v>
      </c>
      <c r="D3" s="3" t="s">
        <v>14</v>
      </c>
      <c r="E3" s="3" t="s">
        <v>20</v>
      </c>
      <c r="F3" s="3">
        <f t="shared" ca="1" si="0"/>
        <v>75</v>
      </c>
      <c r="G3" s="3">
        <v>5</v>
      </c>
      <c r="H3" s="4">
        <v>45567</v>
      </c>
      <c r="I3" s="3" t="s">
        <v>16</v>
      </c>
      <c r="J3" s="3">
        <v>10</v>
      </c>
      <c r="K3" s="3">
        <f>YEAR(Table13[[#This Row],[Rejection Date]])</f>
        <v>2024</v>
      </c>
      <c r="O3" t="s">
        <v>21</v>
      </c>
      <c r="Q3" t="s">
        <v>22</v>
      </c>
      <c r="R3" t="s">
        <v>23</v>
      </c>
    </row>
    <row r="4" spans="1:20" ht="30" x14ac:dyDescent="0.25">
      <c r="A4" s="1" t="s">
        <v>24</v>
      </c>
      <c r="B4" s="1" t="s">
        <v>25</v>
      </c>
      <c r="C4" s="1" t="s">
        <v>26</v>
      </c>
      <c r="D4" s="1" t="s">
        <v>14</v>
      </c>
      <c r="E4" s="1" t="s">
        <v>27</v>
      </c>
      <c r="F4" s="3">
        <f t="shared" ca="1" si="0"/>
        <v>98</v>
      </c>
      <c r="G4" s="1">
        <v>3</v>
      </c>
      <c r="H4" s="2">
        <v>45568</v>
      </c>
      <c r="I4" s="1" t="s">
        <v>28</v>
      </c>
      <c r="J4" s="1">
        <v>10</v>
      </c>
      <c r="K4" s="3">
        <f>YEAR(Table13[[#This Row],[Rejection Date]])</f>
        <v>2024</v>
      </c>
      <c r="N4" s="8" t="s">
        <v>2</v>
      </c>
      <c r="O4" t="s">
        <v>29</v>
      </c>
      <c r="P4" t="s">
        <v>30</v>
      </c>
    </row>
    <row r="5" spans="1:20" x14ac:dyDescent="0.25">
      <c r="A5" s="3" t="s">
        <v>31</v>
      </c>
      <c r="B5" s="3" t="s">
        <v>32</v>
      </c>
      <c r="C5" s="3" t="s">
        <v>33</v>
      </c>
      <c r="D5" s="3" t="s">
        <v>21</v>
      </c>
      <c r="E5" s="3" t="s">
        <v>34</v>
      </c>
      <c r="F5" s="3">
        <f t="shared" ca="1" si="0"/>
        <v>95</v>
      </c>
      <c r="G5" s="3">
        <v>2</v>
      </c>
      <c r="H5" s="4">
        <v>45569</v>
      </c>
      <c r="I5" s="3" t="s">
        <v>28</v>
      </c>
      <c r="J5" s="3">
        <v>10</v>
      </c>
      <c r="K5" s="3">
        <f>YEAR(Table13[[#This Row],[Rejection Date]])</f>
        <v>2024</v>
      </c>
      <c r="N5" t="s">
        <v>13</v>
      </c>
      <c r="O5">
        <v>2598</v>
      </c>
      <c r="P5">
        <v>156</v>
      </c>
      <c r="Q5">
        <v>2598</v>
      </c>
      <c r="R5">
        <v>156</v>
      </c>
    </row>
    <row r="6" spans="1:20" x14ac:dyDescent="0.25">
      <c r="A6" s="1" t="s">
        <v>35</v>
      </c>
      <c r="B6" s="1" t="s">
        <v>36</v>
      </c>
      <c r="C6" s="1" t="s">
        <v>26</v>
      </c>
      <c r="D6" s="1" t="s">
        <v>21</v>
      </c>
      <c r="E6" s="1" t="s">
        <v>37</v>
      </c>
      <c r="F6" s="3">
        <f t="shared" ca="1" si="0"/>
        <v>86</v>
      </c>
      <c r="G6" s="1">
        <v>8</v>
      </c>
      <c r="H6" s="2">
        <v>45570</v>
      </c>
      <c r="I6" s="1" t="s">
        <v>16</v>
      </c>
      <c r="J6" s="1">
        <v>10</v>
      </c>
      <c r="K6" s="3">
        <f>YEAR(Table13[[#This Row],[Rejection Date]])</f>
        <v>2024</v>
      </c>
      <c r="N6" t="s">
        <v>26</v>
      </c>
      <c r="O6">
        <v>1953</v>
      </c>
      <c r="P6">
        <v>129</v>
      </c>
      <c r="Q6">
        <v>1953</v>
      </c>
      <c r="R6">
        <v>129</v>
      </c>
    </row>
    <row r="7" spans="1:20" ht="30" x14ac:dyDescent="0.25">
      <c r="A7" s="3" t="s">
        <v>38</v>
      </c>
      <c r="B7" s="3" t="s">
        <v>39</v>
      </c>
      <c r="C7" s="3" t="s">
        <v>13</v>
      </c>
      <c r="D7" s="3" t="s">
        <v>14</v>
      </c>
      <c r="E7" s="3" t="s">
        <v>15</v>
      </c>
      <c r="F7" s="3">
        <f t="shared" ca="1" si="0"/>
        <v>51</v>
      </c>
      <c r="G7" s="3">
        <v>4</v>
      </c>
      <c r="H7" s="4">
        <v>45571</v>
      </c>
      <c r="I7" s="3" t="s">
        <v>28</v>
      </c>
      <c r="J7" s="3">
        <v>10</v>
      </c>
      <c r="K7" s="3">
        <f>YEAR(Table13[[#This Row],[Rejection Date]])</f>
        <v>2024</v>
      </c>
      <c r="N7" t="s">
        <v>33</v>
      </c>
      <c r="O7">
        <v>2755</v>
      </c>
      <c r="P7">
        <v>157</v>
      </c>
      <c r="Q7">
        <v>2755</v>
      </c>
      <c r="R7">
        <v>157</v>
      </c>
    </row>
    <row r="8" spans="1:20" ht="30" x14ac:dyDescent="0.25">
      <c r="A8" s="1" t="s">
        <v>40</v>
      </c>
      <c r="B8" s="1" t="s">
        <v>41</v>
      </c>
      <c r="C8" s="1" t="s">
        <v>33</v>
      </c>
      <c r="D8" s="1" t="s">
        <v>21</v>
      </c>
      <c r="E8" s="1" t="s">
        <v>20</v>
      </c>
      <c r="F8" s="3">
        <f t="shared" ca="1" si="0"/>
        <v>86</v>
      </c>
      <c r="G8" s="1">
        <v>6</v>
      </c>
      <c r="H8" s="2">
        <v>45572</v>
      </c>
      <c r="I8" s="1" t="s">
        <v>16</v>
      </c>
      <c r="J8" s="1">
        <v>10</v>
      </c>
      <c r="K8" s="3">
        <f>YEAR(Table13[[#This Row],[Rejection Date]])</f>
        <v>2024</v>
      </c>
      <c r="N8" t="s">
        <v>42</v>
      </c>
      <c r="O8">
        <v>7306</v>
      </c>
      <c r="P8">
        <v>442</v>
      </c>
      <c r="Q8">
        <v>7306</v>
      </c>
      <c r="R8">
        <v>442</v>
      </c>
    </row>
    <row r="9" spans="1:20" ht="30" x14ac:dyDescent="0.25">
      <c r="A9" s="3" t="s">
        <v>43</v>
      </c>
      <c r="B9" s="3" t="s">
        <v>44</v>
      </c>
      <c r="C9" s="3" t="s">
        <v>26</v>
      </c>
      <c r="D9" s="3" t="s">
        <v>14</v>
      </c>
      <c r="E9" s="3" t="s">
        <v>27</v>
      </c>
      <c r="F9" s="3">
        <f t="shared" ca="1" si="0"/>
        <v>99</v>
      </c>
      <c r="G9" s="3">
        <v>7</v>
      </c>
      <c r="H9" s="4">
        <v>45573</v>
      </c>
      <c r="I9" s="3" t="s">
        <v>16</v>
      </c>
      <c r="J9" s="3">
        <v>10</v>
      </c>
      <c r="K9" s="3">
        <f>YEAR(Table13[[#This Row],[Rejection Date]])</f>
        <v>2024</v>
      </c>
    </row>
    <row r="10" spans="1:20" x14ac:dyDescent="0.25">
      <c r="A10" s="1" t="s">
        <v>45</v>
      </c>
      <c r="B10" s="1" t="s">
        <v>46</v>
      </c>
      <c r="C10" s="1" t="s">
        <v>13</v>
      </c>
      <c r="D10" s="1" t="s">
        <v>21</v>
      </c>
      <c r="E10" s="1" t="s">
        <v>34</v>
      </c>
      <c r="F10" s="3">
        <f t="shared" ca="1" si="0"/>
        <v>87</v>
      </c>
      <c r="G10" s="1">
        <v>3</v>
      </c>
      <c r="H10" s="2">
        <v>45574</v>
      </c>
      <c r="I10" s="1" t="s">
        <v>16</v>
      </c>
      <c r="J10" s="1">
        <v>10</v>
      </c>
      <c r="K10" s="3">
        <f>YEAR(Table13[[#This Row],[Rejection Date]])</f>
        <v>2024</v>
      </c>
    </row>
    <row r="11" spans="1:20" x14ac:dyDescent="0.25">
      <c r="A11" s="3" t="s">
        <v>47</v>
      </c>
      <c r="B11" s="3" t="s">
        <v>48</v>
      </c>
      <c r="C11" s="3" t="s">
        <v>33</v>
      </c>
      <c r="D11" s="3" t="s">
        <v>21</v>
      </c>
      <c r="E11" s="3" t="s">
        <v>37</v>
      </c>
      <c r="F11" s="3">
        <f t="shared" ca="1" si="0"/>
        <v>83</v>
      </c>
      <c r="G11" s="3">
        <v>5</v>
      </c>
      <c r="H11" s="4">
        <v>45575</v>
      </c>
      <c r="I11" s="3" t="s">
        <v>28</v>
      </c>
      <c r="J11" s="3">
        <v>10</v>
      </c>
      <c r="K11" s="3">
        <f>YEAR(Table13[[#This Row],[Rejection Date]])</f>
        <v>2024</v>
      </c>
      <c r="S11" t="s">
        <v>14</v>
      </c>
      <c r="T11" t="s">
        <v>21</v>
      </c>
    </row>
    <row r="12" spans="1:20" ht="30" x14ac:dyDescent="0.25">
      <c r="A12" s="1" t="s">
        <v>49</v>
      </c>
      <c r="B12" s="1" t="s">
        <v>50</v>
      </c>
      <c r="C12" s="1" t="s">
        <v>13</v>
      </c>
      <c r="D12" s="1" t="s">
        <v>14</v>
      </c>
      <c r="E12" s="1" t="s">
        <v>15</v>
      </c>
      <c r="F12" s="3">
        <f t="shared" ca="1" si="0"/>
        <v>61</v>
      </c>
      <c r="G12" s="1">
        <v>9</v>
      </c>
      <c r="H12" s="2">
        <v>45576</v>
      </c>
      <c r="I12" s="1" t="s">
        <v>28</v>
      </c>
      <c r="J12" s="1">
        <v>10</v>
      </c>
      <c r="K12" s="3">
        <f>YEAR(Table13[[#This Row],[Rejection Date]])</f>
        <v>2024</v>
      </c>
      <c r="R12" s="11" t="s">
        <v>51</v>
      </c>
      <c r="S12" s="11">
        <f>R5/Q5</f>
        <v>6.0046189376443418E-2</v>
      </c>
      <c r="T12" s="11">
        <f>P5/O5</f>
        <v>6.0046189376443418E-2</v>
      </c>
    </row>
    <row r="13" spans="1:20" ht="30" x14ac:dyDescent="0.25">
      <c r="A13" s="3" t="s">
        <v>52</v>
      </c>
      <c r="B13" s="3" t="s">
        <v>53</v>
      </c>
      <c r="C13" s="3" t="s">
        <v>13</v>
      </c>
      <c r="D13" s="3" t="s">
        <v>14</v>
      </c>
      <c r="E13" s="3" t="s">
        <v>20</v>
      </c>
      <c r="F13" s="3">
        <f t="shared" ca="1" si="0"/>
        <v>95</v>
      </c>
      <c r="G13" s="3">
        <v>6</v>
      </c>
      <c r="H13" s="4">
        <v>45577</v>
      </c>
      <c r="I13" s="3" t="s">
        <v>16</v>
      </c>
      <c r="J13" s="3">
        <v>10</v>
      </c>
      <c r="K13" s="3">
        <f>YEAR(Table13[[#This Row],[Rejection Date]])</f>
        <v>2024</v>
      </c>
      <c r="R13" t="s">
        <v>54</v>
      </c>
      <c r="S13" s="11">
        <f>R6/Q6</f>
        <v>6.6052227342549924E-2</v>
      </c>
      <c r="T13" s="11">
        <f>P6/O6</f>
        <v>6.6052227342549924E-2</v>
      </c>
    </row>
    <row r="14" spans="1:20" ht="30" x14ac:dyDescent="0.25">
      <c r="A14" s="1" t="s">
        <v>55</v>
      </c>
      <c r="B14" s="1" t="s">
        <v>56</v>
      </c>
      <c r="C14" s="1" t="s">
        <v>26</v>
      </c>
      <c r="D14" s="1" t="s">
        <v>14</v>
      </c>
      <c r="E14" s="1" t="s">
        <v>27</v>
      </c>
      <c r="F14" s="3">
        <f t="shared" ca="1" si="0"/>
        <v>87</v>
      </c>
      <c r="G14" s="1">
        <v>4</v>
      </c>
      <c r="H14" s="2">
        <v>45578</v>
      </c>
      <c r="I14" s="1" t="s">
        <v>16</v>
      </c>
      <c r="J14" s="1">
        <v>10</v>
      </c>
      <c r="K14" s="3">
        <f>YEAR(Table13[[#This Row],[Rejection Date]])</f>
        <v>2024</v>
      </c>
      <c r="R14" t="s">
        <v>57</v>
      </c>
      <c r="S14" s="11">
        <f>R7/Q7</f>
        <v>5.6987295825771327E-2</v>
      </c>
      <c r="T14" s="11">
        <f>P7/O7</f>
        <v>5.6987295825771327E-2</v>
      </c>
    </row>
    <row r="15" spans="1:20" x14ac:dyDescent="0.25">
      <c r="A15" s="3" t="s">
        <v>58</v>
      </c>
      <c r="B15" s="3" t="s">
        <v>59</v>
      </c>
      <c r="C15" s="3" t="s">
        <v>33</v>
      </c>
      <c r="D15" s="3" t="s">
        <v>21</v>
      </c>
      <c r="E15" s="3" t="s">
        <v>34</v>
      </c>
      <c r="F15" s="3">
        <f t="shared" ca="1" si="0"/>
        <v>80</v>
      </c>
      <c r="G15" s="3">
        <v>1</v>
      </c>
      <c r="H15" s="4">
        <v>45579</v>
      </c>
      <c r="I15" s="3" t="s">
        <v>28</v>
      </c>
      <c r="J15" s="3">
        <v>10</v>
      </c>
      <c r="K15" s="3">
        <f>YEAR(Table13[[#This Row],[Rejection Date]])</f>
        <v>2024</v>
      </c>
    </row>
    <row r="16" spans="1:20" x14ac:dyDescent="0.25">
      <c r="A16" s="1" t="s">
        <v>60</v>
      </c>
      <c r="B16" s="1" t="s">
        <v>61</v>
      </c>
      <c r="C16" s="1" t="s">
        <v>26</v>
      </c>
      <c r="D16" s="1" t="s">
        <v>21</v>
      </c>
      <c r="E16" s="1" t="s">
        <v>37</v>
      </c>
      <c r="F16" s="3">
        <f t="shared" ca="1" si="0"/>
        <v>55</v>
      </c>
      <c r="G16" s="1">
        <v>6</v>
      </c>
      <c r="H16" s="2">
        <v>45580</v>
      </c>
      <c r="I16" s="1" t="s">
        <v>28</v>
      </c>
      <c r="J16" s="1">
        <v>10</v>
      </c>
      <c r="K16" s="3">
        <f>YEAR(Table13[[#This Row],[Rejection Date]])</f>
        <v>2024</v>
      </c>
    </row>
    <row r="17" spans="1:16" ht="30" x14ac:dyDescent="0.25">
      <c r="A17" s="3" t="s">
        <v>62</v>
      </c>
      <c r="B17" s="3" t="s">
        <v>63</v>
      </c>
      <c r="C17" s="3" t="s">
        <v>13</v>
      </c>
      <c r="D17" s="3" t="s">
        <v>14</v>
      </c>
      <c r="E17" s="3" t="s">
        <v>15</v>
      </c>
      <c r="F17" s="3">
        <f t="shared" ca="1" si="0"/>
        <v>54</v>
      </c>
      <c r="G17" s="3">
        <v>3</v>
      </c>
      <c r="H17" s="4">
        <v>45581</v>
      </c>
      <c r="I17" s="3" t="s">
        <v>16</v>
      </c>
      <c r="J17" s="3">
        <v>10</v>
      </c>
      <c r="K17" s="3">
        <f>YEAR(Table13[[#This Row],[Rejection Date]])</f>
        <v>2024</v>
      </c>
    </row>
    <row r="18" spans="1:16" ht="30" x14ac:dyDescent="0.25">
      <c r="A18" s="1" t="s">
        <v>64</v>
      </c>
      <c r="B18" s="1" t="s">
        <v>65</v>
      </c>
      <c r="C18" s="1" t="s">
        <v>26</v>
      </c>
      <c r="D18" s="1" t="s">
        <v>14</v>
      </c>
      <c r="E18" s="1" t="s">
        <v>27</v>
      </c>
      <c r="F18" s="3">
        <f t="shared" ca="1" si="0"/>
        <v>77</v>
      </c>
      <c r="G18" s="1">
        <v>2</v>
      </c>
      <c r="H18" s="2">
        <v>45582</v>
      </c>
      <c r="I18" s="1" t="s">
        <v>28</v>
      </c>
      <c r="J18" s="1">
        <v>10</v>
      </c>
      <c r="K18" s="3">
        <f>YEAR(Table13[[#This Row],[Rejection Date]])</f>
        <v>2024</v>
      </c>
    </row>
    <row r="19" spans="1:16" x14ac:dyDescent="0.25">
      <c r="A19" s="3" t="s">
        <v>66</v>
      </c>
      <c r="B19" s="3" t="s">
        <v>67</v>
      </c>
      <c r="C19" s="3" t="s">
        <v>13</v>
      </c>
      <c r="D19" s="3" t="s">
        <v>21</v>
      </c>
      <c r="E19" s="3" t="s">
        <v>34</v>
      </c>
      <c r="F19" s="3">
        <f t="shared" ca="1" si="0"/>
        <v>56</v>
      </c>
      <c r="G19" s="3">
        <v>4</v>
      </c>
      <c r="H19" s="4">
        <v>45583</v>
      </c>
      <c r="I19" s="3" t="s">
        <v>28</v>
      </c>
      <c r="J19" s="3">
        <v>10</v>
      </c>
      <c r="K19" s="3">
        <f>YEAR(Table13[[#This Row],[Rejection Date]])</f>
        <v>2024</v>
      </c>
    </row>
    <row r="20" spans="1:16" x14ac:dyDescent="0.25">
      <c r="A20" s="1" t="s">
        <v>68</v>
      </c>
      <c r="B20" s="1" t="s">
        <v>69</v>
      </c>
      <c r="C20" s="1" t="s">
        <v>26</v>
      </c>
      <c r="D20" s="1" t="s">
        <v>21</v>
      </c>
      <c r="E20" s="1" t="s">
        <v>37</v>
      </c>
      <c r="F20" s="3">
        <f t="shared" ca="1" si="0"/>
        <v>64</v>
      </c>
      <c r="G20" s="1">
        <v>7</v>
      </c>
      <c r="H20" s="2">
        <v>45584</v>
      </c>
      <c r="I20" s="1" t="s">
        <v>16</v>
      </c>
      <c r="J20" s="1">
        <v>10</v>
      </c>
      <c r="K20" s="3">
        <f>YEAR(Table13[[#This Row],[Rejection Date]])</f>
        <v>2024</v>
      </c>
    </row>
    <row r="21" spans="1:16" ht="30" x14ac:dyDescent="0.25">
      <c r="A21" s="3" t="s">
        <v>70</v>
      </c>
      <c r="B21" s="3" t="s">
        <v>71</v>
      </c>
      <c r="C21" s="3" t="s">
        <v>13</v>
      </c>
      <c r="D21" s="3" t="s">
        <v>14</v>
      </c>
      <c r="E21" s="3" t="s">
        <v>15</v>
      </c>
      <c r="F21" s="3">
        <f t="shared" ca="1" si="0"/>
        <v>75</v>
      </c>
      <c r="G21" s="3">
        <v>8</v>
      </c>
      <c r="H21" s="4">
        <v>45585</v>
      </c>
      <c r="I21" s="3" t="s">
        <v>16</v>
      </c>
      <c r="J21" s="3">
        <v>10</v>
      </c>
      <c r="K21" s="3">
        <f>YEAR(Table13[[#This Row],[Rejection Date]])</f>
        <v>2024</v>
      </c>
    </row>
    <row r="22" spans="1:16" ht="30" x14ac:dyDescent="0.25">
      <c r="A22" s="1" t="s">
        <v>72</v>
      </c>
      <c r="B22" s="1" t="s">
        <v>73</v>
      </c>
      <c r="C22" s="1" t="s">
        <v>33</v>
      </c>
      <c r="D22" s="1" t="s">
        <v>21</v>
      </c>
      <c r="E22" s="1" t="s">
        <v>20</v>
      </c>
      <c r="F22" s="3">
        <f t="shared" ca="1" si="0"/>
        <v>86</v>
      </c>
      <c r="G22" s="1">
        <v>5</v>
      </c>
      <c r="H22" s="2">
        <v>45586</v>
      </c>
      <c r="I22" s="1" t="s">
        <v>28</v>
      </c>
      <c r="J22" s="1">
        <v>10</v>
      </c>
      <c r="K22" s="3">
        <f>YEAR(Table13[[#This Row],[Rejection Date]])</f>
        <v>2024</v>
      </c>
    </row>
    <row r="23" spans="1:16" ht="30" x14ac:dyDescent="0.25">
      <c r="A23" s="3" t="s">
        <v>74</v>
      </c>
      <c r="B23" s="3" t="s">
        <v>75</v>
      </c>
      <c r="C23" s="3" t="s">
        <v>26</v>
      </c>
      <c r="D23" s="3" t="s">
        <v>14</v>
      </c>
      <c r="E23" s="3" t="s">
        <v>27</v>
      </c>
      <c r="F23" s="3">
        <f t="shared" ca="1" si="0"/>
        <v>65</v>
      </c>
      <c r="G23" s="3">
        <v>3</v>
      </c>
      <c r="H23" s="4">
        <v>45587</v>
      </c>
      <c r="I23" s="3" t="s">
        <v>28</v>
      </c>
      <c r="J23" s="3">
        <v>10</v>
      </c>
      <c r="K23" s="3">
        <f>YEAR(Table13[[#This Row],[Rejection Date]])</f>
        <v>2024</v>
      </c>
    </row>
    <row r="24" spans="1:16" x14ac:dyDescent="0.25">
      <c r="A24" s="1" t="s">
        <v>76</v>
      </c>
      <c r="B24" s="1" t="s">
        <v>77</v>
      </c>
      <c r="C24" s="1" t="s">
        <v>13</v>
      </c>
      <c r="D24" s="1" t="s">
        <v>21</v>
      </c>
      <c r="E24" s="1" t="s">
        <v>34</v>
      </c>
      <c r="F24" s="3">
        <f t="shared" ca="1" si="0"/>
        <v>53</v>
      </c>
      <c r="G24" s="1">
        <v>2</v>
      </c>
      <c r="H24" s="2">
        <v>45588</v>
      </c>
      <c r="I24" s="1" t="s">
        <v>16</v>
      </c>
      <c r="J24" s="1">
        <v>10</v>
      </c>
      <c r="K24" s="3">
        <f>YEAR(Table13[[#This Row],[Rejection Date]])</f>
        <v>2024</v>
      </c>
    </row>
    <row r="25" spans="1:16" x14ac:dyDescent="0.25">
      <c r="A25" s="3" t="s">
        <v>78</v>
      </c>
      <c r="B25" s="3" t="s">
        <v>79</v>
      </c>
      <c r="C25" s="3" t="s">
        <v>33</v>
      </c>
      <c r="D25" s="3" t="s">
        <v>21</v>
      </c>
      <c r="E25" s="3" t="s">
        <v>37</v>
      </c>
      <c r="F25" s="3">
        <f t="shared" ca="1" si="0"/>
        <v>98</v>
      </c>
      <c r="G25" s="3">
        <v>4</v>
      </c>
      <c r="H25" s="4">
        <v>45589</v>
      </c>
      <c r="I25" s="3" t="s">
        <v>28</v>
      </c>
      <c r="J25" s="3">
        <v>10</v>
      </c>
      <c r="K25" s="3">
        <f>YEAR(Table13[[#This Row],[Rejection Date]])</f>
        <v>2024</v>
      </c>
    </row>
    <row r="26" spans="1:16" ht="30" x14ac:dyDescent="0.25">
      <c r="A26" s="1" t="s">
        <v>80</v>
      </c>
      <c r="B26" s="1" t="s">
        <v>81</v>
      </c>
      <c r="C26" s="1" t="s">
        <v>13</v>
      </c>
      <c r="D26" s="1" t="s">
        <v>14</v>
      </c>
      <c r="E26" s="1" t="s">
        <v>15</v>
      </c>
      <c r="F26" s="3">
        <f t="shared" ca="1" si="0"/>
        <v>68</v>
      </c>
      <c r="G26" s="1">
        <v>11</v>
      </c>
      <c r="H26" s="2">
        <v>45590</v>
      </c>
      <c r="I26" s="1" t="s">
        <v>28</v>
      </c>
      <c r="J26" s="1">
        <v>10</v>
      </c>
      <c r="K26" s="3">
        <f>YEAR(Table13[[#This Row],[Rejection Date]])</f>
        <v>2024</v>
      </c>
    </row>
    <row r="27" spans="1:16" ht="30" x14ac:dyDescent="0.25">
      <c r="A27" s="3" t="s">
        <v>82</v>
      </c>
      <c r="B27" s="3" t="s">
        <v>83</v>
      </c>
      <c r="C27" s="3" t="s">
        <v>26</v>
      </c>
      <c r="D27" s="3" t="s">
        <v>14</v>
      </c>
      <c r="E27" s="3" t="s">
        <v>27</v>
      </c>
      <c r="F27" s="3">
        <f t="shared" ca="1" si="0"/>
        <v>94</v>
      </c>
      <c r="G27" s="3">
        <v>9</v>
      </c>
      <c r="H27" s="4">
        <v>45591</v>
      </c>
      <c r="I27" s="3" t="s">
        <v>16</v>
      </c>
      <c r="J27" s="3">
        <v>10</v>
      </c>
      <c r="K27" s="3">
        <f>YEAR(Table13[[#This Row],[Rejection Date]])</f>
        <v>2024</v>
      </c>
      <c r="N27" s="15"/>
      <c r="O27" s="16"/>
      <c r="P27" s="17"/>
    </row>
    <row r="28" spans="1:16" x14ac:dyDescent="0.25">
      <c r="A28" s="1" t="s">
        <v>84</v>
      </c>
      <c r="B28" s="1" t="s">
        <v>85</v>
      </c>
      <c r="C28" s="1" t="s">
        <v>13</v>
      </c>
      <c r="D28" s="1" t="s">
        <v>21</v>
      </c>
      <c r="E28" s="1" t="s">
        <v>34</v>
      </c>
      <c r="F28" s="3">
        <f t="shared" ca="1" si="0"/>
        <v>61</v>
      </c>
      <c r="G28" s="1">
        <v>5</v>
      </c>
      <c r="H28" s="2">
        <v>45592</v>
      </c>
      <c r="I28" s="1" t="s">
        <v>28</v>
      </c>
      <c r="J28" s="1">
        <v>10</v>
      </c>
      <c r="K28" s="3">
        <f>YEAR(Table13[[#This Row],[Rejection Date]])</f>
        <v>2024</v>
      </c>
      <c r="N28" s="18"/>
      <c r="O28" s="19"/>
      <c r="P28" s="20"/>
    </row>
    <row r="29" spans="1:16" x14ac:dyDescent="0.25">
      <c r="A29" s="3" t="s">
        <v>86</v>
      </c>
      <c r="B29" s="3" t="s">
        <v>87</v>
      </c>
      <c r="C29" s="3" t="s">
        <v>33</v>
      </c>
      <c r="D29" s="3" t="s">
        <v>21</v>
      </c>
      <c r="E29" s="3" t="s">
        <v>37</v>
      </c>
      <c r="F29" s="3">
        <f t="shared" ca="1" si="0"/>
        <v>81</v>
      </c>
      <c r="G29" s="3">
        <v>3</v>
      </c>
      <c r="H29" s="4">
        <v>45593</v>
      </c>
      <c r="I29" s="3" t="s">
        <v>16</v>
      </c>
      <c r="J29" s="3">
        <v>10</v>
      </c>
      <c r="K29" s="3">
        <f>YEAR(Table13[[#This Row],[Rejection Date]])</f>
        <v>2024</v>
      </c>
      <c r="N29" s="18"/>
      <c r="O29" s="19"/>
      <c r="P29" s="20"/>
    </row>
    <row r="30" spans="1:16" ht="30" x14ac:dyDescent="0.25">
      <c r="A30" s="1" t="s">
        <v>88</v>
      </c>
      <c r="B30" s="1" t="s">
        <v>89</v>
      </c>
      <c r="C30" s="1" t="s">
        <v>26</v>
      </c>
      <c r="D30" s="1" t="s">
        <v>14</v>
      </c>
      <c r="E30" s="1" t="s">
        <v>15</v>
      </c>
      <c r="F30" s="3">
        <f t="shared" ca="1" si="0"/>
        <v>61</v>
      </c>
      <c r="G30" s="1">
        <v>7</v>
      </c>
      <c r="H30" s="2">
        <v>45594</v>
      </c>
      <c r="I30" s="1" t="s">
        <v>16</v>
      </c>
      <c r="J30" s="1">
        <v>10</v>
      </c>
      <c r="K30" s="3">
        <f>YEAR(Table13[[#This Row],[Rejection Date]])</f>
        <v>2024</v>
      </c>
      <c r="N30" s="18"/>
      <c r="O30" s="19"/>
      <c r="P30" s="20"/>
    </row>
    <row r="31" spans="1:16" ht="30" x14ac:dyDescent="0.25">
      <c r="A31" s="3" t="s">
        <v>90</v>
      </c>
      <c r="B31" s="3" t="s">
        <v>91</v>
      </c>
      <c r="C31" s="3" t="s">
        <v>13</v>
      </c>
      <c r="D31" s="3" t="s">
        <v>14</v>
      </c>
      <c r="E31" s="3" t="s">
        <v>27</v>
      </c>
      <c r="F31" s="3">
        <f t="shared" ca="1" si="0"/>
        <v>88</v>
      </c>
      <c r="G31" s="3">
        <v>6</v>
      </c>
      <c r="H31" s="4">
        <v>45595</v>
      </c>
      <c r="I31" s="3" t="s">
        <v>28</v>
      </c>
      <c r="J31" s="3">
        <v>10</v>
      </c>
      <c r="K31" s="3">
        <f>YEAR(Table13[[#This Row],[Rejection Date]])</f>
        <v>2024</v>
      </c>
      <c r="N31" s="18"/>
      <c r="O31" s="19"/>
      <c r="P31" s="20"/>
    </row>
    <row r="32" spans="1:16" ht="30" x14ac:dyDescent="0.25">
      <c r="A32" s="1" t="s">
        <v>92</v>
      </c>
      <c r="B32" s="1" t="s">
        <v>93</v>
      </c>
      <c r="C32" s="1" t="s">
        <v>33</v>
      </c>
      <c r="D32" s="1" t="s">
        <v>21</v>
      </c>
      <c r="E32" s="1" t="s">
        <v>20</v>
      </c>
      <c r="F32" s="3">
        <f t="shared" ca="1" si="0"/>
        <v>51</v>
      </c>
      <c r="G32" s="1">
        <v>8</v>
      </c>
      <c r="H32" s="2">
        <v>45596</v>
      </c>
      <c r="I32" s="1" t="s">
        <v>16</v>
      </c>
      <c r="J32" s="1">
        <v>10</v>
      </c>
      <c r="K32" s="3">
        <f>YEAR(Table13[[#This Row],[Rejection Date]])</f>
        <v>2024</v>
      </c>
      <c r="N32" s="18"/>
      <c r="O32" s="19"/>
      <c r="P32" s="20"/>
    </row>
    <row r="33" spans="1:18" ht="30" x14ac:dyDescent="0.25">
      <c r="A33" s="3" t="s">
        <v>94</v>
      </c>
      <c r="B33" s="3" t="s">
        <v>95</v>
      </c>
      <c r="C33" s="3" t="s">
        <v>26</v>
      </c>
      <c r="D33" s="3" t="s">
        <v>14</v>
      </c>
      <c r="E33" s="3" t="s">
        <v>20</v>
      </c>
      <c r="F33" s="3">
        <f t="shared" ca="1" si="0"/>
        <v>93</v>
      </c>
      <c r="G33" s="3">
        <v>4</v>
      </c>
      <c r="H33" s="4">
        <v>45597</v>
      </c>
      <c r="I33" s="3" t="s">
        <v>28</v>
      </c>
      <c r="J33" s="3">
        <v>11</v>
      </c>
      <c r="K33" s="3">
        <f>YEAR(Table13[[#This Row],[Rejection Date]])</f>
        <v>2024</v>
      </c>
      <c r="N33" s="18"/>
      <c r="O33" s="19"/>
      <c r="P33" s="20"/>
    </row>
    <row r="34" spans="1:18" x14ac:dyDescent="0.25">
      <c r="A34" s="1" t="s">
        <v>96</v>
      </c>
      <c r="B34" s="1" t="s">
        <v>97</v>
      </c>
      <c r="C34" s="1" t="s">
        <v>13</v>
      </c>
      <c r="D34" s="1" t="s">
        <v>21</v>
      </c>
      <c r="E34" s="1" t="s">
        <v>37</v>
      </c>
      <c r="F34" s="3">
        <f t="shared" ref="F34:F65" ca="1" si="1">RANDBETWEEN(50,100)</f>
        <v>82</v>
      </c>
      <c r="G34" s="1">
        <v>2</v>
      </c>
      <c r="H34" s="2">
        <v>45598</v>
      </c>
      <c r="I34" s="1" t="s">
        <v>28</v>
      </c>
      <c r="J34" s="1">
        <v>11</v>
      </c>
      <c r="K34" s="3">
        <f>YEAR(Table13[[#This Row],[Rejection Date]])</f>
        <v>2024</v>
      </c>
      <c r="N34" s="18"/>
      <c r="O34" s="19"/>
      <c r="P34" s="20"/>
    </row>
    <row r="35" spans="1:18" ht="30" x14ac:dyDescent="0.25">
      <c r="A35" s="3" t="s">
        <v>98</v>
      </c>
      <c r="B35" s="3" t="s">
        <v>99</v>
      </c>
      <c r="C35" s="3" t="s">
        <v>33</v>
      </c>
      <c r="D35" s="3" t="s">
        <v>14</v>
      </c>
      <c r="E35" s="3" t="s">
        <v>15</v>
      </c>
      <c r="F35" s="3">
        <f t="shared" ca="1" si="1"/>
        <v>53</v>
      </c>
      <c r="G35" s="3">
        <v>7</v>
      </c>
      <c r="H35" s="4">
        <v>45599</v>
      </c>
      <c r="I35" s="3" t="s">
        <v>16</v>
      </c>
      <c r="J35" s="3">
        <v>11</v>
      </c>
      <c r="K35" s="3">
        <f>YEAR(Table13[[#This Row],[Rejection Date]])</f>
        <v>2024</v>
      </c>
      <c r="N35" s="18"/>
      <c r="O35" s="19"/>
      <c r="P35" s="20"/>
    </row>
    <row r="36" spans="1:18" x14ac:dyDescent="0.25">
      <c r="A36" s="1" t="s">
        <v>100</v>
      </c>
      <c r="B36" s="1" t="s">
        <v>101</v>
      </c>
      <c r="C36" s="1" t="s">
        <v>13</v>
      </c>
      <c r="D36" s="1" t="s">
        <v>21</v>
      </c>
      <c r="E36" s="1" t="s">
        <v>34</v>
      </c>
      <c r="F36" s="3">
        <f t="shared" ca="1" si="1"/>
        <v>87</v>
      </c>
      <c r="G36" s="1">
        <v>3</v>
      </c>
      <c r="H36" s="2">
        <v>45600</v>
      </c>
      <c r="I36" s="1" t="s">
        <v>16</v>
      </c>
      <c r="J36" s="1">
        <v>11</v>
      </c>
      <c r="K36" s="3">
        <f>YEAR(Table13[[#This Row],[Rejection Date]])</f>
        <v>2024</v>
      </c>
      <c r="N36" s="18"/>
      <c r="O36" s="19"/>
      <c r="P36" s="20"/>
    </row>
    <row r="37" spans="1:18" ht="30" x14ac:dyDescent="0.25">
      <c r="A37" s="3" t="s">
        <v>102</v>
      </c>
      <c r="B37" s="3" t="s">
        <v>103</v>
      </c>
      <c r="C37" s="3" t="s">
        <v>26</v>
      </c>
      <c r="D37" s="3" t="s">
        <v>14</v>
      </c>
      <c r="E37" s="3" t="s">
        <v>15</v>
      </c>
      <c r="F37" s="3">
        <f t="shared" ca="1" si="1"/>
        <v>79</v>
      </c>
      <c r="G37" s="3">
        <v>5</v>
      </c>
      <c r="H37" s="4">
        <v>45601</v>
      </c>
      <c r="I37" s="3" t="s">
        <v>28</v>
      </c>
      <c r="J37" s="3">
        <v>11</v>
      </c>
      <c r="K37" s="3">
        <f>YEAR(Table13[[#This Row],[Rejection Date]])</f>
        <v>2024</v>
      </c>
      <c r="N37" s="18"/>
      <c r="O37" s="19"/>
      <c r="P37" s="20"/>
    </row>
    <row r="38" spans="1:18" ht="30" x14ac:dyDescent="0.25">
      <c r="A38" s="1" t="s">
        <v>104</v>
      </c>
      <c r="B38" s="1" t="s">
        <v>105</v>
      </c>
      <c r="C38" s="1" t="s">
        <v>33</v>
      </c>
      <c r="D38" s="1" t="s">
        <v>14</v>
      </c>
      <c r="E38" s="1" t="s">
        <v>27</v>
      </c>
      <c r="F38" s="3">
        <f t="shared" ca="1" si="1"/>
        <v>78</v>
      </c>
      <c r="G38" s="1">
        <v>4</v>
      </c>
      <c r="H38" s="2">
        <v>45602</v>
      </c>
      <c r="I38" s="1" t="s">
        <v>28</v>
      </c>
      <c r="J38" s="1">
        <v>11</v>
      </c>
      <c r="K38" s="3">
        <f>YEAR(Table13[[#This Row],[Rejection Date]])</f>
        <v>2024</v>
      </c>
      <c r="N38" s="18"/>
      <c r="O38" s="19"/>
      <c r="P38" s="20"/>
    </row>
    <row r="39" spans="1:18" x14ac:dyDescent="0.25">
      <c r="A39" s="3" t="s">
        <v>106</v>
      </c>
      <c r="B39" s="3" t="s">
        <v>107</v>
      </c>
      <c r="C39" s="3" t="s">
        <v>13</v>
      </c>
      <c r="D39" s="3" t="s">
        <v>21</v>
      </c>
      <c r="E39" s="3" t="s">
        <v>37</v>
      </c>
      <c r="F39" s="3">
        <f t="shared" ca="1" si="1"/>
        <v>66</v>
      </c>
      <c r="G39" s="3">
        <v>6</v>
      </c>
      <c r="H39" s="4">
        <v>45603</v>
      </c>
      <c r="I39" s="3" t="s">
        <v>16</v>
      </c>
      <c r="J39" s="3">
        <v>11</v>
      </c>
      <c r="K39" s="3">
        <f>YEAR(Table13[[#This Row],[Rejection Date]])</f>
        <v>2024</v>
      </c>
      <c r="N39" s="18"/>
      <c r="O39" s="19"/>
      <c r="P39" s="20"/>
    </row>
    <row r="40" spans="1:18" ht="30" x14ac:dyDescent="0.25">
      <c r="A40" s="1" t="s">
        <v>108</v>
      </c>
      <c r="B40" s="1" t="s">
        <v>109</v>
      </c>
      <c r="C40" s="1" t="s">
        <v>26</v>
      </c>
      <c r="D40" s="1" t="s">
        <v>14</v>
      </c>
      <c r="E40" s="1" t="s">
        <v>15</v>
      </c>
      <c r="F40" s="3">
        <f t="shared" ca="1" si="1"/>
        <v>90</v>
      </c>
      <c r="G40" s="1">
        <v>8</v>
      </c>
      <c r="H40" s="2">
        <v>45604</v>
      </c>
      <c r="I40" s="1" t="s">
        <v>16</v>
      </c>
      <c r="J40" s="1">
        <v>11</v>
      </c>
      <c r="K40" s="3">
        <f>YEAR(Table13[[#This Row],[Rejection Date]])</f>
        <v>2024</v>
      </c>
      <c r="N40" s="18"/>
      <c r="O40" s="19"/>
      <c r="P40" s="20"/>
    </row>
    <row r="41" spans="1:18" ht="30" x14ac:dyDescent="0.25">
      <c r="A41" s="3" t="s">
        <v>110</v>
      </c>
      <c r="B41" s="3" t="s">
        <v>111</v>
      </c>
      <c r="C41" s="3" t="s">
        <v>13</v>
      </c>
      <c r="D41" s="3" t="s">
        <v>14</v>
      </c>
      <c r="E41" s="3" t="s">
        <v>27</v>
      </c>
      <c r="F41" s="3">
        <f t="shared" ca="1" si="1"/>
        <v>60</v>
      </c>
      <c r="G41" s="3">
        <v>3</v>
      </c>
      <c r="H41" s="4">
        <v>45605</v>
      </c>
      <c r="I41" s="3" t="s">
        <v>28</v>
      </c>
      <c r="J41" s="3">
        <v>11</v>
      </c>
      <c r="K41" s="3">
        <f>YEAR(Table13[[#This Row],[Rejection Date]])</f>
        <v>2024</v>
      </c>
      <c r="N41" s="18"/>
      <c r="O41" s="19"/>
      <c r="P41" s="20"/>
    </row>
    <row r="42" spans="1:18" x14ac:dyDescent="0.25">
      <c r="A42" s="1" t="s">
        <v>112</v>
      </c>
      <c r="B42" s="1" t="s">
        <v>113</v>
      </c>
      <c r="C42" s="1" t="s">
        <v>26</v>
      </c>
      <c r="D42" s="1" t="s">
        <v>21</v>
      </c>
      <c r="E42" s="1" t="s">
        <v>34</v>
      </c>
      <c r="F42" s="3">
        <f t="shared" ca="1" si="1"/>
        <v>56</v>
      </c>
      <c r="G42" s="1">
        <v>4</v>
      </c>
      <c r="H42" s="2">
        <v>45606</v>
      </c>
      <c r="I42" s="1" t="s">
        <v>28</v>
      </c>
      <c r="J42" s="1">
        <v>11</v>
      </c>
      <c r="K42" s="3">
        <f>YEAR(Table13[[#This Row],[Rejection Date]])</f>
        <v>2024</v>
      </c>
      <c r="N42" s="18"/>
      <c r="O42" s="19"/>
      <c r="P42" s="20"/>
    </row>
    <row r="43" spans="1:18" x14ac:dyDescent="0.25">
      <c r="A43" s="3" t="s">
        <v>114</v>
      </c>
      <c r="B43" s="3" t="s">
        <v>115</v>
      </c>
      <c r="C43" s="3" t="s">
        <v>33</v>
      </c>
      <c r="D43" s="3" t="s">
        <v>21</v>
      </c>
      <c r="E43" s="3" t="s">
        <v>37</v>
      </c>
      <c r="F43" s="3">
        <f t="shared" ca="1" si="1"/>
        <v>95</v>
      </c>
      <c r="G43" s="3">
        <v>5</v>
      </c>
      <c r="H43" s="4">
        <v>45607</v>
      </c>
      <c r="I43" s="3" t="s">
        <v>16</v>
      </c>
      <c r="J43" s="3">
        <v>11</v>
      </c>
      <c r="K43" s="3">
        <f>YEAR(Table13[[#This Row],[Rejection Date]])</f>
        <v>2024</v>
      </c>
      <c r="N43" s="18"/>
      <c r="O43" s="19"/>
      <c r="P43" s="20"/>
    </row>
    <row r="44" spans="1:18" ht="30" x14ac:dyDescent="0.25">
      <c r="A44" s="1" t="s">
        <v>116</v>
      </c>
      <c r="B44" s="1" t="s">
        <v>117</v>
      </c>
      <c r="C44" s="1" t="s">
        <v>13</v>
      </c>
      <c r="D44" s="1" t="s">
        <v>14</v>
      </c>
      <c r="E44" s="1" t="s">
        <v>15</v>
      </c>
      <c r="F44" s="3">
        <f t="shared" ca="1" si="1"/>
        <v>91</v>
      </c>
      <c r="G44" s="1">
        <v>7</v>
      </c>
      <c r="H44" s="2">
        <v>45608</v>
      </c>
      <c r="I44" s="1" t="s">
        <v>28</v>
      </c>
      <c r="J44" s="1">
        <v>11</v>
      </c>
      <c r="K44" s="3">
        <f>YEAR(Table13[[#This Row],[Rejection Date]])</f>
        <v>2024</v>
      </c>
      <c r="N44" s="21"/>
      <c r="O44" s="22"/>
      <c r="P44" s="23"/>
    </row>
    <row r="45" spans="1:18" ht="30" x14ac:dyDescent="0.25">
      <c r="A45" s="3" t="s">
        <v>118</v>
      </c>
      <c r="B45" s="3" t="s">
        <v>119</v>
      </c>
      <c r="C45" s="3" t="s">
        <v>26</v>
      </c>
      <c r="D45" s="3" t="s">
        <v>14</v>
      </c>
      <c r="E45" s="3" t="s">
        <v>20</v>
      </c>
      <c r="F45" s="3">
        <f t="shared" ca="1" si="1"/>
        <v>84</v>
      </c>
      <c r="G45" s="3">
        <v>4</v>
      </c>
      <c r="H45" s="4">
        <v>45609</v>
      </c>
      <c r="I45" s="3" t="s">
        <v>16</v>
      </c>
      <c r="J45" s="3">
        <v>11</v>
      </c>
      <c r="K45" s="3">
        <f>YEAR(Table13[[#This Row],[Rejection Date]])</f>
        <v>2024</v>
      </c>
    </row>
    <row r="46" spans="1:18" ht="30" x14ac:dyDescent="0.25">
      <c r="A46" s="1" t="s">
        <v>120</v>
      </c>
      <c r="B46" s="1" t="s">
        <v>121</v>
      </c>
      <c r="C46" s="1" t="s">
        <v>33</v>
      </c>
      <c r="D46" s="1" t="s">
        <v>21</v>
      </c>
      <c r="E46" s="1" t="s">
        <v>20</v>
      </c>
      <c r="F46" s="3">
        <f t="shared" ca="1" si="1"/>
        <v>87</v>
      </c>
      <c r="G46" s="1">
        <v>6</v>
      </c>
      <c r="H46" s="2">
        <v>45610</v>
      </c>
      <c r="I46" s="1" t="s">
        <v>28</v>
      </c>
      <c r="J46" s="1">
        <v>11</v>
      </c>
      <c r="K46" s="3">
        <f>YEAR(Table13[[#This Row],[Rejection Date]])</f>
        <v>2024</v>
      </c>
      <c r="O46" s="8" t="s">
        <v>3</v>
      </c>
      <c r="P46" s="8" t="s">
        <v>17</v>
      </c>
    </row>
    <row r="47" spans="1:18" x14ac:dyDescent="0.25">
      <c r="A47" s="3" t="s">
        <v>122</v>
      </c>
      <c r="B47" s="3" t="s">
        <v>123</v>
      </c>
      <c r="C47" s="3" t="s">
        <v>13</v>
      </c>
      <c r="D47" s="3" t="s">
        <v>21</v>
      </c>
      <c r="E47" s="3" t="s">
        <v>37</v>
      </c>
      <c r="F47" s="3">
        <f t="shared" ca="1" si="1"/>
        <v>78</v>
      </c>
      <c r="G47" s="3">
        <v>3</v>
      </c>
      <c r="H47" s="4">
        <v>45611</v>
      </c>
      <c r="I47" s="3" t="s">
        <v>28</v>
      </c>
      <c r="J47" s="3">
        <v>11</v>
      </c>
      <c r="K47" s="3">
        <f>YEAR(Table13[[#This Row],[Rejection Date]])</f>
        <v>2024</v>
      </c>
      <c r="O47" t="s">
        <v>14</v>
      </c>
      <c r="Q47" t="s">
        <v>23</v>
      </c>
      <c r="R47" t="s">
        <v>22</v>
      </c>
    </row>
    <row r="48" spans="1:18" ht="30" x14ac:dyDescent="0.25">
      <c r="A48" s="1" t="s">
        <v>124</v>
      </c>
      <c r="B48" s="1" t="s">
        <v>125</v>
      </c>
      <c r="C48" s="1" t="s">
        <v>26</v>
      </c>
      <c r="D48" s="1" t="s">
        <v>14</v>
      </c>
      <c r="E48" s="1" t="s">
        <v>27</v>
      </c>
      <c r="F48" s="3">
        <f t="shared" ca="1" si="1"/>
        <v>92</v>
      </c>
      <c r="G48" s="1">
        <v>9</v>
      </c>
      <c r="H48" s="2">
        <v>45612</v>
      </c>
      <c r="I48" s="1" t="s">
        <v>16</v>
      </c>
      <c r="J48" s="1">
        <v>11</v>
      </c>
      <c r="K48" s="3">
        <f>YEAR(Table13[[#This Row],[Rejection Date]])</f>
        <v>2024</v>
      </c>
      <c r="N48" s="8" t="s">
        <v>2</v>
      </c>
      <c r="O48" t="s">
        <v>30</v>
      </c>
      <c r="P48" t="s">
        <v>29</v>
      </c>
    </row>
    <row r="49" spans="1:18" ht="30" x14ac:dyDescent="0.25">
      <c r="A49" s="3" t="s">
        <v>126</v>
      </c>
      <c r="B49" s="3" t="s">
        <v>127</v>
      </c>
      <c r="C49" s="3" t="s">
        <v>33</v>
      </c>
      <c r="D49" s="3" t="s">
        <v>14</v>
      </c>
      <c r="E49" s="3" t="s">
        <v>15</v>
      </c>
      <c r="F49" s="3">
        <f t="shared" ca="1" si="1"/>
        <v>56</v>
      </c>
      <c r="G49" s="3">
        <v>7</v>
      </c>
      <c r="H49" s="4">
        <v>45613</v>
      </c>
      <c r="I49" s="3" t="s">
        <v>28</v>
      </c>
      <c r="J49" s="3">
        <v>11</v>
      </c>
      <c r="K49" s="3">
        <f>YEAR(Table13[[#This Row],[Rejection Date]])</f>
        <v>2024</v>
      </c>
      <c r="N49" t="s">
        <v>13</v>
      </c>
      <c r="O49">
        <v>248</v>
      </c>
      <c r="P49">
        <v>2942</v>
      </c>
      <c r="Q49">
        <v>248</v>
      </c>
      <c r="R49">
        <v>2942</v>
      </c>
    </row>
    <row r="50" spans="1:18" x14ac:dyDescent="0.25">
      <c r="A50" s="1" t="s">
        <v>128</v>
      </c>
      <c r="B50" s="1" t="s">
        <v>129</v>
      </c>
      <c r="C50" s="1" t="s">
        <v>13</v>
      </c>
      <c r="D50" s="1" t="s">
        <v>21</v>
      </c>
      <c r="E50" s="1" t="s">
        <v>34</v>
      </c>
      <c r="F50" s="3">
        <f t="shared" ca="1" si="1"/>
        <v>69</v>
      </c>
      <c r="G50" s="1">
        <v>2</v>
      </c>
      <c r="H50" s="2">
        <v>45614</v>
      </c>
      <c r="I50" s="1" t="s">
        <v>16</v>
      </c>
      <c r="J50" s="1">
        <v>11</v>
      </c>
      <c r="K50" s="3">
        <f>YEAR(Table13[[#This Row],[Rejection Date]])</f>
        <v>2024</v>
      </c>
      <c r="N50" t="s">
        <v>26</v>
      </c>
      <c r="O50">
        <v>233</v>
      </c>
      <c r="P50">
        <v>3073</v>
      </c>
      <c r="Q50">
        <v>233</v>
      </c>
      <c r="R50">
        <v>3073</v>
      </c>
    </row>
    <row r="51" spans="1:18" x14ac:dyDescent="0.25">
      <c r="A51" s="3" t="s">
        <v>130</v>
      </c>
      <c r="B51" s="3" t="s">
        <v>131</v>
      </c>
      <c r="C51" s="3" t="s">
        <v>26</v>
      </c>
      <c r="D51" s="3" t="s">
        <v>21</v>
      </c>
      <c r="E51" s="3" t="s">
        <v>37</v>
      </c>
      <c r="F51" s="3">
        <f t="shared" ca="1" si="1"/>
        <v>68</v>
      </c>
      <c r="G51" s="3">
        <v>5</v>
      </c>
      <c r="H51" s="4">
        <v>45615</v>
      </c>
      <c r="I51" s="3" t="s">
        <v>28</v>
      </c>
      <c r="J51" s="3">
        <v>11</v>
      </c>
      <c r="K51" s="3">
        <f>YEAR(Table13[[#This Row],[Rejection Date]])</f>
        <v>2024</v>
      </c>
      <c r="N51" t="s">
        <v>33</v>
      </c>
      <c r="O51">
        <v>109</v>
      </c>
      <c r="P51">
        <v>1658</v>
      </c>
      <c r="Q51">
        <v>109</v>
      </c>
      <c r="R51">
        <v>1658</v>
      </c>
    </row>
    <row r="52" spans="1:18" ht="30" x14ac:dyDescent="0.25">
      <c r="A52" s="1" t="s">
        <v>132</v>
      </c>
      <c r="B52" s="1" t="s">
        <v>133</v>
      </c>
      <c r="C52" s="1" t="s">
        <v>13</v>
      </c>
      <c r="D52" s="1" t="s">
        <v>14</v>
      </c>
      <c r="E52" s="1" t="s">
        <v>15</v>
      </c>
      <c r="F52" s="3">
        <f t="shared" ca="1" si="1"/>
        <v>64</v>
      </c>
      <c r="G52" s="1">
        <v>5</v>
      </c>
      <c r="H52" s="2">
        <v>45616</v>
      </c>
      <c r="I52" s="1" t="s">
        <v>16</v>
      </c>
      <c r="J52" s="1">
        <v>11</v>
      </c>
      <c r="K52" s="3">
        <f>YEAR(Table13[[#This Row],[Rejection Date]])</f>
        <v>2024</v>
      </c>
      <c r="N52" t="s">
        <v>42</v>
      </c>
      <c r="O52">
        <v>590</v>
      </c>
      <c r="P52">
        <v>7673</v>
      </c>
      <c r="Q52">
        <v>590</v>
      </c>
      <c r="R52">
        <v>7673</v>
      </c>
    </row>
    <row r="53" spans="1:18" ht="30" x14ac:dyDescent="0.25">
      <c r="A53" s="3" t="s">
        <v>134</v>
      </c>
      <c r="B53" s="3" t="s">
        <v>135</v>
      </c>
      <c r="C53" s="3" t="s">
        <v>26</v>
      </c>
      <c r="D53" s="3" t="s">
        <v>14</v>
      </c>
      <c r="E53" s="3" t="s">
        <v>20</v>
      </c>
      <c r="F53" s="3">
        <f t="shared" ca="1" si="1"/>
        <v>65</v>
      </c>
      <c r="G53" s="3">
        <v>4</v>
      </c>
      <c r="H53" s="4">
        <v>45617</v>
      </c>
      <c r="I53" s="3" t="s">
        <v>28</v>
      </c>
      <c r="J53" s="3">
        <v>11</v>
      </c>
      <c r="K53" s="3">
        <f>YEAR(Table13[[#This Row],[Rejection Date]])</f>
        <v>2024</v>
      </c>
    </row>
    <row r="54" spans="1:18" x14ac:dyDescent="0.25">
      <c r="A54" s="1" t="s">
        <v>136</v>
      </c>
      <c r="B54" s="1" t="s">
        <v>137</v>
      </c>
      <c r="C54" s="1" t="s">
        <v>33</v>
      </c>
      <c r="D54" s="1" t="s">
        <v>21</v>
      </c>
      <c r="E54" s="1" t="s">
        <v>34</v>
      </c>
      <c r="F54" s="3">
        <f t="shared" ca="1" si="1"/>
        <v>64</v>
      </c>
      <c r="G54" s="1">
        <v>3</v>
      </c>
      <c r="H54" s="2">
        <v>45618</v>
      </c>
      <c r="I54" s="1" t="s">
        <v>28</v>
      </c>
      <c r="J54" s="1">
        <v>11</v>
      </c>
      <c r="K54" s="3">
        <f>YEAR(Table13[[#This Row],[Rejection Date]])</f>
        <v>2024</v>
      </c>
    </row>
    <row r="55" spans="1:18" x14ac:dyDescent="0.25">
      <c r="A55" s="3" t="s">
        <v>138</v>
      </c>
      <c r="B55" s="3" t="s">
        <v>139</v>
      </c>
      <c r="C55" s="3" t="s">
        <v>13</v>
      </c>
      <c r="D55" s="3" t="s">
        <v>21</v>
      </c>
      <c r="E55" s="3" t="s">
        <v>37</v>
      </c>
      <c r="F55" s="3">
        <f t="shared" ca="1" si="1"/>
        <v>62</v>
      </c>
      <c r="G55" s="3">
        <v>6</v>
      </c>
      <c r="H55" s="4">
        <v>45619</v>
      </c>
      <c r="I55" s="3" t="s">
        <v>16</v>
      </c>
      <c r="J55" s="3">
        <v>11</v>
      </c>
      <c r="K55" s="3">
        <f>YEAR(Table13[[#This Row],[Rejection Date]])</f>
        <v>2024</v>
      </c>
    </row>
    <row r="56" spans="1:18" ht="30" x14ac:dyDescent="0.25">
      <c r="A56" s="1" t="s">
        <v>140</v>
      </c>
      <c r="B56" s="1" t="s">
        <v>141</v>
      </c>
      <c r="C56" s="1" t="s">
        <v>26</v>
      </c>
      <c r="D56" s="1" t="s">
        <v>14</v>
      </c>
      <c r="E56" s="1" t="s">
        <v>27</v>
      </c>
      <c r="F56" s="3">
        <f t="shared" ca="1" si="1"/>
        <v>80</v>
      </c>
      <c r="G56" s="1">
        <v>7</v>
      </c>
      <c r="H56" s="2">
        <v>45620</v>
      </c>
      <c r="I56" s="1" t="s">
        <v>28</v>
      </c>
      <c r="J56" s="1">
        <v>11</v>
      </c>
      <c r="K56" s="3">
        <f>YEAR(Table13[[#This Row],[Rejection Date]])</f>
        <v>2024</v>
      </c>
    </row>
    <row r="57" spans="1:18" ht="30" x14ac:dyDescent="0.25">
      <c r="A57" s="3" t="s">
        <v>142</v>
      </c>
      <c r="B57" s="3" t="s">
        <v>143</v>
      </c>
      <c r="C57" s="3" t="s">
        <v>33</v>
      </c>
      <c r="D57" s="3" t="s">
        <v>21</v>
      </c>
      <c r="E57" s="3" t="s">
        <v>20</v>
      </c>
      <c r="F57" s="3">
        <f t="shared" ca="1" si="1"/>
        <v>57</v>
      </c>
      <c r="G57" s="3">
        <v>2</v>
      </c>
      <c r="H57" s="4">
        <v>45621</v>
      </c>
      <c r="I57" s="3" t="s">
        <v>28</v>
      </c>
      <c r="J57" s="3">
        <v>11</v>
      </c>
      <c r="K57" s="3">
        <f>YEAR(Table13[[#This Row],[Rejection Date]])</f>
        <v>2024</v>
      </c>
    </row>
    <row r="58" spans="1:18" ht="30" x14ac:dyDescent="0.25">
      <c r="A58" s="1" t="s">
        <v>144</v>
      </c>
      <c r="B58" s="1" t="s">
        <v>145</v>
      </c>
      <c r="C58" s="1" t="s">
        <v>13</v>
      </c>
      <c r="D58" s="1" t="s">
        <v>14</v>
      </c>
      <c r="E58" s="1" t="s">
        <v>15</v>
      </c>
      <c r="F58" s="3">
        <f t="shared" ca="1" si="1"/>
        <v>70</v>
      </c>
      <c r="G58" s="1">
        <v>9</v>
      </c>
      <c r="H58" s="2">
        <v>45622</v>
      </c>
      <c r="I58" s="1" t="s">
        <v>28</v>
      </c>
      <c r="J58" s="1">
        <v>11</v>
      </c>
      <c r="K58" s="3">
        <f>YEAR(Table13[[#This Row],[Rejection Date]])</f>
        <v>2024</v>
      </c>
    </row>
    <row r="59" spans="1:18" x14ac:dyDescent="0.25">
      <c r="A59" s="3" t="s">
        <v>146</v>
      </c>
      <c r="B59" s="3" t="s">
        <v>147</v>
      </c>
      <c r="C59" s="3" t="s">
        <v>26</v>
      </c>
      <c r="D59" s="3" t="s">
        <v>21</v>
      </c>
      <c r="E59" s="3" t="s">
        <v>34</v>
      </c>
      <c r="F59" s="3">
        <f t="shared" ca="1" si="1"/>
        <v>91</v>
      </c>
      <c r="G59" s="3">
        <v>5</v>
      </c>
      <c r="H59" s="4">
        <v>45623</v>
      </c>
      <c r="I59" s="3" t="s">
        <v>16</v>
      </c>
      <c r="J59" s="3">
        <v>11</v>
      </c>
      <c r="K59" s="3">
        <f>YEAR(Table13[[#This Row],[Rejection Date]])</f>
        <v>2024</v>
      </c>
    </row>
    <row r="60" spans="1:18" x14ac:dyDescent="0.25">
      <c r="A60" s="1" t="s">
        <v>148</v>
      </c>
      <c r="B60" s="1" t="s">
        <v>149</v>
      </c>
      <c r="C60" s="1" t="s">
        <v>13</v>
      </c>
      <c r="D60" s="1" t="s">
        <v>21</v>
      </c>
      <c r="E60" s="1" t="s">
        <v>37</v>
      </c>
      <c r="F60" s="3">
        <f t="shared" ca="1" si="1"/>
        <v>54</v>
      </c>
      <c r="G60" s="1">
        <v>3</v>
      </c>
      <c r="H60" s="2">
        <v>45624</v>
      </c>
      <c r="I60" s="1" t="s">
        <v>28</v>
      </c>
      <c r="J60" s="1">
        <v>11</v>
      </c>
      <c r="K60" s="3">
        <f>YEAR(Table13[[#This Row],[Rejection Date]])</f>
        <v>2024</v>
      </c>
    </row>
    <row r="61" spans="1:18" ht="30" x14ac:dyDescent="0.25">
      <c r="A61" s="3" t="s">
        <v>150</v>
      </c>
      <c r="B61" s="3" t="s">
        <v>151</v>
      </c>
      <c r="C61" s="3" t="s">
        <v>33</v>
      </c>
      <c r="D61" s="3" t="s">
        <v>14</v>
      </c>
      <c r="E61" s="3" t="s">
        <v>27</v>
      </c>
      <c r="F61" s="3">
        <f t="shared" ca="1" si="1"/>
        <v>52</v>
      </c>
      <c r="G61" s="3">
        <v>4</v>
      </c>
      <c r="H61" s="4">
        <v>45625</v>
      </c>
      <c r="I61" s="3" t="s">
        <v>28</v>
      </c>
      <c r="J61" s="3">
        <v>11</v>
      </c>
      <c r="K61" s="3">
        <f>YEAR(Table13[[#This Row],[Rejection Date]])</f>
        <v>2024</v>
      </c>
    </row>
    <row r="62" spans="1:18" ht="30" x14ac:dyDescent="0.25">
      <c r="A62" s="1" t="s">
        <v>152</v>
      </c>
      <c r="B62" s="1" t="s">
        <v>153</v>
      </c>
      <c r="C62" s="1" t="s">
        <v>26</v>
      </c>
      <c r="D62" s="1" t="s">
        <v>14</v>
      </c>
      <c r="E62" s="1" t="s">
        <v>20</v>
      </c>
      <c r="F62" s="3">
        <f t="shared" ca="1" si="1"/>
        <v>59</v>
      </c>
      <c r="G62" s="1">
        <v>6</v>
      </c>
      <c r="H62" s="2">
        <v>45626</v>
      </c>
      <c r="I62" s="1" t="s">
        <v>28</v>
      </c>
      <c r="J62" s="1">
        <v>11</v>
      </c>
      <c r="K62" s="3">
        <f>YEAR(Table13[[#This Row],[Rejection Date]])</f>
        <v>2024</v>
      </c>
    </row>
    <row r="63" spans="1:18" x14ac:dyDescent="0.25">
      <c r="A63" s="3" t="s">
        <v>154</v>
      </c>
      <c r="B63" s="3" t="s">
        <v>155</v>
      </c>
      <c r="C63" s="3" t="s">
        <v>13</v>
      </c>
      <c r="D63" s="3" t="s">
        <v>21</v>
      </c>
      <c r="E63" s="3" t="s">
        <v>34</v>
      </c>
      <c r="F63" s="3">
        <f t="shared" ca="1" si="1"/>
        <v>96</v>
      </c>
      <c r="G63" s="3">
        <v>7</v>
      </c>
      <c r="H63" s="4">
        <v>45627</v>
      </c>
      <c r="I63" s="3" t="s">
        <v>28</v>
      </c>
      <c r="J63" s="3">
        <v>12</v>
      </c>
      <c r="K63" s="3">
        <f>YEAR(Table13[[#This Row],[Rejection Date]])</f>
        <v>2024</v>
      </c>
    </row>
    <row r="64" spans="1:18" x14ac:dyDescent="0.25">
      <c r="A64" s="1" t="s">
        <v>156</v>
      </c>
      <c r="B64" s="1" t="s">
        <v>157</v>
      </c>
      <c r="C64" s="1" t="s">
        <v>33</v>
      </c>
      <c r="D64" s="1" t="s">
        <v>21</v>
      </c>
      <c r="E64" s="1" t="s">
        <v>37</v>
      </c>
      <c r="F64" s="3">
        <f t="shared" ca="1" si="1"/>
        <v>75</v>
      </c>
      <c r="G64" s="1">
        <v>4</v>
      </c>
      <c r="H64" s="2">
        <v>45628</v>
      </c>
      <c r="I64" s="1" t="s">
        <v>16</v>
      </c>
      <c r="J64" s="1">
        <v>12</v>
      </c>
      <c r="K64" s="3">
        <f>YEAR(Table13[[#This Row],[Rejection Date]])</f>
        <v>2024</v>
      </c>
    </row>
    <row r="65" spans="1:11" ht="30" x14ac:dyDescent="0.25">
      <c r="A65" s="3" t="s">
        <v>158</v>
      </c>
      <c r="B65" s="3" t="s">
        <v>159</v>
      </c>
      <c r="C65" s="3" t="s">
        <v>13</v>
      </c>
      <c r="D65" s="3" t="s">
        <v>14</v>
      </c>
      <c r="E65" s="3" t="s">
        <v>15</v>
      </c>
      <c r="F65" s="3">
        <f t="shared" ca="1" si="1"/>
        <v>96</v>
      </c>
      <c r="G65" s="3">
        <v>8</v>
      </c>
      <c r="H65" s="4">
        <v>45629</v>
      </c>
      <c r="I65" s="3" t="s">
        <v>28</v>
      </c>
      <c r="J65" s="3">
        <v>12</v>
      </c>
      <c r="K65" s="3">
        <f>YEAR(Table13[[#This Row],[Rejection Date]])</f>
        <v>2024</v>
      </c>
    </row>
    <row r="66" spans="1:11" ht="30" x14ac:dyDescent="0.25">
      <c r="A66" s="1" t="s">
        <v>160</v>
      </c>
      <c r="B66" s="1" t="s">
        <v>161</v>
      </c>
      <c r="C66" s="1" t="s">
        <v>26</v>
      </c>
      <c r="D66" s="1" t="s">
        <v>14</v>
      </c>
      <c r="E66" s="1" t="s">
        <v>27</v>
      </c>
      <c r="F66" s="3">
        <f t="shared" ref="F66:F97" ca="1" si="2">RANDBETWEEN(50,100)</f>
        <v>67</v>
      </c>
      <c r="G66" s="1">
        <v>6</v>
      </c>
      <c r="H66" s="2">
        <v>45630</v>
      </c>
      <c r="I66" s="1" t="s">
        <v>16</v>
      </c>
      <c r="J66" s="1">
        <v>12</v>
      </c>
      <c r="K66" s="3">
        <f>YEAR(Table13[[#This Row],[Rejection Date]])</f>
        <v>2024</v>
      </c>
    </row>
    <row r="67" spans="1:11" x14ac:dyDescent="0.25">
      <c r="A67" s="3" t="s">
        <v>162</v>
      </c>
      <c r="B67" s="3" t="s">
        <v>163</v>
      </c>
      <c r="C67" s="3" t="s">
        <v>33</v>
      </c>
      <c r="D67" s="3" t="s">
        <v>21</v>
      </c>
      <c r="E67" s="3" t="s">
        <v>34</v>
      </c>
      <c r="F67" s="3">
        <f t="shared" ca="1" si="2"/>
        <v>68</v>
      </c>
      <c r="G67" s="3">
        <v>2</v>
      </c>
      <c r="H67" s="4">
        <v>45631</v>
      </c>
      <c r="I67" s="3" t="s">
        <v>28</v>
      </c>
      <c r="J67" s="3">
        <v>12</v>
      </c>
      <c r="K67" s="3">
        <f>YEAR(Table13[[#This Row],[Rejection Date]])</f>
        <v>2024</v>
      </c>
    </row>
    <row r="68" spans="1:11" x14ac:dyDescent="0.25">
      <c r="A68" s="1" t="s">
        <v>164</v>
      </c>
      <c r="B68" s="1" t="s">
        <v>165</v>
      </c>
      <c r="C68" s="1" t="s">
        <v>13</v>
      </c>
      <c r="D68" s="1" t="s">
        <v>21</v>
      </c>
      <c r="E68" s="1" t="s">
        <v>37</v>
      </c>
      <c r="F68" s="3">
        <f t="shared" ca="1" si="2"/>
        <v>63</v>
      </c>
      <c r="G68" s="1">
        <v>5</v>
      </c>
      <c r="H68" s="2">
        <v>45632</v>
      </c>
      <c r="I68" s="1" t="s">
        <v>28</v>
      </c>
      <c r="J68" s="1">
        <v>12</v>
      </c>
      <c r="K68" s="3">
        <f>YEAR(Table13[[#This Row],[Rejection Date]])</f>
        <v>2024</v>
      </c>
    </row>
    <row r="69" spans="1:11" ht="30" x14ac:dyDescent="0.25">
      <c r="A69" s="3" t="s">
        <v>166</v>
      </c>
      <c r="B69" s="3" t="s">
        <v>167</v>
      </c>
      <c r="C69" s="3" t="s">
        <v>26</v>
      </c>
      <c r="D69" s="3" t="s">
        <v>14</v>
      </c>
      <c r="E69" s="3" t="s">
        <v>15</v>
      </c>
      <c r="F69" s="3">
        <f t="shared" ca="1" si="2"/>
        <v>77</v>
      </c>
      <c r="G69" s="3">
        <v>9</v>
      </c>
      <c r="H69" s="4">
        <v>45633</v>
      </c>
      <c r="I69" s="3" t="s">
        <v>16</v>
      </c>
      <c r="J69" s="3">
        <v>12</v>
      </c>
      <c r="K69" s="3">
        <f>YEAR(Table13[[#This Row],[Rejection Date]])</f>
        <v>2024</v>
      </c>
    </row>
    <row r="70" spans="1:11" ht="30" x14ac:dyDescent="0.25">
      <c r="A70" s="1" t="s">
        <v>168</v>
      </c>
      <c r="B70" s="1" t="s">
        <v>169</v>
      </c>
      <c r="C70" s="1" t="s">
        <v>33</v>
      </c>
      <c r="D70" s="1" t="s">
        <v>14</v>
      </c>
      <c r="E70" s="1" t="s">
        <v>20</v>
      </c>
      <c r="F70" s="3">
        <f t="shared" ca="1" si="2"/>
        <v>77</v>
      </c>
      <c r="G70" s="1">
        <v>3</v>
      </c>
      <c r="H70" s="2">
        <v>45634</v>
      </c>
      <c r="I70" s="1" t="s">
        <v>28</v>
      </c>
      <c r="J70" s="1">
        <v>12</v>
      </c>
      <c r="K70" s="3">
        <f>YEAR(Table13[[#This Row],[Rejection Date]])</f>
        <v>2024</v>
      </c>
    </row>
    <row r="71" spans="1:11" x14ac:dyDescent="0.25">
      <c r="A71" s="3" t="s">
        <v>170</v>
      </c>
      <c r="B71" s="3" t="s">
        <v>171</v>
      </c>
      <c r="C71" s="3" t="s">
        <v>13</v>
      </c>
      <c r="D71" s="3" t="s">
        <v>21</v>
      </c>
      <c r="E71" s="3" t="s">
        <v>34</v>
      </c>
      <c r="F71" s="3">
        <f t="shared" ca="1" si="2"/>
        <v>99</v>
      </c>
      <c r="G71" s="3">
        <v>6</v>
      </c>
      <c r="H71" s="4">
        <v>45635</v>
      </c>
      <c r="I71" s="3" t="s">
        <v>16</v>
      </c>
      <c r="J71" s="3">
        <v>12</v>
      </c>
      <c r="K71" s="3">
        <f>YEAR(Table13[[#This Row],[Rejection Date]])</f>
        <v>2024</v>
      </c>
    </row>
    <row r="72" spans="1:11" x14ac:dyDescent="0.25">
      <c r="A72" s="1" t="s">
        <v>172</v>
      </c>
      <c r="B72" s="1" t="s">
        <v>173</v>
      </c>
      <c r="C72" s="1" t="s">
        <v>26</v>
      </c>
      <c r="D72" s="1" t="s">
        <v>21</v>
      </c>
      <c r="E72" s="1" t="s">
        <v>37</v>
      </c>
      <c r="F72" s="3">
        <f t="shared" ca="1" si="2"/>
        <v>54</v>
      </c>
      <c r="G72" s="1">
        <v>7</v>
      </c>
      <c r="H72" s="2">
        <v>45636</v>
      </c>
      <c r="I72" s="1" t="s">
        <v>28</v>
      </c>
      <c r="J72" s="1">
        <v>12</v>
      </c>
      <c r="K72" s="3">
        <f>YEAR(Table13[[#This Row],[Rejection Date]])</f>
        <v>2024</v>
      </c>
    </row>
    <row r="73" spans="1:11" ht="30" x14ac:dyDescent="0.25">
      <c r="A73" s="3" t="s">
        <v>174</v>
      </c>
      <c r="B73" s="3" t="s">
        <v>175</v>
      </c>
      <c r="C73" s="3" t="s">
        <v>13</v>
      </c>
      <c r="D73" s="3" t="s">
        <v>14</v>
      </c>
      <c r="E73" s="3" t="s">
        <v>15</v>
      </c>
      <c r="F73" s="3">
        <f t="shared" ca="1" si="2"/>
        <v>92</v>
      </c>
      <c r="G73" s="3">
        <v>6</v>
      </c>
      <c r="H73" s="4">
        <v>45637</v>
      </c>
      <c r="I73" s="3" t="s">
        <v>16</v>
      </c>
      <c r="J73" s="3">
        <v>12</v>
      </c>
      <c r="K73" s="3">
        <f>YEAR(Table13[[#This Row],[Rejection Date]])</f>
        <v>2024</v>
      </c>
    </row>
    <row r="74" spans="1:11" ht="30" x14ac:dyDescent="0.25">
      <c r="A74" s="1" t="s">
        <v>176</v>
      </c>
      <c r="B74" s="1" t="s">
        <v>177</v>
      </c>
      <c r="C74" s="1" t="s">
        <v>33</v>
      </c>
      <c r="D74" s="1" t="s">
        <v>14</v>
      </c>
      <c r="E74" s="1" t="s">
        <v>27</v>
      </c>
      <c r="F74" s="3">
        <f t="shared" ca="1" si="2"/>
        <v>92</v>
      </c>
      <c r="G74" s="1">
        <v>4</v>
      </c>
      <c r="H74" s="2">
        <v>45638</v>
      </c>
      <c r="I74" s="1" t="s">
        <v>28</v>
      </c>
      <c r="J74" s="1">
        <v>12</v>
      </c>
      <c r="K74" s="3">
        <f>YEAR(Table13[[#This Row],[Rejection Date]])</f>
        <v>2024</v>
      </c>
    </row>
    <row r="75" spans="1:11" x14ac:dyDescent="0.25">
      <c r="A75" s="3" t="s">
        <v>178</v>
      </c>
      <c r="B75" s="3" t="s">
        <v>179</v>
      </c>
      <c r="C75" s="3" t="s">
        <v>13</v>
      </c>
      <c r="D75" s="3" t="s">
        <v>21</v>
      </c>
      <c r="E75" s="3" t="s">
        <v>34</v>
      </c>
      <c r="F75" s="3">
        <f t="shared" ca="1" si="2"/>
        <v>51</v>
      </c>
      <c r="G75" s="3">
        <v>2</v>
      </c>
      <c r="H75" s="4">
        <v>45639</v>
      </c>
      <c r="I75" s="3" t="s">
        <v>28</v>
      </c>
      <c r="J75" s="3">
        <v>12</v>
      </c>
      <c r="K75" s="3">
        <f>YEAR(Table13[[#This Row],[Rejection Date]])</f>
        <v>2024</v>
      </c>
    </row>
    <row r="76" spans="1:11" x14ac:dyDescent="0.25">
      <c r="A76" s="1" t="s">
        <v>180</v>
      </c>
      <c r="B76" s="1" t="s">
        <v>181</v>
      </c>
      <c r="C76" s="1" t="s">
        <v>26</v>
      </c>
      <c r="D76" s="1" t="s">
        <v>21</v>
      </c>
      <c r="E76" s="1" t="s">
        <v>37</v>
      </c>
      <c r="F76" s="3">
        <f t="shared" ca="1" si="2"/>
        <v>82</v>
      </c>
      <c r="G76" s="1">
        <v>3</v>
      </c>
      <c r="H76" s="2">
        <v>45640</v>
      </c>
      <c r="I76" s="1" t="s">
        <v>16</v>
      </c>
      <c r="J76" s="1">
        <v>12</v>
      </c>
      <c r="K76" s="3">
        <f>YEAR(Table13[[#This Row],[Rejection Date]])</f>
        <v>2024</v>
      </c>
    </row>
    <row r="77" spans="1:11" ht="30" x14ac:dyDescent="0.25">
      <c r="A77" s="3" t="s">
        <v>182</v>
      </c>
      <c r="B77" s="3" t="s">
        <v>183</v>
      </c>
      <c r="C77" s="3" t="s">
        <v>33</v>
      </c>
      <c r="D77" s="3" t="s">
        <v>14</v>
      </c>
      <c r="E77" s="3" t="s">
        <v>15</v>
      </c>
      <c r="F77" s="3">
        <f t="shared" ca="1" si="2"/>
        <v>55</v>
      </c>
      <c r="G77" s="3">
        <v>4</v>
      </c>
      <c r="H77" s="4">
        <v>45641</v>
      </c>
      <c r="I77" s="3" t="s">
        <v>28</v>
      </c>
      <c r="J77" s="3">
        <v>12</v>
      </c>
      <c r="K77" s="3">
        <f>YEAR(Table13[[#This Row],[Rejection Date]])</f>
        <v>2024</v>
      </c>
    </row>
    <row r="78" spans="1:11" ht="30" x14ac:dyDescent="0.25">
      <c r="A78" s="1" t="s">
        <v>184</v>
      </c>
      <c r="B78" s="1" t="s">
        <v>185</v>
      </c>
      <c r="C78" s="1" t="s">
        <v>13</v>
      </c>
      <c r="D78" s="1" t="s">
        <v>14</v>
      </c>
      <c r="E78" s="1" t="s">
        <v>27</v>
      </c>
      <c r="F78" s="3">
        <f t="shared" ca="1" si="2"/>
        <v>56</v>
      </c>
      <c r="G78" s="1">
        <v>8</v>
      </c>
      <c r="H78" s="2">
        <v>45642</v>
      </c>
      <c r="I78" s="1" t="s">
        <v>16</v>
      </c>
      <c r="J78" s="1">
        <v>12</v>
      </c>
      <c r="K78" s="3">
        <f>YEAR(Table13[[#This Row],[Rejection Date]])</f>
        <v>2024</v>
      </c>
    </row>
    <row r="79" spans="1:11" x14ac:dyDescent="0.25">
      <c r="A79" s="3" t="s">
        <v>186</v>
      </c>
      <c r="B79" s="3" t="s">
        <v>187</v>
      </c>
      <c r="C79" s="3" t="s">
        <v>26</v>
      </c>
      <c r="D79" s="3" t="s">
        <v>21</v>
      </c>
      <c r="E79" s="3" t="s">
        <v>34</v>
      </c>
      <c r="F79" s="3">
        <f t="shared" ca="1" si="2"/>
        <v>92</v>
      </c>
      <c r="G79" s="3">
        <v>5</v>
      </c>
      <c r="H79" s="4">
        <v>45643</v>
      </c>
      <c r="I79" s="3" t="s">
        <v>28</v>
      </c>
      <c r="J79" s="3">
        <v>12</v>
      </c>
      <c r="K79" s="3">
        <f>YEAR(Table13[[#This Row],[Rejection Date]])</f>
        <v>2024</v>
      </c>
    </row>
    <row r="80" spans="1:11" x14ac:dyDescent="0.25">
      <c r="A80" s="1" t="s">
        <v>188</v>
      </c>
      <c r="B80" s="1" t="s">
        <v>189</v>
      </c>
      <c r="C80" s="1" t="s">
        <v>33</v>
      </c>
      <c r="D80" s="1" t="s">
        <v>21</v>
      </c>
      <c r="E80" s="1" t="s">
        <v>37</v>
      </c>
      <c r="F80" s="3">
        <f t="shared" ca="1" si="2"/>
        <v>89</v>
      </c>
      <c r="G80" s="1">
        <v>4</v>
      </c>
      <c r="H80" s="2">
        <v>45644</v>
      </c>
      <c r="I80" s="1" t="s">
        <v>16</v>
      </c>
      <c r="J80" s="1">
        <v>12</v>
      </c>
      <c r="K80" s="3">
        <f>YEAR(Table13[[#This Row],[Rejection Date]])</f>
        <v>2024</v>
      </c>
    </row>
    <row r="81" spans="1:11" ht="30" x14ac:dyDescent="0.25">
      <c r="A81" s="3" t="s">
        <v>190</v>
      </c>
      <c r="B81" s="3" t="s">
        <v>191</v>
      </c>
      <c r="C81" s="3" t="s">
        <v>13</v>
      </c>
      <c r="D81" s="3" t="s">
        <v>14</v>
      </c>
      <c r="E81" s="3" t="s">
        <v>15</v>
      </c>
      <c r="F81" s="3">
        <f t="shared" ca="1" si="2"/>
        <v>61</v>
      </c>
      <c r="G81" s="3">
        <v>5</v>
      </c>
      <c r="H81" s="4">
        <v>45645</v>
      </c>
      <c r="I81" s="3" t="s">
        <v>28</v>
      </c>
      <c r="J81" s="3">
        <v>12</v>
      </c>
      <c r="K81" s="3">
        <f>YEAR(Table13[[#This Row],[Rejection Date]])</f>
        <v>2024</v>
      </c>
    </row>
    <row r="82" spans="1:11" ht="30" x14ac:dyDescent="0.25">
      <c r="A82" s="1" t="s">
        <v>192</v>
      </c>
      <c r="B82" s="1" t="s">
        <v>193</v>
      </c>
      <c r="C82" s="1" t="s">
        <v>26</v>
      </c>
      <c r="D82" s="1" t="s">
        <v>14</v>
      </c>
      <c r="E82" s="1" t="s">
        <v>20</v>
      </c>
      <c r="F82" s="3">
        <f t="shared" ca="1" si="2"/>
        <v>85</v>
      </c>
      <c r="G82" s="1">
        <v>6</v>
      </c>
      <c r="H82" s="2">
        <v>45646</v>
      </c>
      <c r="I82" s="1" t="s">
        <v>16</v>
      </c>
      <c r="J82" s="1">
        <v>12</v>
      </c>
      <c r="K82" s="3">
        <f>YEAR(Table13[[#This Row],[Rejection Date]])</f>
        <v>2024</v>
      </c>
    </row>
    <row r="83" spans="1:11" x14ac:dyDescent="0.25">
      <c r="A83" s="3" t="s">
        <v>194</v>
      </c>
      <c r="B83" s="3" t="s">
        <v>195</v>
      </c>
      <c r="C83" s="3" t="s">
        <v>33</v>
      </c>
      <c r="D83" s="3" t="s">
        <v>21</v>
      </c>
      <c r="E83" s="3" t="s">
        <v>34</v>
      </c>
      <c r="F83" s="3">
        <f t="shared" ca="1" si="2"/>
        <v>83</v>
      </c>
      <c r="G83" s="3">
        <v>3</v>
      </c>
      <c r="H83" s="4">
        <v>45647</v>
      </c>
      <c r="I83" s="3" t="s">
        <v>28</v>
      </c>
      <c r="J83" s="3">
        <v>12</v>
      </c>
      <c r="K83" s="3">
        <f>YEAR(Table13[[#This Row],[Rejection Date]])</f>
        <v>2024</v>
      </c>
    </row>
    <row r="84" spans="1:11" x14ac:dyDescent="0.25">
      <c r="A84" s="1" t="s">
        <v>196</v>
      </c>
      <c r="B84" s="1" t="s">
        <v>197</v>
      </c>
      <c r="C84" s="1" t="s">
        <v>13</v>
      </c>
      <c r="D84" s="1" t="s">
        <v>21</v>
      </c>
      <c r="E84" s="1" t="s">
        <v>37</v>
      </c>
      <c r="F84" s="3">
        <f t="shared" ca="1" si="2"/>
        <v>74</v>
      </c>
      <c r="G84" s="1">
        <v>6</v>
      </c>
      <c r="H84" s="2">
        <v>45648</v>
      </c>
      <c r="I84" s="1" t="s">
        <v>28</v>
      </c>
      <c r="J84" s="1">
        <v>12</v>
      </c>
      <c r="K84" s="3">
        <f>YEAR(Table13[[#This Row],[Rejection Date]])</f>
        <v>2024</v>
      </c>
    </row>
    <row r="85" spans="1:11" ht="30" x14ac:dyDescent="0.25">
      <c r="A85" s="3" t="s">
        <v>198</v>
      </c>
      <c r="B85" s="3" t="s">
        <v>199</v>
      </c>
      <c r="C85" s="3" t="s">
        <v>26</v>
      </c>
      <c r="D85" s="3" t="s">
        <v>14</v>
      </c>
      <c r="E85" s="3" t="s">
        <v>15</v>
      </c>
      <c r="F85" s="3">
        <f t="shared" ca="1" si="2"/>
        <v>56</v>
      </c>
      <c r="G85" s="3">
        <v>4</v>
      </c>
      <c r="H85" s="4">
        <v>45649</v>
      </c>
      <c r="I85" s="3" t="s">
        <v>28</v>
      </c>
      <c r="J85" s="3">
        <v>12</v>
      </c>
      <c r="K85" s="3">
        <f>YEAR(Table13[[#This Row],[Rejection Date]])</f>
        <v>2024</v>
      </c>
    </row>
    <row r="86" spans="1:11" ht="30" x14ac:dyDescent="0.25">
      <c r="A86" s="1" t="s">
        <v>200</v>
      </c>
      <c r="B86" s="1" t="s">
        <v>201</v>
      </c>
      <c r="C86" s="1" t="s">
        <v>33</v>
      </c>
      <c r="D86" s="1" t="s">
        <v>14</v>
      </c>
      <c r="E86" s="1" t="s">
        <v>27</v>
      </c>
      <c r="F86" s="3">
        <f t="shared" ca="1" si="2"/>
        <v>90</v>
      </c>
      <c r="G86" s="1">
        <v>5</v>
      </c>
      <c r="H86" s="2">
        <v>45650</v>
      </c>
      <c r="I86" s="1" t="s">
        <v>16</v>
      </c>
      <c r="J86" s="1">
        <v>12</v>
      </c>
      <c r="K86" s="3">
        <f>YEAR(Table13[[#This Row],[Rejection Date]])</f>
        <v>2024</v>
      </c>
    </row>
    <row r="87" spans="1:11" x14ac:dyDescent="0.25">
      <c r="A87" s="3" t="s">
        <v>202</v>
      </c>
      <c r="B87" s="3" t="s">
        <v>203</v>
      </c>
      <c r="C87" s="3" t="s">
        <v>13</v>
      </c>
      <c r="D87" s="3" t="s">
        <v>21</v>
      </c>
      <c r="E87" s="3" t="s">
        <v>34</v>
      </c>
      <c r="F87" s="3">
        <f t="shared" ca="1" si="2"/>
        <v>53</v>
      </c>
      <c r="G87" s="3">
        <v>2</v>
      </c>
      <c r="H87" s="4">
        <v>45651</v>
      </c>
      <c r="I87" s="3" t="s">
        <v>16</v>
      </c>
      <c r="J87" s="3">
        <v>12</v>
      </c>
      <c r="K87" s="3">
        <f>YEAR(Table13[[#This Row],[Rejection Date]])</f>
        <v>2024</v>
      </c>
    </row>
    <row r="88" spans="1:11" x14ac:dyDescent="0.25">
      <c r="A88" s="1" t="s">
        <v>204</v>
      </c>
      <c r="B88" s="1" t="s">
        <v>205</v>
      </c>
      <c r="C88" s="1" t="s">
        <v>26</v>
      </c>
      <c r="D88" s="1" t="s">
        <v>21</v>
      </c>
      <c r="E88" s="1" t="s">
        <v>37</v>
      </c>
      <c r="F88" s="3">
        <f t="shared" ca="1" si="2"/>
        <v>98</v>
      </c>
      <c r="G88" s="1">
        <v>7</v>
      </c>
      <c r="H88" s="2">
        <v>45652</v>
      </c>
      <c r="I88" s="1" t="s">
        <v>28</v>
      </c>
      <c r="J88" s="1">
        <v>12</v>
      </c>
      <c r="K88" s="3">
        <f>YEAR(Table13[[#This Row],[Rejection Date]])</f>
        <v>2024</v>
      </c>
    </row>
    <row r="89" spans="1:11" ht="30" x14ac:dyDescent="0.25">
      <c r="A89" s="3" t="s">
        <v>206</v>
      </c>
      <c r="B89" s="3" t="s">
        <v>207</v>
      </c>
      <c r="C89" s="3" t="s">
        <v>13</v>
      </c>
      <c r="D89" s="3" t="s">
        <v>14</v>
      </c>
      <c r="E89" s="3" t="s">
        <v>15</v>
      </c>
      <c r="F89" s="3">
        <f t="shared" ca="1" si="2"/>
        <v>90</v>
      </c>
      <c r="G89" s="3">
        <v>8</v>
      </c>
      <c r="H89" s="4">
        <v>45653</v>
      </c>
      <c r="I89" s="3" t="s">
        <v>28</v>
      </c>
      <c r="J89" s="3">
        <v>12</v>
      </c>
      <c r="K89" s="3">
        <f>YEAR(Table13[[#This Row],[Rejection Date]])</f>
        <v>2024</v>
      </c>
    </row>
    <row r="90" spans="1:11" ht="30" x14ac:dyDescent="0.25">
      <c r="A90" s="1" t="s">
        <v>208</v>
      </c>
      <c r="B90" s="1" t="s">
        <v>209</v>
      </c>
      <c r="C90" s="1" t="s">
        <v>33</v>
      </c>
      <c r="D90" s="1" t="s">
        <v>14</v>
      </c>
      <c r="E90" s="1" t="s">
        <v>20</v>
      </c>
      <c r="F90" s="3">
        <f t="shared" ca="1" si="2"/>
        <v>92</v>
      </c>
      <c r="G90" s="1">
        <v>6</v>
      </c>
      <c r="H90" s="2">
        <v>45654</v>
      </c>
      <c r="I90" s="1" t="s">
        <v>28</v>
      </c>
      <c r="J90" s="1">
        <v>12</v>
      </c>
      <c r="K90" s="3">
        <f>YEAR(Table13[[#This Row],[Rejection Date]])</f>
        <v>2024</v>
      </c>
    </row>
    <row r="91" spans="1:11" x14ac:dyDescent="0.25">
      <c r="A91" s="3" t="s">
        <v>210</v>
      </c>
      <c r="B91" s="3" t="s">
        <v>211</v>
      </c>
      <c r="C91" s="3" t="s">
        <v>13</v>
      </c>
      <c r="D91" s="3" t="s">
        <v>21</v>
      </c>
      <c r="E91" s="3" t="s">
        <v>34</v>
      </c>
      <c r="F91" s="3">
        <f t="shared" ca="1" si="2"/>
        <v>86</v>
      </c>
      <c r="G91" s="3">
        <v>3</v>
      </c>
      <c r="H91" s="4">
        <v>45655</v>
      </c>
      <c r="I91" s="3" t="s">
        <v>28</v>
      </c>
      <c r="J91" s="3">
        <v>12</v>
      </c>
      <c r="K91" s="3">
        <f>YEAR(Table13[[#This Row],[Rejection Date]])</f>
        <v>2024</v>
      </c>
    </row>
    <row r="92" spans="1:11" ht="30" x14ac:dyDescent="0.25">
      <c r="A92" s="1" t="s">
        <v>212</v>
      </c>
      <c r="B92" s="1" t="s">
        <v>213</v>
      </c>
      <c r="C92" s="1" t="s">
        <v>26</v>
      </c>
      <c r="D92" s="1" t="s">
        <v>21</v>
      </c>
      <c r="E92" s="1" t="s">
        <v>37</v>
      </c>
      <c r="F92" s="3">
        <f t="shared" ca="1" si="2"/>
        <v>71</v>
      </c>
      <c r="G92" s="1">
        <v>5</v>
      </c>
      <c r="H92" s="2">
        <v>45656</v>
      </c>
      <c r="I92" s="1" t="s">
        <v>16</v>
      </c>
      <c r="J92" s="1">
        <v>12</v>
      </c>
      <c r="K92" s="3">
        <f>YEAR(Table13[[#This Row],[Rejection Date]])</f>
        <v>2024</v>
      </c>
    </row>
    <row r="93" spans="1:11" ht="30" x14ac:dyDescent="0.25">
      <c r="A93" s="3" t="s">
        <v>214</v>
      </c>
      <c r="B93" s="3" t="s">
        <v>215</v>
      </c>
      <c r="C93" s="3" t="s">
        <v>33</v>
      </c>
      <c r="D93" s="3" t="s">
        <v>14</v>
      </c>
      <c r="E93" s="3" t="s">
        <v>27</v>
      </c>
      <c r="F93" s="3">
        <f t="shared" ca="1" si="2"/>
        <v>89</v>
      </c>
      <c r="G93" s="3">
        <v>4</v>
      </c>
      <c r="H93" s="4">
        <v>45657</v>
      </c>
      <c r="I93" s="3" t="s">
        <v>28</v>
      </c>
      <c r="J93" s="3">
        <v>12</v>
      </c>
      <c r="K93" s="3">
        <f>YEAR(Table13[[#This Row],[Rejection Date]])</f>
        <v>2024</v>
      </c>
    </row>
    <row r="94" spans="1:11" ht="30" x14ac:dyDescent="0.25">
      <c r="A94" s="1" t="s">
        <v>216</v>
      </c>
      <c r="B94" s="1" t="s">
        <v>217</v>
      </c>
      <c r="C94" s="1" t="s">
        <v>13</v>
      </c>
      <c r="D94" s="1" t="s">
        <v>14</v>
      </c>
      <c r="E94" s="1" t="s">
        <v>15</v>
      </c>
      <c r="F94" s="3">
        <f t="shared" ca="1" si="2"/>
        <v>50</v>
      </c>
      <c r="G94" s="1">
        <v>7</v>
      </c>
      <c r="H94" s="2">
        <v>45658</v>
      </c>
      <c r="I94" s="1" t="s">
        <v>28</v>
      </c>
      <c r="J94" s="1">
        <v>1</v>
      </c>
      <c r="K94" s="3">
        <f>YEAR(Table13[[#This Row],[Rejection Date]])</f>
        <v>2025</v>
      </c>
    </row>
    <row r="95" spans="1:11" ht="30" x14ac:dyDescent="0.25">
      <c r="A95" s="3" t="s">
        <v>218</v>
      </c>
      <c r="B95" s="3" t="s">
        <v>219</v>
      </c>
      <c r="C95" s="3" t="s">
        <v>26</v>
      </c>
      <c r="D95" s="3" t="s">
        <v>21</v>
      </c>
      <c r="E95" s="3" t="s">
        <v>20</v>
      </c>
      <c r="F95" s="3">
        <f t="shared" ca="1" si="2"/>
        <v>98</v>
      </c>
      <c r="G95" s="3">
        <v>5</v>
      </c>
      <c r="H95" s="4">
        <v>45659</v>
      </c>
      <c r="I95" s="3" t="s">
        <v>28</v>
      </c>
      <c r="J95" s="3">
        <v>1</v>
      </c>
      <c r="K95" s="3">
        <f>YEAR(Table13[[#This Row],[Rejection Date]])</f>
        <v>2025</v>
      </c>
    </row>
    <row r="96" spans="1:11" x14ac:dyDescent="0.25">
      <c r="A96" s="1" t="s">
        <v>220</v>
      </c>
      <c r="B96" s="1" t="s">
        <v>221</v>
      </c>
      <c r="C96" s="1" t="s">
        <v>33</v>
      </c>
      <c r="D96" s="1" t="s">
        <v>21</v>
      </c>
      <c r="E96" s="1" t="s">
        <v>37</v>
      </c>
      <c r="F96" s="3">
        <f t="shared" ca="1" si="2"/>
        <v>90</v>
      </c>
      <c r="G96" s="1">
        <v>3</v>
      </c>
      <c r="H96" s="2">
        <v>45660</v>
      </c>
      <c r="I96" s="1" t="s">
        <v>28</v>
      </c>
      <c r="J96" s="1">
        <v>1</v>
      </c>
      <c r="K96" s="3">
        <f>YEAR(Table13[[#This Row],[Rejection Date]])</f>
        <v>2025</v>
      </c>
    </row>
    <row r="97" spans="1:11" ht="30" x14ac:dyDescent="0.25">
      <c r="A97" s="3" t="s">
        <v>222</v>
      </c>
      <c r="B97" s="3" t="s">
        <v>223</v>
      </c>
      <c r="C97" s="3" t="s">
        <v>13</v>
      </c>
      <c r="D97" s="3" t="s">
        <v>14</v>
      </c>
      <c r="E97" s="3" t="s">
        <v>15</v>
      </c>
      <c r="F97" s="3">
        <f t="shared" ca="1" si="2"/>
        <v>83</v>
      </c>
      <c r="G97" s="3">
        <v>9</v>
      </c>
      <c r="H97" s="4">
        <v>45661</v>
      </c>
      <c r="I97" s="3" t="s">
        <v>16</v>
      </c>
      <c r="J97" s="3">
        <v>1</v>
      </c>
      <c r="K97" s="3">
        <f>YEAR(Table13[[#This Row],[Rejection Date]])</f>
        <v>2025</v>
      </c>
    </row>
    <row r="98" spans="1:11" ht="30" x14ac:dyDescent="0.25">
      <c r="A98" s="1" t="s">
        <v>224</v>
      </c>
      <c r="B98" s="1" t="s">
        <v>225</v>
      </c>
      <c r="C98" s="1" t="s">
        <v>26</v>
      </c>
      <c r="D98" s="1" t="s">
        <v>14</v>
      </c>
      <c r="E98" s="1" t="s">
        <v>27</v>
      </c>
      <c r="F98" s="3">
        <f t="shared" ref="F98:F129" ca="1" si="3">RANDBETWEEN(50,100)</f>
        <v>62</v>
      </c>
      <c r="G98" s="1">
        <v>6</v>
      </c>
      <c r="H98" s="2">
        <v>45662</v>
      </c>
      <c r="I98" s="1" t="s">
        <v>28</v>
      </c>
      <c r="J98" s="1">
        <v>1</v>
      </c>
      <c r="K98" s="3">
        <f>YEAR(Table13[[#This Row],[Rejection Date]])</f>
        <v>2025</v>
      </c>
    </row>
    <row r="99" spans="1:11" x14ac:dyDescent="0.25">
      <c r="A99" s="3" t="s">
        <v>226</v>
      </c>
      <c r="B99" s="3" t="s">
        <v>227</v>
      </c>
      <c r="C99" s="3" t="s">
        <v>33</v>
      </c>
      <c r="D99" s="3" t="s">
        <v>21</v>
      </c>
      <c r="E99" s="3" t="s">
        <v>34</v>
      </c>
      <c r="F99" s="3">
        <f t="shared" ca="1" si="3"/>
        <v>85</v>
      </c>
      <c r="G99" s="3">
        <v>4</v>
      </c>
      <c r="H99" s="4">
        <v>45663</v>
      </c>
      <c r="I99" s="3" t="s">
        <v>28</v>
      </c>
      <c r="J99" s="3">
        <v>1</v>
      </c>
      <c r="K99" s="3">
        <f>YEAR(Table13[[#This Row],[Rejection Date]])</f>
        <v>2025</v>
      </c>
    </row>
    <row r="100" spans="1:11" x14ac:dyDescent="0.25">
      <c r="A100" s="1" t="s">
        <v>228</v>
      </c>
      <c r="B100" s="1" t="s">
        <v>229</v>
      </c>
      <c r="C100" s="1" t="s">
        <v>13</v>
      </c>
      <c r="D100" s="1" t="s">
        <v>21</v>
      </c>
      <c r="E100" s="1" t="s">
        <v>37</v>
      </c>
      <c r="F100" s="3">
        <f t="shared" ca="1" si="3"/>
        <v>60</v>
      </c>
      <c r="G100" s="1">
        <v>7</v>
      </c>
      <c r="H100" s="2">
        <v>45664</v>
      </c>
      <c r="I100" s="1" t="s">
        <v>16</v>
      </c>
      <c r="J100" s="1">
        <v>1</v>
      </c>
      <c r="K100" s="3">
        <f>YEAR(Table13[[#This Row],[Rejection Date]])</f>
        <v>2025</v>
      </c>
    </row>
    <row r="101" spans="1:11" ht="30" x14ac:dyDescent="0.25">
      <c r="A101" s="3" t="s">
        <v>230</v>
      </c>
      <c r="B101" s="3" t="s">
        <v>231</v>
      </c>
      <c r="C101" s="3" t="s">
        <v>26</v>
      </c>
      <c r="D101" s="3" t="s">
        <v>14</v>
      </c>
      <c r="E101" s="3" t="s">
        <v>15</v>
      </c>
      <c r="F101" s="3">
        <f t="shared" ca="1" si="3"/>
        <v>58</v>
      </c>
      <c r="G101" s="3">
        <v>8</v>
      </c>
      <c r="H101" s="4">
        <v>45665</v>
      </c>
      <c r="I101" s="3" t="s">
        <v>28</v>
      </c>
      <c r="J101" s="3">
        <v>1</v>
      </c>
      <c r="K101" s="3">
        <f>YEAR(Table13[[#This Row],[Rejection Date]])</f>
        <v>2025</v>
      </c>
    </row>
    <row r="102" spans="1:11" ht="30" x14ac:dyDescent="0.25">
      <c r="A102" s="1" t="s">
        <v>232</v>
      </c>
      <c r="B102" s="1" t="s">
        <v>233</v>
      </c>
      <c r="C102" s="1" t="s">
        <v>13</v>
      </c>
      <c r="D102" s="1" t="s">
        <v>14</v>
      </c>
      <c r="E102" s="1" t="s">
        <v>15</v>
      </c>
      <c r="F102" s="3">
        <f t="shared" ca="1" si="3"/>
        <v>86</v>
      </c>
      <c r="G102" s="1">
        <v>6</v>
      </c>
      <c r="H102" s="2">
        <v>45666</v>
      </c>
      <c r="I102" s="1" t="s">
        <v>16</v>
      </c>
      <c r="J102" s="1">
        <v>1</v>
      </c>
      <c r="K102" s="3">
        <f>YEAR(Table13[[#This Row],[Rejection Date]])</f>
        <v>2025</v>
      </c>
    </row>
    <row r="103" spans="1:11" ht="30" x14ac:dyDescent="0.25">
      <c r="A103" s="3" t="s">
        <v>234</v>
      </c>
      <c r="B103" s="3" t="s">
        <v>235</v>
      </c>
      <c r="C103" s="3" t="s">
        <v>26</v>
      </c>
      <c r="D103" s="3" t="s">
        <v>14</v>
      </c>
      <c r="E103" s="3" t="s">
        <v>20</v>
      </c>
      <c r="F103" s="3">
        <f t="shared" ca="1" si="3"/>
        <v>54</v>
      </c>
      <c r="G103" s="3">
        <v>8</v>
      </c>
      <c r="H103" s="4">
        <v>45667</v>
      </c>
      <c r="I103" s="3" t="s">
        <v>28</v>
      </c>
      <c r="J103" s="3">
        <v>1</v>
      </c>
      <c r="K103" s="3">
        <f>YEAR(Table13[[#This Row],[Rejection Date]])</f>
        <v>2025</v>
      </c>
    </row>
    <row r="104" spans="1:11" x14ac:dyDescent="0.25">
      <c r="A104" s="1" t="s">
        <v>236</v>
      </c>
      <c r="B104" s="1" t="s">
        <v>237</v>
      </c>
      <c r="C104" s="1" t="s">
        <v>33</v>
      </c>
      <c r="D104" s="1" t="s">
        <v>21</v>
      </c>
      <c r="E104" s="1" t="s">
        <v>34</v>
      </c>
      <c r="F104" s="3">
        <f t="shared" ca="1" si="3"/>
        <v>65</v>
      </c>
      <c r="G104" s="1">
        <v>2</v>
      </c>
      <c r="H104" s="2">
        <v>45668</v>
      </c>
      <c r="I104" s="1" t="s">
        <v>28</v>
      </c>
      <c r="J104" s="1">
        <v>1</v>
      </c>
      <c r="K104" s="3">
        <f>YEAR(Table13[[#This Row],[Rejection Date]])</f>
        <v>2025</v>
      </c>
    </row>
    <row r="105" spans="1:11" ht="30" x14ac:dyDescent="0.25">
      <c r="A105" s="3" t="s">
        <v>238</v>
      </c>
      <c r="B105" s="3" t="s">
        <v>239</v>
      </c>
      <c r="C105" s="3" t="s">
        <v>13</v>
      </c>
      <c r="D105" s="3" t="s">
        <v>21</v>
      </c>
      <c r="E105" s="3" t="s">
        <v>37</v>
      </c>
      <c r="F105" s="3">
        <f t="shared" ca="1" si="3"/>
        <v>82</v>
      </c>
      <c r="G105" s="3">
        <v>7</v>
      </c>
      <c r="H105" s="4">
        <v>45669</v>
      </c>
      <c r="I105" s="3" t="s">
        <v>16</v>
      </c>
      <c r="J105" s="3">
        <v>1</v>
      </c>
      <c r="K105" s="3">
        <f>YEAR(Table13[[#This Row],[Rejection Date]])</f>
        <v>2025</v>
      </c>
    </row>
    <row r="106" spans="1:11" ht="30" x14ac:dyDescent="0.25">
      <c r="A106" s="1" t="s">
        <v>240</v>
      </c>
      <c r="B106" s="1" t="s">
        <v>241</v>
      </c>
      <c r="C106" s="1" t="s">
        <v>26</v>
      </c>
      <c r="D106" s="1" t="s">
        <v>14</v>
      </c>
      <c r="E106" s="1" t="s">
        <v>27</v>
      </c>
      <c r="F106" s="3">
        <f t="shared" ca="1" si="3"/>
        <v>63</v>
      </c>
      <c r="G106" s="1">
        <v>4</v>
      </c>
      <c r="H106" s="2">
        <v>45670</v>
      </c>
      <c r="I106" s="1" t="s">
        <v>28</v>
      </c>
      <c r="J106" s="1">
        <v>1</v>
      </c>
      <c r="K106" s="3">
        <f>YEAR(Table13[[#This Row],[Rejection Date]])</f>
        <v>2025</v>
      </c>
    </row>
    <row r="107" spans="1:11" ht="30" x14ac:dyDescent="0.25">
      <c r="A107" s="3" t="s">
        <v>242</v>
      </c>
      <c r="B107" s="3" t="s">
        <v>243</v>
      </c>
      <c r="C107" s="3" t="s">
        <v>33</v>
      </c>
      <c r="D107" s="3" t="s">
        <v>21</v>
      </c>
      <c r="E107" s="3" t="s">
        <v>20</v>
      </c>
      <c r="F107" s="3">
        <f t="shared" ca="1" si="3"/>
        <v>66</v>
      </c>
      <c r="G107" s="3">
        <v>5</v>
      </c>
      <c r="H107" s="4">
        <v>45671</v>
      </c>
      <c r="I107" s="3" t="s">
        <v>28</v>
      </c>
      <c r="J107" s="3">
        <v>1</v>
      </c>
      <c r="K107" s="3">
        <f>YEAR(Table13[[#This Row],[Rejection Date]])</f>
        <v>2025</v>
      </c>
    </row>
    <row r="108" spans="1:11" ht="30" x14ac:dyDescent="0.25">
      <c r="A108" s="1" t="s">
        <v>244</v>
      </c>
      <c r="B108" s="1" t="s">
        <v>245</v>
      </c>
      <c r="C108" s="1" t="s">
        <v>13</v>
      </c>
      <c r="D108" s="1" t="s">
        <v>14</v>
      </c>
      <c r="E108" s="1" t="s">
        <v>15</v>
      </c>
      <c r="F108" s="3">
        <f t="shared" ca="1" si="3"/>
        <v>98</v>
      </c>
      <c r="G108" s="1">
        <v>9</v>
      </c>
      <c r="H108" s="2">
        <v>45672</v>
      </c>
      <c r="I108" s="1" t="s">
        <v>28</v>
      </c>
      <c r="J108" s="1">
        <v>1</v>
      </c>
      <c r="K108" s="3">
        <f>YEAR(Table13[[#This Row],[Rejection Date]])</f>
        <v>2025</v>
      </c>
    </row>
    <row r="109" spans="1:11" x14ac:dyDescent="0.25">
      <c r="A109" s="3" t="s">
        <v>246</v>
      </c>
      <c r="B109" s="3" t="s">
        <v>247</v>
      </c>
      <c r="C109" s="3" t="s">
        <v>26</v>
      </c>
      <c r="D109" s="3" t="s">
        <v>21</v>
      </c>
      <c r="E109" s="3" t="s">
        <v>34</v>
      </c>
      <c r="F109" s="3">
        <f t="shared" ca="1" si="3"/>
        <v>83</v>
      </c>
      <c r="G109" s="3">
        <v>3</v>
      </c>
      <c r="H109" s="4">
        <v>45673</v>
      </c>
      <c r="I109" s="3" t="s">
        <v>16</v>
      </c>
      <c r="J109" s="3">
        <v>1</v>
      </c>
      <c r="K109" s="3">
        <f>YEAR(Table13[[#This Row],[Rejection Date]])</f>
        <v>2025</v>
      </c>
    </row>
    <row r="110" spans="1:11" x14ac:dyDescent="0.25">
      <c r="A110" s="1" t="s">
        <v>248</v>
      </c>
      <c r="B110" s="1" t="s">
        <v>249</v>
      </c>
      <c r="C110" s="1" t="s">
        <v>33</v>
      </c>
      <c r="D110" s="1" t="s">
        <v>21</v>
      </c>
      <c r="E110" s="1" t="s">
        <v>37</v>
      </c>
      <c r="F110" s="3">
        <f t="shared" ca="1" si="3"/>
        <v>71</v>
      </c>
      <c r="G110" s="1">
        <v>8</v>
      </c>
      <c r="H110" s="2">
        <v>45674</v>
      </c>
      <c r="I110" s="1" t="s">
        <v>28</v>
      </c>
      <c r="J110" s="1">
        <v>1</v>
      </c>
      <c r="K110" s="3">
        <f>YEAR(Table13[[#This Row],[Rejection Date]])</f>
        <v>2025</v>
      </c>
    </row>
    <row r="111" spans="1:11" ht="30" x14ac:dyDescent="0.25">
      <c r="A111" s="3" t="s">
        <v>250</v>
      </c>
      <c r="B111" s="3" t="s">
        <v>251</v>
      </c>
      <c r="C111" s="3" t="s">
        <v>13</v>
      </c>
      <c r="D111" s="3" t="s">
        <v>14</v>
      </c>
      <c r="E111" s="3" t="s">
        <v>27</v>
      </c>
      <c r="F111" s="3">
        <f t="shared" ca="1" si="3"/>
        <v>75</v>
      </c>
      <c r="G111" s="3">
        <v>4</v>
      </c>
      <c r="H111" s="4">
        <v>45675</v>
      </c>
      <c r="I111" s="3" t="s">
        <v>28</v>
      </c>
      <c r="J111" s="3">
        <v>1</v>
      </c>
      <c r="K111" s="3">
        <f>YEAR(Table13[[#This Row],[Rejection Date]])</f>
        <v>2025</v>
      </c>
    </row>
    <row r="112" spans="1:11" ht="30" x14ac:dyDescent="0.25">
      <c r="A112" s="1" t="s">
        <v>252</v>
      </c>
      <c r="B112" s="1" t="s">
        <v>253</v>
      </c>
      <c r="C112" s="1" t="s">
        <v>26</v>
      </c>
      <c r="D112" s="1" t="s">
        <v>14</v>
      </c>
      <c r="E112" s="1" t="s">
        <v>20</v>
      </c>
      <c r="F112" s="3">
        <f t="shared" ca="1" si="3"/>
        <v>90</v>
      </c>
      <c r="G112" s="1">
        <v>7</v>
      </c>
      <c r="H112" s="2">
        <v>45676</v>
      </c>
      <c r="I112" s="1" t="s">
        <v>16</v>
      </c>
      <c r="J112" s="1">
        <v>1</v>
      </c>
      <c r="K112" s="3">
        <f>YEAR(Table13[[#This Row],[Rejection Date]])</f>
        <v>2025</v>
      </c>
    </row>
    <row r="113" spans="1:11" x14ac:dyDescent="0.25">
      <c r="A113" s="3" t="s">
        <v>254</v>
      </c>
      <c r="B113" s="3" t="s">
        <v>255</v>
      </c>
      <c r="C113" s="3" t="s">
        <v>33</v>
      </c>
      <c r="D113" s="3" t="s">
        <v>21</v>
      </c>
      <c r="E113" s="3" t="s">
        <v>34</v>
      </c>
      <c r="F113" s="3">
        <f t="shared" ca="1" si="3"/>
        <v>90</v>
      </c>
      <c r="G113" s="3">
        <v>2</v>
      </c>
      <c r="H113" s="4">
        <v>45677</v>
      </c>
      <c r="I113" s="3" t="s">
        <v>28</v>
      </c>
      <c r="J113" s="3">
        <v>1</v>
      </c>
      <c r="K113" s="3">
        <f>YEAR(Table13[[#This Row],[Rejection Date]])</f>
        <v>2025</v>
      </c>
    </row>
    <row r="114" spans="1:11" ht="30" x14ac:dyDescent="0.25">
      <c r="A114" s="1" t="s">
        <v>256</v>
      </c>
      <c r="B114" s="1" t="s">
        <v>257</v>
      </c>
      <c r="C114" s="1" t="s">
        <v>13</v>
      </c>
      <c r="D114" s="1" t="s">
        <v>21</v>
      </c>
      <c r="E114" s="1" t="s">
        <v>37</v>
      </c>
      <c r="F114" s="3">
        <f t="shared" ca="1" si="3"/>
        <v>79</v>
      </c>
      <c r="G114" s="1">
        <v>5</v>
      </c>
      <c r="H114" s="2">
        <v>45678</v>
      </c>
      <c r="I114" s="1" t="s">
        <v>16</v>
      </c>
      <c r="J114" s="1">
        <v>1</v>
      </c>
      <c r="K114" s="3">
        <f>YEAR(Table13[[#This Row],[Rejection Date]])</f>
        <v>2025</v>
      </c>
    </row>
    <row r="115" spans="1:11" ht="30" x14ac:dyDescent="0.25">
      <c r="A115" s="3" t="s">
        <v>258</v>
      </c>
      <c r="B115" s="3" t="s">
        <v>259</v>
      </c>
      <c r="C115" s="3" t="s">
        <v>26</v>
      </c>
      <c r="D115" s="3" t="s">
        <v>14</v>
      </c>
      <c r="E115" s="3" t="s">
        <v>15</v>
      </c>
      <c r="F115" s="3">
        <f t="shared" ca="1" si="3"/>
        <v>65</v>
      </c>
      <c r="G115" s="3">
        <v>6</v>
      </c>
      <c r="H115" s="4">
        <v>45679</v>
      </c>
      <c r="I115" s="3" t="s">
        <v>28</v>
      </c>
      <c r="J115" s="3">
        <v>1</v>
      </c>
      <c r="K115" s="3">
        <f>YEAR(Table13[[#This Row],[Rejection Date]])</f>
        <v>2025</v>
      </c>
    </row>
    <row r="116" spans="1:11" ht="30" x14ac:dyDescent="0.25">
      <c r="A116" s="1" t="s">
        <v>260</v>
      </c>
      <c r="B116" s="1" t="s">
        <v>261</v>
      </c>
      <c r="C116" s="1" t="s">
        <v>33</v>
      </c>
      <c r="D116" s="1" t="s">
        <v>21</v>
      </c>
      <c r="E116" s="1" t="s">
        <v>20</v>
      </c>
      <c r="F116" s="3">
        <f t="shared" ca="1" si="3"/>
        <v>68</v>
      </c>
      <c r="G116" s="1">
        <v>4</v>
      </c>
      <c r="H116" s="2">
        <v>45680</v>
      </c>
      <c r="I116" s="1" t="s">
        <v>28</v>
      </c>
      <c r="J116" s="1">
        <v>1</v>
      </c>
      <c r="K116" s="3">
        <f>YEAR(Table13[[#This Row],[Rejection Date]])</f>
        <v>2025</v>
      </c>
    </row>
    <row r="117" spans="1:11" ht="30" x14ac:dyDescent="0.25">
      <c r="A117" s="3" t="s">
        <v>262</v>
      </c>
      <c r="B117" s="3" t="s">
        <v>263</v>
      </c>
      <c r="C117" s="3" t="s">
        <v>13</v>
      </c>
      <c r="D117" s="3" t="s">
        <v>14</v>
      </c>
      <c r="E117" s="3" t="s">
        <v>27</v>
      </c>
      <c r="F117" s="3">
        <f t="shared" ca="1" si="3"/>
        <v>70</v>
      </c>
      <c r="G117" s="3">
        <v>5</v>
      </c>
      <c r="H117" s="4">
        <v>45681</v>
      </c>
      <c r="I117" s="3" t="s">
        <v>16</v>
      </c>
      <c r="J117" s="3">
        <v>1</v>
      </c>
      <c r="K117" s="3">
        <f>YEAR(Table13[[#This Row],[Rejection Date]])</f>
        <v>2025</v>
      </c>
    </row>
    <row r="118" spans="1:11" ht="30" x14ac:dyDescent="0.25">
      <c r="A118" s="1" t="s">
        <v>264</v>
      </c>
      <c r="B118" s="1" t="s">
        <v>265</v>
      </c>
      <c r="C118" s="1" t="s">
        <v>26</v>
      </c>
      <c r="D118" s="1" t="s">
        <v>21</v>
      </c>
      <c r="E118" s="1" t="s">
        <v>34</v>
      </c>
      <c r="F118" s="3">
        <f t="shared" ca="1" si="3"/>
        <v>60</v>
      </c>
      <c r="G118" s="1">
        <v>3</v>
      </c>
      <c r="H118" s="2">
        <v>45682</v>
      </c>
      <c r="I118" s="1" t="s">
        <v>28</v>
      </c>
      <c r="J118" s="1">
        <v>1</v>
      </c>
      <c r="K118" s="3">
        <f>YEAR(Table13[[#This Row],[Rejection Date]])</f>
        <v>2025</v>
      </c>
    </row>
    <row r="119" spans="1:11" x14ac:dyDescent="0.25">
      <c r="A119" s="3" t="s">
        <v>266</v>
      </c>
      <c r="B119" s="3" t="s">
        <v>267</v>
      </c>
      <c r="C119" s="3" t="s">
        <v>33</v>
      </c>
      <c r="D119" s="3" t="s">
        <v>21</v>
      </c>
      <c r="E119" s="3" t="s">
        <v>37</v>
      </c>
      <c r="F119" s="3">
        <f t="shared" ca="1" si="3"/>
        <v>54</v>
      </c>
      <c r="G119" s="3">
        <v>4</v>
      </c>
      <c r="H119" s="4">
        <v>45683</v>
      </c>
      <c r="I119" s="3" t="s">
        <v>28</v>
      </c>
      <c r="J119" s="3">
        <v>1</v>
      </c>
      <c r="K119" s="3">
        <f>YEAR(Table13[[#This Row],[Rejection Date]])</f>
        <v>2025</v>
      </c>
    </row>
    <row r="120" spans="1:11" ht="30" x14ac:dyDescent="0.25">
      <c r="A120" s="1" t="s">
        <v>268</v>
      </c>
      <c r="B120" s="1" t="s">
        <v>269</v>
      </c>
      <c r="C120" s="1" t="s">
        <v>13</v>
      </c>
      <c r="D120" s="1" t="s">
        <v>14</v>
      </c>
      <c r="E120" s="1" t="s">
        <v>15</v>
      </c>
      <c r="F120" s="3">
        <f t="shared" ca="1" si="3"/>
        <v>52</v>
      </c>
      <c r="G120" s="1">
        <v>6</v>
      </c>
      <c r="H120" s="2">
        <v>45684</v>
      </c>
      <c r="I120" s="1" t="s">
        <v>28</v>
      </c>
      <c r="J120" s="1">
        <v>1</v>
      </c>
      <c r="K120" s="3">
        <f>YEAR(Table13[[#This Row],[Rejection Date]])</f>
        <v>2025</v>
      </c>
    </row>
    <row r="121" spans="1:11" ht="30" x14ac:dyDescent="0.25">
      <c r="A121" s="3" t="s">
        <v>270</v>
      </c>
      <c r="B121" s="3" t="s">
        <v>271</v>
      </c>
      <c r="C121" s="3" t="s">
        <v>26</v>
      </c>
      <c r="D121" s="3" t="s">
        <v>14</v>
      </c>
      <c r="E121" s="3" t="s">
        <v>27</v>
      </c>
      <c r="F121" s="3">
        <f t="shared" ca="1" si="3"/>
        <v>75</v>
      </c>
      <c r="G121" s="3">
        <v>8</v>
      </c>
      <c r="H121" s="4">
        <v>45685</v>
      </c>
      <c r="I121" s="3" t="s">
        <v>16</v>
      </c>
      <c r="J121" s="3">
        <v>1</v>
      </c>
      <c r="K121" s="3">
        <f>YEAR(Table13[[#This Row],[Rejection Date]])</f>
        <v>2025</v>
      </c>
    </row>
    <row r="122" spans="1:11" ht="30" x14ac:dyDescent="0.25">
      <c r="A122" s="1" t="s">
        <v>272</v>
      </c>
      <c r="B122" s="1" t="s">
        <v>273</v>
      </c>
      <c r="C122" s="1" t="s">
        <v>33</v>
      </c>
      <c r="D122" s="1" t="s">
        <v>21</v>
      </c>
      <c r="E122" s="1" t="s">
        <v>20</v>
      </c>
      <c r="F122" s="3">
        <f t="shared" ca="1" si="3"/>
        <v>100</v>
      </c>
      <c r="G122" s="1">
        <v>5</v>
      </c>
      <c r="H122" s="2">
        <v>45686</v>
      </c>
      <c r="I122" s="1" t="s">
        <v>28</v>
      </c>
      <c r="J122" s="1">
        <v>1</v>
      </c>
      <c r="K122" s="3">
        <f>YEAR(Table13[[#This Row],[Rejection Date]])</f>
        <v>2025</v>
      </c>
    </row>
    <row r="123" spans="1:11" ht="30" x14ac:dyDescent="0.25">
      <c r="A123" s="3" t="s">
        <v>274</v>
      </c>
      <c r="B123" s="3" t="s">
        <v>275</v>
      </c>
      <c r="C123" s="3" t="s">
        <v>13</v>
      </c>
      <c r="D123" s="3" t="s">
        <v>21</v>
      </c>
      <c r="E123" s="3" t="s">
        <v>37</v>
      </c>
      <c r="F123" s="3">
        <f t="shared" ca="1" si="3"/>
        <v>94</v>
      </c>
      <c r="G123" s="3">
        <v>7</v>
      </c>
      <c r="H123" s="4">
        <v>45687</v>
      </c>
      <c r="I123" s="3" t="s">
        <v>28</v>
      </c>
      <c r="J123" s="3">
        <v>1</v>
      </c>
      <c r="K123" s="3">
        <f>YEAR(Table13[[#This Row],[Rejection Date]])</f>
        <v>2025</v>
      </c>
    </row>
    <row r="124" spans="1:11" ht="30" x14ac:dyDescent="0.25">
      <c r="A124" s="1" t="s">
        <v>276</v>
      </c>
      <c r="B124" s="1" t="s">
        <v>277</v>
      </c>
      <c r="C124" s="1" t="s">
        <v>26</v>
      </c>
      <c r="D124" s="1" t="s">
        <v>14</v>
      </c>
      <c r="E124" s="1" t="s">
        <v>15</v>
      </c>
      <c r="F124" s="3">
        <f t="shared" ca="1" si="3"/>
        <v>82</v>
      </c>
      <c r="G124" s="1">
        <v>9</v>
      </c>
      <c r="H124" s="2">
        <v>45688</v>
      </c>
      <c r="I124" s="1" t="s">
        <v>16</v>
      </c>
      <c r="J124" s="1">
        <v>1</v>
      </c>
      <c r="K124" s="3">
        <f>YEAR(Table13[[#This Row],[Rejection Date]])</f>
        <v>2025</v>
      </c>
    </row>
    <row r="125" spans="1:11" ht="30" x14ac:dyDescent="0.25">
      <c r="A125" s="3" t="s">
        <v>278</v>
      </c>
      <c r="B125" s="3" t="s">
        <v>279</v>
      </c>
      <c r="C125" s="3" t="s">
        <v>33</v>
      </c>
      <c r="D125" s="3" t="s">
        <v>14</v>
      </c>
      <c r="E125" s="3" t="s">
        <v>27</v>
      </c>
      <c r="F125" s="3">
        <f t="shared" ca="1" si="3"/>
        <v>72</v>
      </c>
      <c r="G125" s="3">
        <v>7</v>
      </c>
      <c r="H125" s="4">
        <v>45689</v>
      </c>
      <c r="I125" s="3" t="s">
        <v>28</v>
      </c>
      <c r="J125" s="3">
        <v>2</v>
      </c>
      <c r="K125" s="3">
        <f>YEAR(Table13[[#This Row],[Rejection Date]])</f>
        <v>2025</v>
      </c>
    </row>
    <row r="126" spans="1:11" x14ac:dyDescent="0.25">
      <c r="A126" s="1" t="s">
        <v>280</v>
      </c>
      <c r="B126" s="1" t="s">
        <v>281</v>
      </c>
      <c r="C126" s="1" t="s">
        <v>13</v>
      </c>
      <c r="D126" s="1" t="s">
        <v>21</v>
      </c>
      <c r="E126" s="1" t="s">
        <v>34</v>
      </c>
      <c r="F126" s="3">
        <f t="shared" ca="1" si="3"/>
        <v>65</v>
      </c>
      <c r="G126" s="1">
        <v>4</v>
      </c>
      <c r="H126" s="2">
        <v>45690</v>
      </c>
      <c r="I126" s="1" t="s">
        <v>16</v>
      </c>
      <c r="J126" s="1">
        <v>2</v>
      </c>
      <c r="K126" s="3">
        <f>YEAR(Table13[[#This Row],[Rejection Date]])</f>
        <v>2025</v>
      </c>
    </row>
    <row r="127" spans="1:11" x14ac:dyDescent="0.25">
      <c r="A127" s="3" t="s">
        <v>282</v>
      </c>
      <c r="B127" s="3" t="s">
        <v>283</v>
      </c>
      <c r="C127" s="3" t="s">
        <v>26</v>
      </c>
      <c r="D127" s="3" t="s">
        <v>21</v>
      </c>
      <c r="E127" s="3" t="s">
        <v>37</v>
      </c>
      <c r="F127" s="3">
        <f t="shared" ca="1" si="3"/>
        <v>90</v>
      </c>
      <c r="G127" s="3">
        <v>5</v>
      </c>
      <c r="H127" s="4">
        <v>45691</v>
      </c>
      <c r="I127" s="3" t="s">
        <v>28</v>
      </c>
      <c r="J127" s="3">
        <v>2</v>
      </c>
      <c r="K127" s="3">
        <f>YEAR(Table13[[#This Row],[Rejection Date]])</f>
        <v>2025</v>
      </c>
    </row>
    <row r="128" spans="1:11" ht="30" x14ac:dyDescent="0.25">
      <c r="A128" s="1" t="s">
        <v>284</v>
      </c>
      <c r="B128" s="1" t="s">
        <v>285</v>
      </c>
      <c r="C128" s="1" t="s">
        <v>13</v>
      </c>
      <c r="D128" s="1" t="s">
        <v>14</v>
      </c>
      <c r="E128" s="1" t="s">
        <v>15</v>
      </c>
      <c r="F128" s="3">
        <f t="shared" ca="1" si="3"/>
        <v>80</v>
      </c>
      <c r="G128" s="1">
        <v>6</v>
      </c>
      <c r="H128" s="2">
        <v>45692</v>
      </c>
      <c r="I128" s="1" t="s">
        <v>28</v>
      </c>
      <c r="J128" s="1">
        <v>2</v>
      </c>
      <c r="K128" s="3">
        <f>YEAR(Table13[[#This Row],[Rejection Date]])</f>
        <v>2025</v>
      </c>
    </row>
    <row r="129" spans="1:11" ht="30" x14ac:dyDescent="0.25">
      <c r="A129" s="3" t="s">
        <v>286</v>
      </c>
      <c r="B129" s="3" t="s">
        <v>287</v>
      </c>
      <c r="C129" s="3" t="s">
        <v>26</v>
      </c>
      <c r="D129" s="3" t="s">
        <v>14</v>
      </c>
      <c r="E129" s="3" t="s">
        <v>27</v>
      </c>
      <c r="F129" s="3">
        <f t="shared" ca="1" si="3"/>
        <v>76</v>
      </c>
      <c r="G129" s="3">
        <v>4</v>
      </c>
      <c r="H129" s="4">
        <v>45693</v>
      </c>
      <c r="I129" s="3" t="s">
        <v>28</v>
      </c>
      <c r="J129" s="3">
        <v>2</v>
      </c>
      <c r="K129" s="3">
        <f>YEAR(Table13[[#This Row],[Rejection Date]])</f>
        <v>2025</v>
      </c>
    </row>
    <row r="130" spans="1:11" ht="30" x14ac:dyDescent="0.25">
      <c r="A130" s="1" t="s">
        <v>288</v>
      </c>
      <c r="B130" s="1" t="s">
        <v>289</v>
      </c>
      <c r="C130" s="1" t="s">
        <v>33</v>
      </c>
      <c r="D130" s="1" t="s">
        <v>21</v>
      </c>
      <c r="E130" s="1" t="s">
        <v>20</v>
      </c>
      <c r="F130" s="3">
        <f t="shared" ref="F130:F161" ca="1" si="4">RANDBETWEEN(50,100)</f>
        <v>84</v>
      </c>
      <c r="G130" s="1">
        <v>3</v>
      </c>
      <c r="H130" s="2">
        <v>45694</v>
      </c>
      <c r="I130" s="1" t="s">
        <v>28</v>
      </c>
      <c r="J130" s="1">
        <v>2</v>
      </c>
      <c r="K130" s="3">
        <f>YEAR(Table13[[#This Row],[Rejection Date]])</f>
        <v>2025</v>
      </c>
    </row>
    <row r="131" spans="1:11" ht="30" x14ac:dyDescent="0.25">
      <c r="A131" s="3" t="s">
        <v>290</v>
      </c>
      <c r="B131" s="3" t="s">
        <v>291</v>
      </c>
      <c r="C131" s="3" t="s">
        <v>13</v>
      </c>
      <c r="D131" s="3" t="s">
        <v>21</v>
      </c>
      <c r="E131" s="3" t="s">
        <v>34</v>
      </c>
      <c r="F131" s="3">
        <f t="shared" ca="1" si="4"/>
        <v>97</v>
      </c>
      <c r="G131" s="3">
        <v>2</v>
      </c>
      <c r="H131" s="4">
        <v>45695</v>
      </c>
      <c r="I131" s="3" t="s">
        <v>28</v>
      </c>
      <c r="J131" s="3">
        <v>2</v>
      </c>
      <c r="K131" s="3">
        <f>YEAR(Table13[[#This Row],[Rejection Date]])</f>
        <v>2025</v>
      </c>
    </row>
    <row r="132" spans="1:11" ht="30" x14ac:dyDescent="0.25">
      <c r="A132" s="1" t="s">
        <v>292</v>
      </c>
      <c r="B132" s="1" t="s">
        <v>293</v>
      </c>
      <c r="C132" s="1" t="s">
        <v>26</v>
      </c>
      <c r="D132" s="1" t="s">
        <v>14</v>
      </c>
      <c r="E132" s="1" t="s">
        <v>15</v>
      </c>
      <c r="F132" s="3">
        <f t="shared" ca="1" si="4"/>
        <v>72</v>
      </c>
      <c r="G132" s="1">
        <v>8</v>
      </c>
      <c r="H132" s="2">
        <v>45696</v>
      </c>
      <c r="I132" s="1" t="s">
        <v>16</v>
      </c>
      <c r="J132" s="1">
        <v>2</v>
      </c>
      <c r="K132" s="3">
        <f>YEAR(Table13[[#This Row],[Rejection Date]])</f>
        <v>2025</v>
      </c>
    </row>
    <row r="133" spans="1:11" ht="30" x14ac:dyDescent="0.25">
      <c r="A133" s="3" t="s">
        <v>294</v>
      </c>
      <c r="B133" s="3" t="s">
        <v>295</v>
      </c>
      <c r="C133" s="3" t="s">
        <v>33</v>
      </c>
      <c r="D133" s="3" t="s">
        <v>14</v>
      </c>
      <c r="E133" s="3" t="s">
        <v>20</v>
      </c>
      <c r="F133" s="3">
        <f t="shared" ca="1" si="4"/>
        <v>60</v>
      </c>
      <c r="G133" s="3">
        <v>5</v>
      </c>
      <c r="H133" s="4">
        <v>45697</v>
      </c>
      <c r="I133" s="3" t="s">
        <v>28</v>
      </c>
      <c r="J133" s="3">
        <v>2</v>
      </c>
      <c r="K133" s="3">
        <f>YEAR(Table13[[#This Row],[Rejection Date]])</f>
        <v>2025</v>
      </c>
    </row>
    <row r="134" spans="1:11" ht="30" x14ac:dyDescent="0.25">
      <c r="A134" s="1" t="s">
        <v>296</v>
      </c>
      <c r="B134" s="1" t="s">
        <v>297</v>
      </c>
      <c r="C134" s="1" t="s">
        <v>13</v>
      </c>
      <c r="D134" s="1" t="s">
        <v>21</v>
      </c>
      <c r="E134" s="1" t="s">
        <v>34</v>
      </c>
      <c r="F134" s="3">
        <f t="shared" ca="1" si="4"/>
        <v>88</v>
      </c>
      <c r="G134" s="1">
        <v>3</v>
      </c>
      <c r="H134" s="2">
        <v>45698</v>
      </c>
      <c r="I134" s="1" t="s">
        <v>28</v>
      </c>
      <c r="J134" s="1">
        <v>2</v>
      </c>
      <c r="K134" s="3">
        <f>YEAR(Table13[[#This Row],[Rejection Date]])</f>
        <v>2025</v>
      </c>
    </row>
    <row r="135" spans="1:11" ht="30" x14ac:dyDescent="0.25">
      <c r="A135" s="3" t="s">
        <v>298</v>
      </c>
      <c r="B135" s="3" t="s">
        <v>299</v>
      </c>
      <c r="C135" s="3" t="s">
        <v>26</v>
      </c>
      <c r="D135" s="3" t="s">
        <v>21</v>
      </c>
      <c r="E135" s="3" t="s">
        <v>37</v>
      </c>
      <c r="F135" s="3">
        <f t="shared" ca="1" si="4"/>
        <v>95</v>
      </c>
      <c r="G135" s="3">
        <v>6</v>
      </c>
      <c r="H135" s="4">
        <v>45699</v>
      </c>
      <c r="I135" s="3" t="s">
        <v>28</v>
      </c>
      <c r="J135" s="3">
        <v>2</v>
      </c>
      <c r="K135" s="3">
        <f>YEAR(Table13[[#This Row],[Rejection Date]])</f>
        <v>2025</v>
      </c>
    </row>
    <row r="136" spans="1:11" ht="30" x14ac:dyDescent="0.25">
      <c r="A136" s="1" t="s">
        <v>300</v>
      </c>
      <c r="B136" s="1" t="s">
        <v>301</v>
      </c>
      <c r="C136" s="1" t="s">
        <v>33</v>
      </c>
      <c r="D136" s="1" t="s">
        <v>14</v>
      </c>
      <c r="E136" s="1" t="s">
        <v>27</v>
      </c>
      <c r="F136" s="3">
        <f t="shared" ca="1" si="4"/>
        <v>57</v>
      </c>
      <c r="G136" s="1">
        <v>5</v>
      </c>
      <c r="H136" s="2">
        <v>45700</v>
      </c>
      <c r="I136" s="1" t="s">
        <v>28</v>
      </c>
      <c r="J136" s="1">
        <v>2</v>
      </c>
      <c r="K136" s="3">
        <f>YEAR(Table13[[#This Row],[Rejection Date]])</f>
        <v>2025</v>
      </c>
    </row>
    <row r="137" spans="1:11" ht="30" x14ac:dyDescent="0.25">
      <c r="A137" s="3" t="s">
        <v>302</v>
      </c>
      <c r="B137" s="3" t="s">
        <v>303</v>
      </c>
      <c r="C137" s="3" t="s">
        <v>13</v>
      </c>
      <c r="D137" s="3" t="s">
        <v>14</v>
      </c>
      <c r="E137" s="3" t="s">
        <v>15</v>
      </c>
      <c r="F137" s="3">
        <f t="shared" ca="1" si="4"/>
        <v>86</v>
      </c>
      <c r="G137" s="3">
        <v>4</v>
      </c>
      <c r="H137" s="4">
        <v>45701</v>
      </c>
      <c r="I137" s="3" t="s">
        <v>16</v>
      </c>
      <c r="J137" s="3">
        <v>2</v>
      </c>
      <c r="K137" s="3">
        <f>YEAR(Table13[[#This Row],[Rejection Date]])</f>
        <v>2025</v>
      </c>
    </row>
    <row r="138" spans="1:11" ht="30" x14ac:dyDescent="0.25">
      <c r="A138" s="1" t="s">
        <v>304</v>
      </c>
      <c r="B138" s="1" t="s">
        <v>305</v>
      </c>
      <c r="C138" s="1" t="s">
        <v>26</v>
      </c>
      <c r="D138" s="1" t="s">
        <v>21</v>
      </c>
      <c r="E138" s="1" t="s">
        <v>20</v>
      </c>
      <c r="F138" s="3">
        <f t="shared" ca="1" si="4"/>
        <v>61</v>
      </c>
      <c r="G138" s="1">
        <v>7</v>
      </c>
      <c r="H138" s="2">
        <v>45702</v>
      </c>
      <c r="I138" s="1" t="s">
        <v>28</v>
      </c>
      <c r="J138" s="1">
        <v>2</v>
      </c>
      <c r="K138" s="3">
        <f>YEAR(Table13[[#This Row],[Rejection Date]])</f>
        <v>2025</v>
      </c>
    </row>
    <row r="139" spans="1:11" x14ac:dyDescent="0.25">
      <c r="A139" s="3" t="s">
        <v>306</v>
      </c>
      <c r="B139" s="3" t="s">
        <v>307</v>
      </c>
      <c r="C139" s="3" t="s">
        <v>33</v>
      </c>
      <c r="D139" s="3" t="s">
        <v>21</v>
      </c>
      <c r="E139" s="3" t="s">
        <v>34</v>
      </c>
      <c r="F139" s="3">
        <f t="shared" ca="1" si="4"/>
        <v>86</v>
      </c>
      <c r="G139" s="3">
        <v>5</v>
      </c>
      <c r="H139" s="4">
        <v>45703</v>
      </c>
      <c r="I139" s="3" t="s">
        <v>28</v>
      </c>
      <c r="J139" s="3">
        <v>2</v>
      </c>
      <c r="K139" s="3">
        <f>YEAR(Table13[[#This Row],[Rejection Date]])</f>
        <v>2025</v>
      </c>
    </row>
    <row r="140" spans="1:11" ht="30" x14ac:dyDescent="0.25">
      <c r="A140" s="1" t="s">
        <v>308</v>
      </c>
      <c r="B140" s="1" t="s">
        <v>309</v>
      </c>
      <c r="C140" s="1" t="s">
        <v>13</v>
      </c>
      <c r="D140" s="1" t="s">
        <v>14</v>
      </c>
      <c r="E140" s="1" t="s">
        <v>27</v>
      </c>
      <c r="F140" s="3">
        <f t="shared" ca="1" si="4"/>
        <v>91</v>
      </c>
      <c r="G140" s="1">
        <v>6</v>
      </c>
      <c r="H140" s="2">
        <v>45704</v>
      </c>
      <c r="I140" s="1" t="s">
        <v>16</v>
      </c>
      <c r="J140" s="1">
        <v>2</v>
      </c>
      <c r="K140" s="3">
        <f>YEAR(Table13[[#This Row],[Rejection Date]])</f>
        <v>2025</v>
      </c>
    </row>
    <row r="141" spans="1:11" ht="30" x14ac:dyDescent="0.25">
      <c r="A141" s="3" t="s">
        <v>310</v>
      </c>
      <c r="B141" s="3" t="s">
        <v>311</v>
      </c>
      <c r="C141" s="3" t="s">
        <v>26</v>
      </c>
      <c r="D141" s="3" t="s">
        <v>14</v>
      </c>
      <c r="E141" s="3" t="s">
        <v>15</v>
      </c>
      <c r="F141" s="3">
        <f t="shared" ca="1" si="4"/>
        <v>58</v>
      </c>
      <c r="G141" s="3">
        <v>5</v>
      </c>
      <c r="H141" s="4">
        <v>45705</v>
      </c>
      <c r="I141" s="3" t="s">
        <v>28</v>
      </c>
      <c r="J141" s="3">
        <v>2</v>
      </c>
      <c r="K141" s="3">
        <f>YEAR(Table13[[#This Row],[Rejection Date]])</f>
        <v>2025</v>
      </c>
    </row>
    <row r="142" spans="1:11" ht="30" x14ac:dyDescent="0.25">
      <c r="A142" s="1" t="s">
        <v>312</v>
      </c>
      <c r="B142" s="1" t="s">
        <v>313</v>
      </c>
      <c r="C142" s="1" t="s">
        <v>33</v>
      </c>
      <c r="D142" s="1" t="s">
        <v>21</v>
      </c>
      <c r="E142" s="1" t="s">
        <v>20</v>
      </c>
      <c r="F142" s="3">
        <f t="shared" ca="1" si="4"/>
        <v>96</v>
      </c>
      <c r="G142" s="1">
        <v>4</v>
      </c>
      <c r="H142" s="2">
        <v>45706</v>
      </c>
      <c r="I142" s="1" t="s">
        <v>16</v>
      </c>
      <c r="J142" s="1">
        <v>2</v>
      </c>
      <c r="K142" s="3">
        <f>YEAR(Table13[[#This Row],[Rejection Date]])</f>
        <v>2025</v>
      </c>
    </row>
    <row r="143" spans="1:11" ht="30" x14ac:dyDescent="0.25">
      <c r="A143" s="3" t="s">
        <v>314</v>
      </c>
      <c r="B143" s="3" t="s">
        <v>315</v>
      </c>
      <c r="C143" s="3" t="s">
        <v>13</v>
      </c>
      <c r="D143" s="3" t="s">
        <v>21</v>
      </c>
      <c r="E143" s="3" t="s">
        <v>34</v>
      </c>
      <c r="F143" s="3">
        <f t="shared" ca="1" si="4"/>
        <v>50</v>
      </c>
      <c r="G143" s="3">
        <v>6</v>
      </c>
      <c r="H143" s="4">
        <v>45707</v>
      </c>
      <c r="I143" s="3" t="s">
        <v>28</v>
      </c>
      <c r="J143" s="3">
        <v>2</v>
      </c>
      <c r="K143" s="3">
        <f>YEAR(Table13[[#This Row],[Rejection Date]])</f>
        <v>2025</v>
      </c>
    </row>
    <row r="144" spans="1:11" ht="30" x14ac:dyDescent="0.25">
      <c r="A144" s="1" t="s">
        <v>316</v>
      </c>
      <c r="B144" s="1" t="s">
        <v>317</v>
      </c>
      <c r="C144" s="1" t="s">
        <v>26</v>
      </c>
      <c r="D144" s="1" t="s">
        <v>14</v>
      </c>
      <c r="E144" s="1" t="s">
        <v>37</v>
      </c>
      <c r="F144" s="3">
        <f t="shared" ca="1" si="4"/>
        <v>55</v>
      </c>
      <c r="G144" s="1">
        <v>7</v>
      </c>
      <c r="H144" s="2">
        <v>45708</v>
      </c>
      <c r="I144" s="1" t="s">
        <v>16</v>
      </c>
      <c r="J144" s="1">
        <v>2</v>
      </c>
      <c r="K144" s="3">
        <f>YEAR(Table13[[#This Row],[Rejection Date]])</f>
        <v>2025</v>
      </c>
    </row>
    <row r="145" spans="1:11" ht="30" x14ac:dyDescent="0.25">
      <c r="A145" s="3" t="s">
        <v>318</v>
      </c>
      <c r="B145" s="3" t="s">
        <v>319</v>
      </c>
      <c r="C145" s="3" t="s">
        <v>33</v>
      </c>
      <c r="D145" s="3" t="s">
        <v>14</v>
      </c>
      <c r="E145" s="3" t="s">
        <v>15</v>
      </c>
      <c r="F145" s="3">
        <f t="shared" ca="1" si="4"/>
        <v>51</v>
      </c>
      <c r="G145" s="3">
        <v>5</v>
      </c>
      <c r="H145" s="4">
        <v>45709</v>
      </c>
      <c r="I145" s="3" t="s">
        <v>28</v>
      </c>
      <c r="J145" s="3">
        <v>2</v>
      </c>
      <c r="K145" s="3">
        <f>YEAR(Table13[[#This Row],[Rejection Date]])</f>
        <v>2025</v>
      </c>
    </row>
    <row r="146" spans="1:11" ht="30" x14ac:dyDescent="0.25">
      <c r="A146" s="1" t="s">
        <v>320</v>
      </c>
      <c r="B146" s="1" t="s">
        <v>321</v>
      </c>
      <c r="C146" s="1" t="s">
        <v>13</v>
      </c>
      <c r="D146" s="1" t="s">
        <v>21</v>
      </c>
      <c r="E146" s="1" t="s">
        <v>27</v>
      </c>
      <c r="F146" s="3">
        <f t="shared" ca="1" si="4"/>
        <v>69</v>
      </c>
      <c r="G146" s="1">
        <v>8</v>
      </c>
      <c r="H146" s="2">
        <v>45710</v>
      </c>
      <c r="I146" s="1" t="s">
        <v>28</v>
      </c>
      <c r="J146" s="1">
        <v>2</v>
      </c>
      <c r="K146" s="3">
        <f>YEAR(Table13[[#This Row],[Rejection Date]])</f>
        <v>2025</v>
      </c>
    </row>
    <row r="147" spans="1:11" ht="30" x14ac:dyDescent="0.25">
      <c r="A147" s="3" t="s">
        <v>322</v>
      </c>
      <c r="B147" s="3" t="s">
        <v>323</v>
      </c>
      <c r="C147" s="3" t="s">
        <v>26</v>
      </c>
      <c r="D147" s="3" t="s">
        <v>21</v>
      </c>
      <c r="E147" s="3" t="s">
        <v>20</v>
      </c>
      <c r="F147" s="3">
        <f t="shared" ca="1" si="4"/>
        <v>78</v>
      </c>
      <c r="G147" s="3">
        <v>4</v>
      </c>
      <c r="H147" s="4">
        <v>45711</v>
      </c>
      <c r="I147" s="3" t="s">
        <v>16</v>
      </c>
      <c r="J147" s="3">
        <v>2</v>
      </c>
      <c r="K147" s="3">
        <f>YEAR(Table13[[#This Row],[Rejection Date]])</f>
        <v>2025</v>
      </c>
    </row>
    <row r="148" spans="1:11" ht="30" x14ac:dyDescent="0.25">
      <c r="A148" s="1" t="s">
        <v>324</v>
      </c>
      <c r="B148" s="1" t="s">
        <v>325</v>
      </c>
      <c r="C148" s="1" t="s">
        <v>13</v>
      </c>
      <c r="D148" s="1" t="s">
        <v>14</v>
      </c>
      <c r="E148" s="1" t="s">
        <v>15</v>
      </c>
      <c r="F148" s="3">
        <f t="shared" ca="1" si="4"/>
        <v>90</v>
      </c>
      <c r="G148" s="1">
        <v>7</v>
      </c>
      <c r="H148" s="2">
        <v>45712</v>
      </c>
      <c r="I148" s="1" t="s">
        <v>28</v>
      </c>
      <c r="J148" s="1">
        <v>2</v>
      </c>
      <c r="K148" s="3">
        <f>YEAR(Table13[[#This Row],[Rejection Date]])</f>
        <v>2025</v>
      </c>
    </row>
    <row r="149" spans="1:11" ht="30" x14ac:dyDescent="0.25">
      <c r="A149" s="3" t="s">
        <v>326</v>
      </c>
      <c r="B149" s="3" t="s">
        <v>327</v>
      </c>
      <c r="C149" s="3" t="s">
        <v>33</v>
      </c>
      <c r="D149" s="3" t="s">
        <v>14</v>
      </c>
      <c r="E149" s="3" t="s">
        <v>34</v>
      </c>
      <c r="F149" s="3">
        <f t="shared" ca="1" si="4"/>
        <v>55</v>
      </c>
      <c r="G149" s="3">
        <v>3</v>
      </c>
      <c r="H149" s="4">
        <v>45713</v>
      </c>
      <c r="I149" s="3" t="s">
        <v>28</v>
      </c>
      <c r="J149" s="3">
        <v>2</v>
      </c>
      <c r="K149" s="3">
        <f>YEAR(Table13[[#This Row],[Rejection Date]])</f>
        <v>2025</v>
      </c>
    </row>
    <row r="150" spans="1:11" ht="45" x14ac:dyDescent="0.25">
      <c r="A150" s="1" t="s">
        <v>328</v>
      </c>
      <c r="B150" s="1" t="s">
        <v>329</v>
      </c>
      <c r="C150" s="1" t="s">
        <v>26</v>
      </c>
      <c r="D150" s="1" t="s">
        <v>21</v>
      </c>
      <c r="E150" s="1" t="s">
        <v>37</v>
      </c>
      <c r="F150" s="3">
        <f t="shared" ca="1" si="4"/>
        <v>91</v>
      </c>
      <c r="G150" s="1">
        <v>6</v>
      </c>
      <c r="H150" s="2">
        <v>45714</v>
      </c>
      <c r="I150" s="1" t="s">
        <v>16</v>
      </c>
      <c r="J150" s="1">
        <v>2</v>
      </c>
      <c r="K150" s="3">
        <f>YEAR(Table13[[#This Row],[Rejection Date]])</f>
        <v>2025</v>
      </c>
    </row>
    <row r="151" spans="1:11" ht="30" x14ac:dyDescent="0.25">
      <c r="A151" s="3" t="s">
        <v>330</v>
      </c>
      <c r="B151" s="3" t="s">
        <v>319</v>
      </c>
      <c r="C151" s="3" t="s">
        <v>33</v>
      </c>
      <c r="D151" s="3" t="s">
        <v>14</v>
      </c>
      <c r="E151" s="3" t="s">
        <v>15</v>
      </c>
      <c r="F151" s="3">
        <f t="shared" ca="1" si="4"/>
        <v>94</v>
      </c>
      <c r="G151" s="3">
        <v>5</v>
      </c>
      <c r="H151" s="4">
        <v>45715</v>
      </c>
      <c r="I151" s="3" t="s">
        <v>28</v>
      </c>
      <c r="J151" s="3">
        <v>2</v>
      </c>
      <c r="K151" s="3">
        <f>YEAR(Table13[[#This Row],[Rejection Date]])</f>
        <v>2025</v>
      </c>
    </row>
    <row r="152" spans="1:11" ht="30" x14ac:dyDescent="0.25">
      <c r="A152" s="1" t="s">
        <v>331</v>
      </c>
      <c r="B152" s="1" t="s">
        <v>332</v>
      </c>
      <c r="C152" s="1" t="s">
        <v>13</v>
      </c>
      <c r="D152" s="1" t="s">
        <v>14</v>
      </c>
      <c r="E152" s="1" t="s">
        <v>15</v>
      </c>
      <c r="F152" s="3">
        <f t="shared" ca="1" si="4"/>
        <v>92</v>
      </c>
      <c r="G152" s="1">
        <v>8</v>
      </c>
      <c r="H152" s="2">
        <v>45716</v>
      </c>
      <c r="I152" s="1" t="s">
        <v>16</v>
      </c>
      <c r="J152" s="1">
        <v>2</v>
      </c>
      <c r="K152" s="3">
        <f>YEAR(Table13[[#This Row],[Rejection Date]])</f>
        <v>2025</v>
      </c>
    </row>
    <row r="153" spans="1:11" ht="30" x14ac:dyDescent="0.25">
      <c r="A153" s="3" t="s">
        <v>333</v>
      </c>
      <c r="B153" s="3" t="s">
        <v>334</v>
      </c>
      <c r="C153" s="3" t="s">
        <v>26</v>
      </c>
      <c r="D153" s="3" t="s">
        <v>14</v>
      </c>
      <c r="E153" s="3" t="s">
        <v>20</v>
      </c>
      <c r="F153" s="3">
        <f t="shared" ca="1" si="4"/>
        <v>56</v>
      </c>
      <c r="G153" s="3">
        <v>5</v>
      </c>
      <c r="H153" s="4">
        <v>45717</v>
      </c>
      <c r="I153" s="3" t="s">
        <v>28</v>
      </c>
      <c r="J153" s="3">
        <v>3</v>
      </c>
      <c r="K153" s="3">
        <f>YEAR(Table13[[#This Row],[Rejection Date]])</f>
        <v>2025</v>
      </c>
    </row>
    <row r="154" spans="1:11" ht="30" x14ac:dyDescent="0.25">
      <c r="A154" s="1" t="s">
        <v>335</v>
      </c>
      <c r="B154" s="1" t="s">
        <v>336</v>
      </c>
      <c r="C154" s="1" t="s">
        <v>33</v>
      </c>
      <c r="D154" s="1" t="s">
        <v>21</v>
      </c>
      <c r="E154" s="1" t="s">
        <v>34</v>
      </c>
      <c r="F154" s="3">
        <f t="shared" ca="1" si="4"/>
        <v>95</v>
      </c>
      <c r="G154" s="1">
        <v>3</v>
      </c>
      <c r="H154" s="2">
        <v>45718</v>
      </c>
      <c r="I154" s="1" t="s">
        <v>28</v>
      </c>
      <c r="J154" s="1">
        <v>3</v>
      </c>
      <c r="K154" s="3">
        <f>YEAR(Table13[[#This Row],[Rejection Date]])</f>
        <v>2025</v>
      </c>
    </row>
    <row r="155" spans="1:11" ht="30" x14ac:dyDescent="0.25">
      <c r="A155" s="3" t="s">
        <v>337</v>
      </c>
      <c r="B155" s="3" t="s">
        <v>338</v>
      </c>
      <c r="C155" s="3" t="s">
        <v>13</v>
      </c>
      <c r="D155" s="3" t="s">
        <v>21</v>
      </c>
      <c r="E155" s="3" t="s">
        <v>37</v>
      </c>
      <c r="F155" s="3">
        <f t="shared" ca="1" si="4"/>
        <v>54</v>
      </c>
      <c r="G155" s="3">
        <v>4</v>
      </c>
      <c r="H155" s="4">
        <v>45719</v>
      </c>
      <c r="I155" s="3" t="s">
        <v>28</v>
      </c>
      <c r="J155" s="3">
        <v>3</v>
      </c>
      <c r="K155" s="3">
        <f>YEAR(Table13[[#This Row],[Rejection Date]])</f>
        <v>2025</v>
      </c>
    </row>
    <row r="156" spans="1:11" ht="30" x14ac:dyDescent="0.25">
      <c r="A156" s="1" t="s">
        <v>339</v>
      </c>
      <c r="B156" s="1" t="s">
        <v>340</v>
      </c>
      <c r="C156" s="1" t="s">
        <v>26</v>
      </c>
      <c r="D156" s="1" t="s">
        <v>14</v>
      </c>
      <c r="E156" s="1" t="s">
        <v>27</v>
      </c>
      <c r="F156" s="3">
        <f t="shared" ca="1" si="4"/>
        <v>71</v>
      </c>
      <c r="G156" s="1">
        <v>6</v>
      </c>
      <c r="H156" s="2">
        <v>45720</v>
      </c>
      <c r="I156" s="1" t="s">
        <v>16</v>
      </c>
      <c r="J156" s="1">
        <v>3</v>
      </c>
      <c r="K156" s="3">
        <f>YEAR(Table13[[#This Row],[Rejection Date]])</f>
        <v>2025</v>
      </c>
    </row>
    <row r="157" spans="1:11" ht="30" x14ac:dyDescent="0.25">
      <c r="A157" s="3" t="s">
        <v>341</v>
      </c>
      <c r="B157" s="3" t="s">
        <v>342</v>
      </c>
      <c r="C157" s="3" t="s">
        <v>33</v>
      </c>
      <c r="D157" s="3" t="s">
        <v>21</v>
      </c>
      <c r="E157" s="3" t="s">
        <v>20</v>
      </c>
      <c r="F157" s="3">
        <f t="shared" ca="1" si="4"/>
        <v>57</v>
      </c>
      <c r="G157" s="3">
        <v>5</v>
      </c>
      <c r="H157" s="4">
        <v>45721</v>
      </c>
      <c r="I157" s="3" t="s">
        <v>28</v>
      </c>
      <c r="J157" s="3">
        <v>3</v>
      </c>
      <c r="K157" s="3">
        <f>YEAR(Table13[[#This Row],[Rejection Date]])</f>
        <v>2025</v>
      </c>
    </row>
    <row r="158" spans="1:11" ht="30" x14ac:dyDescent="0.25">
      <c r="A158" s="1" t="s">
        <v>343</v>
      </c>
      <c r="B158" s="1" t="s">
        <v>344</v>
      </c>
      <c r="C158" s="1" t="s">
        <v>13</v>
      </c>
      <c r="D158" s="1" t="s">
        <v>14</v>
      </c>
      <c r="E158" s="1" t="s">
        <v>15</v>
      </c>
      <c r="F158" s="3">
        <f t="shared" ca="1" si="4"/>
        <v>51</v>
      </c>
      <c r="G158" s="1">
        <v>7</v>
      </c>
      <c r="H158" s="2">
        <v>45722</v>
      </c>
      <c r="I158" s="1" t="s">
        <v>28</v>
      </c>
      <c r="J158" s="1">
        <v>3</v>
      </c>
      <c r="K158" s="3">
        <f>YEAR(Table13[[#This Row],[Rejection Date]])</f>
        <v>2025</v>
      </c>
    </row>
    <row r="159" spans="1:11" ht="30" x14ac:dyDescent="0.25">
      <c r="A159" s="3" t="s">
        <v>345</v>
      </c>
      <c r="B159" s="3" t="s">
        <v>346</v>
      </c>
      <c r="C159" s="3" t="s">
        <v>26</v>
      </c>
      <c r="D159" s="3" t="s">
        <v>21</v>
      </c>
      <c r="E159" s="3" t="s">
        <v>34</v>
      </c>
      <c r="F159" s="3">
        <f t="shared" ca="1" si="4"/>
        <v>67</v>
      </c>
      <c r="G159" s="3">
        <v>3</v>
      </c>
      <c r="H159" s="4">
        <v>45723</v>
      </c>
      <c r="I159" s="3" t="s">
        <v>28</v>
      </c>
      <c r="J159" s="3">
        <v>3</v>
      </c>
      <c r="K159" s="3">
        <f>YEAR(Table13[[#This Row],[Rejection Date]])</f>
        <v>2025</v>
      </c>
    </row>
    <row r="160" spans="1:11" ht="30" x14ac:dyDescent="0.25">
      <c r="A160" s="1" t="s">
        <v>347</v>
      </c>
      <c r="B160" s="1" t="s">
        <v>348</v>
      </c>
      <c r="C160" s="1" t="s">
        <v>33</v>
      </c>
      <c r="D160" s="1" t="s">
        <v>21</v>
      </c>
      <c r="E160" s="1" t="s">
        <v>37</v>
      </c>
      <c r="F160" s="3">
        <f t="shared" ca="1" si="4"/>
        <v>99</v>
      </c>
      <c r="G160" s="1">
        <v>4</v>
      </c>
      <c r="H160" s="2">
        <v>45724</v>
      </c>
      <c r="I160" s="1" t="s">
        <v>16</v>
      </c>
      <c r="J160" s="1">
        <v>3</v>
      </c>
      <c r="K160" s="3">
        <f>YEAR(Table13[[#This Row],[Rejection Date]])</f>
        <v>2025</v>
      </c>
    </row>
    <row r="161" spans="1:11" ht="30" x14ac:dyDescent="0.25">
      <c r="A161" s="3" t="s">
        <v>349</v>
      </c>
      <c r="B161" s="3" t="s">
        <v>350</v>
      </c>
      <c r="C161" s="3" t="s">
        <v>13</v>
      </c>
      <c r="D161" s="3" t="s">
        <v>14</v>
      </c>
      <c r="E161" s="3" t="s">
        <v>27</v>
      </c>
      <c r="F161" s="3">
        <f t="shared" ca="1" si="4"/>
        <v>80</v>
      </c>
      <c r="G161" s="3">
        <v>8</v>
      </c>
      <c r="H161" s="4">
        <v>45725</v>
      </c>
      <c r="I161" s="3" t="s">
        <v>28</v>
      </c>
      <c r="J161" s="3">
        <v>3</v>
      </c>
      <c r="K161" s="3">
        <f>YEAR(Table13[[#This Row],[Rejection Date]])</f>
        <v>2025</v>
      </c>
    </row>
    <row r="162" spans="1:11" ht="30" x14ac:dyDescent="0.25">
      <c r="A162" s="1" t="s">
        <v>351</v>
      </c>
      <c r="B162" s="1" t="s">
        <v>352</v>
      </c>
      <c r="C162" s="1" t="s">
        <v>26</v>
      </c>
      <c r="D162" s="1" t="s">
        <v>14</v>
      </c>
      <c r="E162" s="1" t="s">
        <v>20</v>
      </c>
      <c r="F162" s="3">
        <f t="shared" ref="F162:F193" ca="1" si="5">RANDBETWEEN(50,100)</f>
        <v>87</v>
      </c>
      <c r="G162" s="1">
        <v>5</v>
      </c>
      <c r="H162" s="2">
        <v>45726</v>
      </c>
      <c r="I162" s="1" t="s">
        <v>16</v>
      </c>
      <c r="J162" s="1">
        <v>3</v>
      </c>
      <c r="K162" s="3">
        <f>YEAR(Table13[[#This Row],[Rejection Date]])</f>
        <v>2025</v>
      </c>
    </row>
    <row r="163" spans="1:11" x14ac:dyDescent="0.25">
      <c r="A163" s="3" t="s">
        <v>353</v>
      </c>
      <c r="B163" s="3" t="s">
        <v>354</v>
      </c>
      <c r="C163" s="3" t="s">
        <v>33</v>
      </c>
      <c r="D163" s="3" t="s">
        <v>21</v>
      </c>
      <c r="E163" s="3" t="s">
        <v>34</v>
      </c>
      <c r="F163" s="3">
        <f t="shared" ca="1" si="5"/>
        <v>71</v>
      </c>
      <c r="G163" s="3">
        <v>2</v>
      </c>
      <c r="H163" s="4">
        <v>45727</v>
      </c>
      <c r="I163" s="3" t="s">
        <v>28</v>
      </c>
      <c r="J163" s="3">
        <v>3</v>
      </c>
      <c r="K163" s="3">
        <f>YEAR(Table13[[#This Row],[Rejection Date]])</f>
        <v>2025</v>
      </c>
    </row>
    <row r="164" spans="1:11" ht="30" x14ac:dyDescent="0.25">
      <c r="A164" s="1" t="s">
        <v>355</v>
      </c>
      <c r="B164" s="1" t="s">
        <v>356</v>
      </c>
      <c r="C164" s="1" t="s">
        <v>13</v>
      </c>
      <c r="D164" s="1" t="s">
        <v>21</v>
      </c>
      <c r="E164" s="1" t="s">
        <v>37</v>
      </c>
      <c r="F164" s="3">
        <f t="shared" ca="1" si="5"/>
        <v>94</v>
      </c>
      <c r="G164" s="1">
        <v>6</v>
      </c>
      <c r="H164" s="2">
        <v>45728</v>
      </c>
      <c r="I164" s="1" t="s">
        <v>28</v>
      </c>
      <c r="J164" s="1">
        <v>3</v>
      </c>
      <c r="K164" s="3">
        <f>YEAR(Table13[[#This Row],[Rejection Date]])</f>
        <v>2025</v>
      </c>
    </row>
    <row r="165" spans="1:11" ht="30" x14ac:dyDescent="0.25">
      <c r="A165" s="3" t="s">
        <v>357</v>
      </c>
      <c r="B165" s="3" t="s">
        <v>358</v>
      </c>
      <c r="C165" s="3" t="s">
        <v>26</v>
      </c>
      <c r="D165" s="3" t="s">
        <v>14</v>
      </c>
      <c r="E165" s="3" t="s">
        <v>15</v>
      </c>
      <c r="F165" s="3">
        <f t="shared" ca="1" si="5"/>
        <v>74</v>
      </c>
      <c r="G165" s="3">
        <v>4</v>
      </c>
      <c r="H165" s="4">
        <v>45729</v>
      </c>
      <c r="I165" s="3" t="s">
        <v>28</v>
      </c>
      <c r="J165" s="3">
        <v>3</v>
      </c>
      <c r="K165" s="3">
        <f>YEAR(Table13[[#This Row],[Rejection Date]])</f>
        <v>2025</v>
      </c>
    </row>
    <row r="166" spans="1:11" ht="45" x14ac:dyDescent="0.25">
      <c r="A166" s="1" t="s">
        <v>359</v>
      </c>
      <c r="B166" s="1" t="s">
        <v>360</v>
      </c>
      <c r="C166" s="1" t="s">
        <v>33</v>
      </c>
      <c r="D166" s="1" t="s">
        <v>21</v>
      </c>
      <c r="E166" s="1" t="s">
        <v>20</v>
      </c>
      <c r="F166" s="3">
        <f t="shared" ca="1" si="5"/>
        <v>92</v>
      </c>
      <c r="G166" s="1">
        <v>7</v>
      </c>
      <c r="H166" s="2">
        <v>45730</v>
      </c>
      <c r="I166" s="1" t="s">
        <v>16</v>
      </c>
      <c r="J166" s="1">
        <v>3</v>
      </c>
      <c r="K166" s="3">
        <f>YEAR(Table13[[#This Row],[Rejection Date]])</f>
        <v>2025</v>
      </c>
    </row>
    <row r="167" spans="1:11" ht="30" x14ac:dyDescent="0.25">
      <c r="A167" s="3" t="s">
        <v>361</v>
      </c>
      <c r="B167" s="3" t="s">
        <v>362</v>
      </c>
      <c r="C167" s="3" t="s">
        <v>13</v>
      </c>
      <c r="D167" s="3" t="s">
        <v>14</v>
      </c>
      <c r="E167" s="3" t="s">
        <v>27</v>
      </c>
      <c r="F167" s="3">
        <f t="shared" ca="1" si="5"/>
        <v>53</v>
      </c>
      <c r="G167" s="3">
        <v>3</v>
      </c>
      <c r="H167" s="4">
        <v>45731</v>
      </c>
      <c r="I167" s="3" t="s">
        <v>28</v>
      </c>
      <c r="J167" s="3">
        <v>3</v>
      </c>
      <c r="K167" s="3">
        <f>YEAR(Table13[[#This Row],[Rejection Date]])</f>
        <v>2025</v>
      </c>
    </row>
    <row r="168" spans="1:11" ht="30" x14ac:dyDescent="0.25">
      <c r="A168" s="1" t="s">
        <v>363</v>
      </c>
      <c r="B168" s="1" t="s">
        <v>364</v>
      </c>
      <c r="C168" s="1" t="s">
        <v>26</v>
      </c>
      <c r="D168" s="1" t="s">
        <v>21</v>
      </c>
      <c r="E168" s="1" t="s">
        <v>34</v>
      </c>
      <c r="F168" s="3">
        <f t="shared" ca="1" si="5"/>
        <v>76</v>
      </c>
      <c r="G168" s="1">
        <v>6</v>
      </c>
      <c r="H168" s="2">
        <v>45732</v>
      </c>
      <c r="I168" s="1" t="s">
        <v>16</v>
      </c>
      <c r="J168" s="1">
        <v>3</v>
      </c>
      <c r="K168" s="3">
        <f>YEAR(Table13[[#This Row],[Rejection Date]])</f>
        <v>2025</v>
      </c>
    </row>
    <row r="169" spans="1:11" ht="30" outlineLevel="1" x14ac:dyDescent="0.25">
      <c r="A169" s="3" t="s">
        <v>365</v>
      </c>
      <c r="B169" s="3" t="s">
        <v>366</v>
      </c>
      <c r="C169" s="3" t="s">
        <v>33</v>
      </c>
      <c r="D169" s="3" t="s">
        <v>21</v>
      </c>
      <c r="E169" s="3" t="s">
        <v>37</v>
      </c>
      <c r="F169" s="3">
        <f t="shared" ca="1" si="5"/>
        <v>95</v>
      </c>
      <c r="G169" s="3">
        <v>4</v>
      </c>
      <c r="H169" s="4">
        <v>45733</v>
      </c>
      <c r="I169" s="3" t="s">
        <v>28</v>
      </c>
      <c r="J169" s="3">
        <v>3</v>
      </c>
      <c r="K169" s="3">
        <f>YEAR(Table13[[#This Row],[Rejection Date]])</f>
        <v>2025</v>
      </c>
    </row>
    <row r="170" spans="1:11" ht="30" x14ac:dyDescent="0.25">
      <c r="A170" s="1" t="s">
        <v>367</v>
      </c>
      <c r="B170" s="1" t="s">
        <v>368</v>
      </c>
      <c r="C170" s="1" t="s">
        <v>13</v>
      </c>
      <c r="D170" s="1" t="s">
        <v>14</v>
      </c>
      <c r="E170" s="1" t="s">
        <v>15</v>
      </c>
      <c r="F170" s="3">
        <f t="shared" ca="1" si="5"/>
        <v>60</v>
      </c>
      <c r="G170" s="1">
        <v>5</v>
      </c>
      <c r="H170" s="2">
        <v>45734</v>
      </c>
      <c r="I170" s="1" t="s">
        <v>28</v>
      </c>
      <c r="J170" s="1">
        <v>3</v>
      </c>
      <c r="K170" s="3">
        <f>YEAR(Table13[[#This Row],[Rejection Date]])</f>
        <v>2025</v>
      </c>
    </row>
    <row r="171" spans="1:11" ht="30" x14ac:dyDescent="0.25">
      <c r="A171" s="3" t="s">
        <v>369</v>
      </c>
      <c r="B171" s="3" t="s">
        <v>370</v>
      </c>
      <c r="C171" s="3" t="s">
        <v>26</v>
      </c>
      <c r="D171" s="3" t="s">
        <v>14</v>
      </c>
      <c r="E171" s="3" t="s">
        <v>20</v>
      </c>
      <c r="F171" s="3">
        <f t="shared" ca="1" si="5"/>
        <v>61</v>
      </c>
      <c r="G171" s="3">
        <v>2</v>
      </c>
      <c r="H171" s="4">
        <v>45735</v>
      </c>
      <c r="I171" s="3" t="s">
        <v>16</v>
      </c>
      <c r="J171" s="3">
        <v>3</v>
      </c>
      <c r="K171" s="3">
        <f>YEAR(Table13[[#This Row],[Rejection Date]])</f>
        <v>2025</v>
      </c>
    </row>
    <row r="172" spans="1:11" ht="30" x14ac:dyDescent="0.25">
      <c r="A172" s="1" t="s">
        <v>371</v>
      </c>
      <c r="B172" s="1" t="s">
        <v>372</v>
      </c>
      <c r="C172" s="1" t="s">
        <v>33</v>
      </c>
      <c r="D172" s="1" t="s">
        <v>21</v>
      </c>
      <c r="E172" s="1" t="s">
        <v>34</v>
      </c>
      <c r="F172" s="3">
        <f t="shared" ca="1" si="5"/>
        <v>100</v>
      </c>
      <c r="G172" s="1">
        <v>3</v>
      </c>
      <c r="H172" s="2">
        <v>45736</v>
      </c>
      <c r="I172" s="1" t="s">
        <v>28</v>
      </c>
      <c r="J172" s="1">
        <v>3</v>
      </c>
      <c r="K172" s="3">
        <f>YEAR(Table13[[#This Row],[Rejection Date]])</f>
        <v>2025</v>
      </c>
    </row>
    <row r="173" spans="1:11" ht="30" x14ac:dyDescent="0.25">
      <c r="A173" s="3" t="s">
        <v>373</v>
      </c>
      <c r="B173" s="3" t="s">
        <v>374</v>
      </c>
      <c r="C173" s="3" t="s">
        <v>13</v>
      </c>
      <c r="D173" s="3" t="s">
        <v>21</v>
      </c>
      <c r="E173" s="3" t="s">
        <v>37</v>
      </c>
      <c r="F173" s="3">
        <f t="shared" ca="1" si="5"/>
        <v>86</v>
      </c>
      <c r="G173" s="3">
        <v>7</v>
      </c>
      <c r="H173" s="4">
        <v>45737</v>
      </c>
      <c r="I173" s="3" t="s">
        <v>28</v>
      </c>
      <c r="J173" s="3">
        <v>3</v>
      </c>
      <c r="K173" s="3">
        <f>YEAR(Table13[[#This Row],[Rejection Date]])</f>
        <v>2025</v>
      </c>
    </row>
    <row r="174" spans="1:11" ht="30" x14ac:dyDescent="0.25">
      <c r="A174" s="1" t="s">
        <v>375</v>
      </c>
      <c r="B174" s="1" t="s">
        <v>376</v>
      </c>
      <c r="C174" s="1" t="s">
        <v>26</v>
      </c>
      <c r="D174" s="1" t="s">
        <v>14</v>
      </c>
      <c r="E174" s="1" t="s">
        <v>27</v>
      </c>
      <c r="F174" s="3">
        <f t="shared" ca="1" si="5"/>
        <v>73</v>
      </c>
      <c r="G174" s="1">
        <v>6</v>
      </c>
      <c r="H174" s="2">
        <v>45738</v>
      </c>
      <c r="I174" s="1" t="s">
        <v>16</v>
      </c>
      <c r="J174" s="1">
        <v>3</v>
      </c>
      <c r="K174" s="3">
        <f>YEAR(Table13[[#This Row],[Rejection Date]])</f>
        <v>2025</v>
      </c>
    </row>
    <row r="175" spans="1:11" ht="30" x14ac:dyDescent="0.25">
      <c r="A175" s="3" t="s">
        <v>377</v>
      </c>
      <c r="B175" s="3" t="s">
        <v>378</v>
      </c>
      <c r="C175" s="3" t="s">
        <v>33</v>
      </c>
      <c r="D175" s="3" t="s">
        <v>14</v>
      </c>
      <c r="E175" s="3" t="s">
        <v>15</v>
      </c>
      <c r="F175" s="3">
        <f t="shared" ca="1" si="5"/>
        <v>96</v>
      </c>
      <c r="G175" s="3">
        <v>5</v>
      </c>
      <c r="H175" s="4">
        <v>45739</v>
      </c>
      <c r="I175" s="3" t="s">
        <v>28</v>
      </c>
      <c r="J175" s="3">
        <v>3</v>
      </c>
      <c r="K175" s="3">
        <f>YEAR(Table13[[#This Row],[Rejection Date]])</f>
        <v>2025</v>
      </c>
    </row>
    <row r="176" spans="1:11" ht="45" x14ac:dyDescent="0.25">
      <c r="A176" s="1" t="s">
        <v>379</v>
      </c>
      <c r="B176" s="1" t="s">
        <v>329</v>
      </c>
      <c r="C176" s="1" t="s">
        <v>13</v>
      </c>
      <c r="D176" s="1" t="s">
        <v>21</v>
      </c>
      <c r="E176" s="1" t="s">
        <v>20</v>
      </c>
      <c r="F176" s="3">
        <f t="shared" ca="1" si="5"/>
        <v>78</v>
      </c>
      <c r="G176" s="1">
        <v>3</v>
      </c>
      <c r="H176" s="2">
        <v>45740</v>
      </c>
      <c r="I176" s="1" t="s">
        <v>16</v>
      </c>
      <c r="J176" s="1">
        <v>3</v>
      </c>
      <c r="K176" s="3">
        <f>YEAR(Table13[[#This Row],[Rejection Date]])</f>
        <v>2025</v>
      </c>
    </row>
    <row r="177" spans="1:11" ht="30" x14ac:dyDescent="0.25">
      <c r="A177" s="3" t="s">
        <v>380</v>
      </c>
      <c r="B177" s="3" t="s">
        <v>381</v>
      </c>
      <c r="C177" s="3" t="s">
        <v>26</v>
      </c>
      <c r="D177" s="3" t="s">
        <v>21</v>
      </c>
      <c r="E177" s="3" t="s">
        <v>34</v>
      </c>
      <c r="F177" s="3">
        <f t="shared" ca="1" si="5"/>
        <v>62</v>
      </c>
      <c r="G177" s="3">
        <v>6</v>
      </c>
      <c r="H177" s="4">
        <v>45741</v>
      </c>
      <c r="I177" s="3" t="s">
        <v>28</v>
      </c>
      <c r="J177" s="3">
        <v>3</v>
      </c>
      <c r="K177" s="3">
        <f>YEAR(Table13[[#This Row],[Rejection Date]])</f>
        <v>2025</v>
      </c>
    </row>
    <row r="178" spans="1:11" ht="30" x14ac:dyDescent="0.25">
      <c r="A178" s="1" t="s">
        <v>382</v>
      </c>
      <c r="B178" s="1" t="s">
        <v>383</v>
      </c>
      <c r="C178" s="1" t="s">
        <v>33</v>
      </c>
      <c r="D178" s="1" t="s">
        <v>14</v>
      </c>
      <c r="E178" s="1" t="s">
        <v>15</v>
      </c>
      <c r="F178" s="3">
        <f t="shared" ca="1" si="5"/>
        <v>80</v>
      </c>
      <c r="G178" s="1">
        <v>8</v>
      </c>
      <c r="H178" s="2">
        <v>45742</v>
      </c>
      <c r="I178" s="1" t="s">
        <v>28</v>
      </c>
      <c r="J178" s="1">
        <v>3</v>
      </c>
      <c r="K178" s="3">
        <f>YEAR(Table13[[#This Row],[Rejection Date]])</f>
        <v>2025</v>
      </c>
    </row>
    <row r="179" spans="1:11" ht="30" x14ac:dyDescent="0.25">
      <c r="A179" s="3" t="s">
        <v>384</v>
      </c>
      <c r="B179" s="3" t="s">
        <v>385</v>
      </c>
      <c r="C179" s="3" t="s">
        <v>13</v>
      </c>
      <c r="D179" s="3" t="s">
        <v>14</v>
      </c>
      <c r="E179" s="3" t="s">
        <v>27</v>
      </c>
      <c r="F179" s="3">
        <f t="shared" ca="1" si="5"/>
        <v>97</v>
      </c>
      <c r="G179" s="3">
        <v>5</v>
      </c>
      <c r="H179" s="4">
        <v>45743</v>
      </c>
      <c r="I179" s="3" t="s">
        <v>16</v>
      </c>
      <c r="J179" s="3">
        <v>3</v>
      </c>
      <c r="K179" s="3">
        <f>YEAR(Table13[[#This Row],[Rejection Date]])</f>
        <v>2025</v>
      </c>
    </row>
    <row r="180" spans="1:11" ht="45" x14ac:dyDescent="0.25">
      <c r="A180" s="1" t="s">
        <v>386</v>
      </c>
      <c r="B180" s="1" t="s">
        <v>387</v>
      </c>
      <c r="C180" s="1" t="s">
        <v>26</v>
      </c>
      <c r="D180" s="1" t="s">
        <v>21</v>
      </c>
      <c r="E180" s="1" t="s">
        <v>34</v>
      </c>
      <c r="F180" s="3">
        <f t="shared" ca="1" si="5"/>
        <v>57</v>
      </c>
      <c r="G180" s="1">
        <v>4</v>
      </c>
      <c r="H180" s="2">
        <v>45744</v>
      </c>
      <c r="I180" s="1" t="s">
        <v>28</v>
      </c>
      <c r="J180" s="1">
        <v>3</v>
      </c>
      <c r="K180" s="3">
        <f>YEAR(Table13[[#This Row],[Rejection Date]])</f>
        <v>2025</v>
      </c>
    </row>
    <row r="181" spans="1:11" ht="30" x14ac:dyDescent="0.25">
      <c r="A181" s="3" t="s">
        <v>388</v>
      </c>
      <c r="B181" s="3" t="s">
        <v>389</v>
      </c>
      <c r="C181" s="3" t="s">
        <v>33</v>
      </c>
      <c r="D181" s="3" t="s">
        <v>21</v>
      </c>
      <c r="E181" s="3" t="s">
        <v>37</v>
      </c>
      <c r="F181" s="3">
        <f t="shared" ca="1" si="5"/>
        <v>73</v>
      </c>
      <c r="G181" s="3">
        <v>7</v>
      </c>
      <c r="H181" s="4">
        <v>45745</v>
      </c>
      <c r="I181" s="3" t="s">
        <v>28</v>
      </c>
      <c r="J181" s="3">
        <v>3</v>
      </c>
      <c r="K181" s="3">
        <f>YEAR(Table13[[#This Row],[Rejection Date]])</f>
        <v>2025</v>
      </c>
    </row>
    <row r="182" spans="1:11" ht="30" x14ac:dyDescent="0.25">
      <c r="A182" s="1" t="s">
        <v>390</v>
      </c>
      <c r="B182" s="1" t="s">
        <v>391</v>
      </c>
      <c r="C182" s="1" t="s">
        <v>13</v>
      </c>
      <c r="D182" s="1" t="s">
        <v>14</v>
      </c>
      <c r="E182" s="1" t="s">
        <v>15</v>
      </c>
      <c r="F182" s="3">
        <f t="shared" ca="1" si="5"/>
        <v>50</v>
      </c>
      <c r="G182" s="1">
        <v>9</v>
      </c>
      <c r="H182" s="2">
        <v>45746</v>
      </c>
      <c r="I182" s="1" t="s">
        <v>16</v>
      </c>
      <c r="J182" s="1">
        <v>3</v>
      </c>
      <c r="K182" s="3">
        <f>YEAR(Table13[[#This Row],[Rejection Date]])</f>
        <v>2025</v>
      </c>
    </row>
    <row r="183" spans="1:11" ht="30" x14ac:dyDescent="0.25">
      <c r="A183" s="3" t="s">
        <v>392</v>
      </c>
      <c r="B183" s="3" t="s">
        <v>393</v>
      </c>
      <c r="C183" s="3" t="s">
        <v>26</v>
      </c>
      <c r="D183" s="3" t="s">
        <v>14</v>
      </c>
      <c r="E183" s="3" t="s">
        <v>20</v>
      </c>
      <c r="F183" s="3">
        <f t="shared" ca="1" si="5"/>
        <v>66</v>
      </c>
      <c r="G183" s="3">
        <v>5</v>
      </c>
      <c r="H183" s="4">
        <v>45747</v>
      </c>
      <c r="I183" s="3" t="s">
        <v>28</v>
      </c>
      <c r="J183" s="3">
        <v>3</v>
      </c>
      <c r="K183" s="3">
        <f>YEAR(Table13[[#This Row],[Rejection Date]])</f>
        <v>2025</v>
      </c>
    </row>
    <row r="184" spans="1:11" ht="30" x14ac:dyDescent="0.25">
      <c r="A184" s="1" t="s">
        <v>394</v>
      </c>
      <c r="B184" s="1" t="s">
        <v>395</v>
      </c>
      <c r="C184" s="1" t="s">
        <v>33</v>
      </c>
      <c r="D184" s="1" t="s">
        <v>21</v>
      </c>
      <c r="E184" s="1" t="s">
        <v>34</v>
      </c>
      <c r="F184" s="3">
        <f t="shared" ca="1" si="5"/>
        <v>51</v>
      </c>
      <c r="G184" s="1">
        <v>2</v>
      </c>
      <c r="H184" s="2">
        <v>45748</v>
      </c>
      <c r="I184" s="1" t="s">
        <v>28</v>
      </c>
      <c r="J184" s="1">
        <v>4</v>
      </c>
      <c r="K184" s="3">
        <f>YEAR(Table13[[#This Row],[Rejection Date]])</f>
        <v>2025</v>
      </c>
    </row>
    <row r="185" spans="1:11" ht="30" x14ac:dyDescent="0.25">
      <c r="A185" s="3" t="s">
        <v>396</v>
      </c>
      <c r="B185" s="3" t="s">
        <v>397</v>
      </c>
      <c r="C185" s="3" t="s">
        <v>13</v>
      </c>
      <c r="D185" s="3" t="s">
        <v>21</v>
      </c>
      <c r="E185" s="3" t="s">
        <v>37</v>
      </c>
      <c r="F185" s="3">
        <f t="shared" ca="1" si="5"/>
        <v>93</v>
      </c>
      <c r="G185" s="3">
        <v>4</v>
      </c>
      <c r="H185" s="4">
        <v>45749</v>
      </c>
      <c r="I185" s="3" t="s">
        <v>28</v>
      </c>
      <c r="J185" s="3">
        <v>4</v>
      </c>
      <c r="K185" s="3">
        <f>YEAR(Table13[[#This Row],[Rejection Date]])</f>
        <v>2025</v>
      </c>
    </row>
    <row r="186" spans="1:11" ht="30" x14ac:dyDescent="0.25">
      <c r="A186" s="1" t="s">
        <v>398</v>
      </c>
      <c r="B186" s="1" t="s">
        <v>399</v>
      </c>
      <c r="C186" s="1" t="s">
        <v>26</v>
      </c>
      <c r="D186" s="1" t="s">
        <v>14</v>
      </c>
      <c r="E186" s="1" t="s">
        <v>27</v>
      </c>
      <c r="F186" s="3">
        <f t="shared" ca="1" si="5"/>
        <v>100</v>
      </c>
      <c r="G186" s="1">
        <v>3</v>
      </c>
      <c r="H186" s="2">
        <v>45750</v>
      </c>
      <c r="I186" s="1" t="s">
        <v>16</v>
      </c>
      <c r="J186" s="1">
        <v>4</v>
      </c>
      <c r="K186" s="3">
        <f>YEAR(Table13[[#This Row],[Rejection Date]])</f>
        <v>2025</v>
      </c>
    </row>
    <row r="187" spans="1:11" ht="30" x14ac:dyDescent="0.25">
      <c r="A187" s="3" t="s">
        <v>400</v>
      </c>
      <c r="B187" s="3" t="s">
        <v>401</v>
      </c>
      <c r="C187" s="3" t="s">
        <v>33</v>
      </c>
      <c r="D187" s="3" t="s">
        <v>14</v>
      </c>
      <c r="E187" s="3" t="s">
        <v>20</v>
      </c>
      <c r="F187" s="3">
        <f t="shared" ca="1" si="5"/>
        <v>64</v>
      </c>
      <c r="G187" s="3">
        <v>6</v>
      </c>
      <c r="H187" s="4">
        <v>45751</v>
      </c>
      <c r="I187" s="3" t="s">
        <v>28</v>
      </c>
      <c r="J187" s="3">
        <v>4</v>
      </c>
      <c r="K187" s="3">
        <f>YEAR(Table13[[#This Row],[Rejection Date]])</f>
        <v>2025</v>
      </c>
    </row>
    <row r="188" spans="1:11" x14ac:dyDescent="0.25">
      <c r="A188" s="1" t="s">
        <v>402</v>
      </c>
      <c r="B188" s="1" t="s">
        <v>403</v>
      </c>
      <c r="C188" s="1" t="s">
        <v>13</v>
      </c>
      <c r="D188" s="1" t="s">
        <v>21</v>
      </c>
      <c r="E188" s="1" t="s">
        <v>34</v>
      </c>
      <c r="F188" s="3">
        <f t="shared" ca="1" si="5"/>
        <v>62</v>
      </c>
      <c r="G188" s="1">
        <v>7</v>
      </c>
      <c r="H188" s="2">
        <v>45752</v>
      </c>
      <c r="I188" s="1" t="s">
        <v>28</v>
      </c>
      <c r="J188" s="1">
        <v>4</v>
      </c>
      <c r="K188" s="3">
        <f>YEAR(Table13[[#This Row],[Rejection Date]])</f>
        <v>2025</v>
      </c>
    </row>
    <row r="189" spans="1:11" x14ac:dyDescent="0.25">
      <c r="A189" s="3" t="s">
        <v>404</v>
      </c>
      <c r="B189" s="3" t="s">
        <v>405</v>
      </c>
      <c r="C189" s="3" t="s">
        <v>26</v>
      </c>
      <c r="D189" s="3" t="s">
        <v>21</v>
      </c>
      <c r="E189" s="3" t="s">
        <v>37</v>
      </c>
      <c r="F189" s="3">
        <f t="shared" ca="1" si="5"/>
        <v>99</v>
      </c>
      <c r="G189" s="3">
        <v>5</v>
      </c>
      <c r="H189" s="4">
        <v>45753</v>
      </c>
      <c r="I189" s="3" t="s">
        <v>16</v>
      </c>
      <c r="J189" s="3">
        <v>4</v>
      </c>
      <c r="K189" s="3">
        <f>YEAR(Table13[[#This Row],[Rejection Date]])</f>
        <v>2025</v>
      </c>
    </row>
    <row r="190" spans="1:11" ht="30" x14ac:dyDescent="0.25">
      <c r="A190" s="1" t="s">
        <v>406</v>
      </c>
      <c r="B190" s="1" t="s">
        <v>407</v>
      </c>
      <c r="C190" s="1" t="s">
        <v>33</v>
      </c>
      <c r="D190" s="1" t="s">
        <v>14</v>
      </c>
      <c r="E190" s="1" t="s">
        <v>15</v>
      </c>
      <c r="F190" s="3">
        <f t="shared" ca="1" si="5"/>
        <v>100</v>
      </c>
      <c r="G190" s="1">
        <v>8</v>
      </c>
      <c r="H190" s="2">
        <v>45754</v>
      </c>
      <c r="I190" s="1" t="s">
        <v>28</v>
      </c>
      <c r="J190" s="1">
        <v>4</v>
      </c>
      <c r="K190" s="3">
        <f>YEAR(Table13[[#This Row],[Rejection Date]])</f>
        <v>2025</v>
      </c>
    </row>
    <row r="191" spans="1:11" ht="30" x14ac:dyDescent="0.25">
      <c r="A191" s="3" t="s">
        <v>408</v>
      </c>
      <c r="B191" s="3" t="s">
        <v>409</v>
      </c>
      <c r="C191" s="3" t="s">
        <v>13</v>
      </c>
      <c r="D191" s="3" t="s">
        <v>14</v>
      </c>
      <c r="E191" s="3" t="s">
        <v>27</v>
      </c>
      <c r="F191" s="3">
        <f t="shared" ca="1" si="5"/>
        <v>86</v>
      </c>
      <c r="G191" s="3">
        <v>7</v>
      </c>
      <c r="H191" s="4">
        <v>45755</v>
      </c>
      <c r="I191" s="3" t="s">
        <v>28</v>
      </c>
      <c r="J191" s="3">
        <v>4</v>
      </c>
      <c r="K191" s="3">
        <f>YEAR(Table13[[#This Row],[Rejection Date]])</f>
        <v>2025</v>
      </c>
    </row>
    <row r="192" spans="1:11" ht="45" x14ac:dyDescent="0.25">
      <c r="A192" s="1" t="s">
        <v>410</v>
      </c>
      <c r="B192" s="1" t="s">
        <v>411</v>
      </c>
      <c r="C192" s="1" t="s">
        <v>26</v>
      </c>
      <c r="D192" s="1" t="s">
        <v>21</v>
      </c>
      <c r="E192" s="1" t="s">
        <v>34</v>
      </c>
      <c r="F192" s="3">
        <f t="shared" ca="1" si="5"/>
        <v>92</v>
      </c>
      <c r="G192" s="1">
        <v>4</v>
      </c>
      <c r="H192" s="2">
        <v>45756</v>
      </c>
      <c r="I192" s="1" t="s">
        <v>28</v>
      </c>
      <c r="J192" s="1">
        <v>4</v>
      </c>
      <c r="K192" s="3">
        <f>YEAR(Table13[[#This Row],[Rejection Date]])</f>
        <v>2025</v>
      </c>
    </row>
    <row r="193" spans="1:11" ht="45" x14ac:dyDescent="0.25">
      <c r="A193" s="3" t="s">
        <v>412</v>
      </c>
      <c r="B193" s="3" t="s">
        <v>413</v>
      </c>
      <c r="C193" s="3" t="s">
        <v>33</v>
      </c>
      <c r="D193" s="3" t="s">
        <v>21</v>
      </c>
      <c r="E193" s="3" t="s">
        <v>37</v>
      </c>
      <c r="F193" s="3">
        <f t="shared" ca="1" si="5"/>
        <v>75</v>
      </c>
      <c r="G193" s="3">
        <v>5</v>
      </c>
      <c r="H193" s="4">
        <v>45757</v>
      </c>
      <c r="I193" s="3" t="s">
        <v>16</v>
      </c>
      <c r="J193" s="3">
        <v>4</v>
      </c>
      <c r="K193" s="3">
        <f>YEAR(Table13[[#This Row],[Rejection Date]])</f>
        <v>2025</v>
      </c>
    </row>
    <row r="194" spans="1:11" ht="30" x14ac:dyDescent="0.25">
      <c r="A194" s="1" t="s">
        <v>414</v>
      </c>
      <c r="B194" s="1" t="s">
        <v>415</v>
      </c>
      <c r="C194" s="1" t="s">
        <v>13</v>
      </c>
      <c r="D194" s="1" t="s">
        <v>14</v>
      </c>
      <c r="E194" s="1" t="s">
        <v>15</v>
      </c>
      <c r="F194" s="3">
        <f t="shared" ref="F194:F199" ca="1" si="6">RANDBETWEEN(50,100)</f>
        <v>83</v>
      </c>
      <c r="G194" s="1">
        <v>6</v>
      </c>
      <c r="H194" s="2">
        <v>45758</v>
      </c>
      <c r="I194" s="1" t="s">
        <v>28</v>
      </c>
      <c r="J194" s="1">
        <v>4</v>
      </c>
      <c r="K194" s="3">
        <f>YEAR(Table13[[#This Row],[Rejection Date]])</f>
        <v>2025</v>
      </c>
    </row>
    <row r="195" spans="1:11" ht="30" x14ac:dyDescent="0.25">
      <c r="A195" s="3" t="s">
        <v>416</v>
      </c>
      <c r="B195" s="3" t="s">
        <v>417</v>
      </c>
      <c r="C195" s="3" t="s">
        <v>26</v>
      </c>
      <c r="D195" s="3" t="s">
        <v>14</v>
      </c>
      <c r="E195" s="3" t="s">
        <v>20</v>
      </c>
      <c r="F195" s="3">
        <f t="shared" ca="1" si="6"/>
        <v>60</v>
      </c>
      <c r="G195" s="3">
        <v>5</v>
      </c>
      <c r="H195" s="4">
        <v>45759</v>
      </c>
      <c r="I195" s="3" t="s">
        <v>28</v>
      </c>
      <c r="J195" s="3">
        <v>4</v>
      </c>
      <c r="K195" s="3">
        <f>YEAR(Table13[[#This Row],[Rejection Date]])</f>
        <v>2025</v>
      </c>
    </row>
    <row r="196" spans="1:11" ht="45" x14ac:dyDescent="0.25">
      <c r="A196" s="1" t="s">
        <v>418</v>
      </c>
      <c r="B196" s="1" t="s">
        <v>419</v>
      </c>
      <c r="C196" s="1" t="s">
        <v>33</v>
      </c>
      <c r="D196" s="1" t="s">
        <v>21</v>
      </c>
      <c r="E196" s="1" t="s">
        <v>34</v>
      </c>
      <c r="F196" s="3">
        <f t="shared" ca="1" si="6"/>
        <v>66</v>
      </c>
      <c r="G196" s="1">
        <v>3</v>
      </c>
      <c r="H196" s="2">
        <v>45760</v>
      </c>
      <c r="I196" s="1" t="s">
        <v>28</v>
      </c>
      <c r="J196" s="1">
        <v>4</v>
      </c>
      <c r="K196" s="3">
        <f>YEAR(Table13[[#This Row],[Rejection Date]])</f>
        <v>2025</v>
      </c>
    </row>
    <row r="197" spans="1:11" ht="30" x14ac:dyDescent="0.25">
      <c r="A197" s="3" t="s">
        <v>420</v>
      </c>
      <c r="B197" s="3" t="s">
        <v>421</v>
      </c>
      <c r="C197" s="3" t="s">
        <v>13</v>
      </c>
      <c r="D197" s="3" t="s">
        <v>21</v>
      </c>
      <c r="E197" s="3" t="s">
        <v>37</v>
      </c>
      <c r="F197" s="3">
        <f t="shared" ca="1" si="6"/>
        <v>86</v>
      </c>
      <c r="G197" s="3">
        <v>6</v>
      </c>
      <c r="H197" s="4">
        <v>45761</v>
      </c>
      <c r="I197" s="3" t="s">
        <v>16</v>
      </c>
      <c r="J197" s="3">
        <v>4</v>
      </c>
      <c r="K197" s="3">
        <f>YEAR(Table13[[#This Row],[Rejection Date]])</f>
        <v>2025</v>
      </c>
    </row>
    <row r="198" spans="1:11" ht="30" x14ac:dyDescent="0.25">
      <c r="A198" s="1" t="s">
        <v>422</v>
      </c>
      <c r="B198" s="1" t="s">
        <v>423</v>
      </c>
      <c r="C198" s="1" t="s">
        <v>26</v>
      </c>
      <c r="D198" s="1" t="s">
        <v>14</v>
      </c>
      <c r="E198" s="1" t="s">
        <v>15</v>
      </c>
      <c r="F198" s="3">
        <f t="shared" ca="1" si="6"/>
        <v>55</v>
      </c>
      <c r="G198" s="1">
        <v>5</v>
      </c>
      <c r="H198" s="2">
        <v>45762</v>
      </c>
      <c r="I198" s="1" t="s">
        <v>28</v>
      </c>
      <c r="J198" s="1">
        <v>4</v>
      </c>
      <c r="K198" s="3">
        <f>YEAR(Table13[[#This Row],[Rejection Date]])</f>
        <v>2025</v>
      </c>
    </row>
    <row r="199" spans="1:11" ht="30" x14ac:dyDescent="0.25">
      <c r="A199" s="6" t="s">
        <v>424</v>
      </c>
      <c r="B199" s="6" t="s">
        <v>425</v>
      </c>
      <c r="C199" s="6" t="s">
        <v>33</v>
      </c>
      <c r="D199" s="6" t="s">
        <v>14</v>
      </c>
      <c r="E199" s="6" t="s">
        <v>27</v>
      </c>
      <c r="F199" s="6">
        <f t="shared" ca="1" si="6"/>
        <v>77</v>
      </c>
      <c r="G199" s="6">
        <v>4</v>
      </c>
      <c r="H199" s="7">
        <v>45763</v>
      </c>
      <c r="I199" s="6" t="s">
        <v>16</v>
      </c>
      <c r="J199" s="6">
        <v>4</v>
      </c>
      <c r="K199" s="6">
        <f>YEAR(Table13[[#This Row],[Rejection Date]])</f>
        <v>2025</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9"/>
  <sheetViews>
    <sheetView workbookViewId="0"/>
  </sheetViews>
  <sheetFormatPr defaultRowHeight="15" outlineLevelRow="2" x14ac:dyDescent="0.25"/>
  <cols>
    <col min="1" max="6" width="11.42578125" bestFit="1" customWidth="1"/>
    <col min="7" max="7" width="15.5703125" bestFit="1" customWidth="1"/>
    <col min="8" max="8" width="11.42578125" bestFit="1" customWidth="1"/>
    <col min="9" max="9" width="11" bestFit="1" customWidth="1"/>
  </cols>
  <sheetData>
    <row r="1" spans="1:10" ht="30" x14ac:dyDescent="0.25">
      <c r="A1" s="5" t="s">
        <v>0</v>
      </c>
      <c r="B1" s="5" t="s">
        <v>1</v>
      </c>
      <c r="C1" s="5" t="s">
        <v>2</v>
      </c>
      <c r="D1" s="5" t="s">
        <v>3</v>
      </c>
      <c r="E1" s="5" t="s">
        <v>4</v>
      </c>
      <c r="F1" s="5" t="s">
        <v>6</v>
      </c>
      <c r="G1" s="5" t="s">
        <v>7</v>
      </c>
      <c r="H1" s="5" t="s">
        <v>8</v>
      </c>
      <c r="I1" s="5" t="s">
        <v>9</v>
      </c>
      <c r="J1" s="5" t="s">
        <v>10</v>
      </c>
    </row>
    <row r="2" spans="1:10" ht="30" outlineLevel="2" x14ac:dyDescent="0.25">
      <c r="A2" s="1" t="s">
        <v>11</v>
      </c>
      <c r="B2" s="1" t="s">
        <v>12</v>
      </c>
      <c r="C2" s="1" t="s">
        <v>13</v>
      </c>
      <c r="D2" s="1" t="s">
        <v>14</v>
      </c>
      <c r="E2" s="1" t="s">
        <v>15</v>
      </c>
      <c r="F2" s="1">
        <v>10</v>
      </c>
      <c r="G2" s="2">
        <v>45566</v>
      </c>
      <c r="H2" s="1" t="s">
        <v>16</v>
      </c>
      <c r="I2" s="1">
        <v>10</v>
      </c>
      <c r="J2" s="12">
        <f>YEAR(Table1[[#This Row],[Rejection Date]])</f>
        <v>2024</v>
      </c>
    </row>
    <row r="3" spans="1:10" ht="30" x14ac:dyDescent="0.25">
      <c r="A3" s="3" t="s">
        <v>18</v>
      </c>
      <c r="B3" s="3" t="s">
        <v>19</v>
      </c>
      <c r="C3" s="3" t="s">
        <v>13</v>
      </c>
      <c r="D3" s="3" t="s">
        <v>14</v>
      </c>
      <c r="E3" s="3" t="s">
        <v>20</v>
      </c>
      <c r="F3" s="3">
        <v>5</v>
      </c>
      <c r="G3" s="4">
        <v>45567</v>
      </c>
      <c r="H3" s="3" t="s">
        <v>16</v>
      </c>
      <c r="I3" s="3">
        <v>10</v>
      </c>
      <c r="J3" s="3">
        <f>YEAR(Table1[[#This Row],[Rejection Date]])</f>
        <v>2024</v>
      </c>
    </row>
    <row r="4" spans="1:10" ht="30" x14ac:dyDescent="0.25">
      <c r="A4" s="1" t="s">
        <v>24</v>
      </c>
      <c r="B4" s="1" t="s">
        <v>25</v>
      </c>
      <c r="C4" s="1" t="s">
        <v>26</v>
      </c>
      <c r="D4" s="1" t="s">
        <v>14</v>
      </c>
      <c r="E4" s="1" t="s">
        <v>27</v>
      </c>
      <c r="F4" s="1">
        <v>3</v>
      </c>
      <c r="G4" s="2">
        <v>45568</v>
      </c>
      <c r="H4" s="1" t="s">
        <v>28</v>
      </c>
      <c r="I4" s="1">
        <v>10</v>
      </c>
      <c r="J4" s="3">
        <f>YEAR(Table1[[#This Row],[Rejection Date]])</f>
        <v>2024</v>
      </c>
    </row>
    <row r="5" spans="1:10" x14ac:dyDescent="0.25">
      <c r="A5" s="3" t="s">
        <v>31</v>
      </c>
      <c r="B5" s="3" t="s">
        <v>32</v>
      </c>
      <c r="C5" s="3" t="s">
        <v>33</v>
      </c>
      <c r="D5" s="3" t="s">
        <v>21</v>
      </c>
      <c r="E5" s="3" t="s">
        <v>34</v>
      </c>
      <c r="F5" s="3">
        <v>2</v>
      </c>
      <c r="G5" s="4">
        <v>45569</v>
      </c>
      <c r="H5" s="3" t="s">
        <v>28</v>
      </c>
      <c r="I5" s="3">
        <v>10</v>
      </c>
      <c r="J5" s="3">
        <f>YEAR(Table1[[#This Row],[Rejection Date]])</f>
        <v>2024</v>
      </c>
    </row>
    <row r="6" spans="1:10" x14ac:dyDescent="0.25">
      <c r="A6" s="1" t="s">
        <v>35</v>
      </c>
      <c r="B6" s="1" t="s">
        <v>36</v>
      </c>
      <c r="C6" s="1" t="s">
        <v>26</v>
      </c>
      <c r="D6" s="1" t="s">
        <v>21</v>
      </c>
      <c r="E6" s="1" t="s">
        <v>37</v>
      </c>
      <c r="F6" s="1">
        <v>8</v>
      </c>
      <c r="G6" s="2">
        <v>45570</v>
      </c>
      <c r="H6" s="1" t="s">
        <v>16</v>
      </c>
      <c r="I6" s="1">
        <v>10</v>
      </c>
      <c r="J6" s="3">
        <f>YEAR(Table1[[#This Row],[Rejection Date]])</f>
        <v>2024</v>
      </c>
    </row>
    <row r="7" spans="1:10" ht="30" x14ac:dyDescent="0.25">
      <c r="A7" s="3" t="s">
        <v>38</v>
      </c>
      <c r="B7" s="3" t="s">
        <v>39</v>
      </c>
      <c r="C7" s="3" t="s">
        <v>13</v>
      </c>
      <c r="D7" s="3" t="s">
        <v>14</v>
      </c>
      <c r="E7" s="3" t="s">
        <v>15</v>
      </c>
      <c r="F7" s="3">
        <v>4</v>
      </c>
      <c r="G7" s="4">
        <v>45571</v>
      </c>
      <c r="H7" s="3" t="s">
        <v>28</v>
      </c>
      <c r="I7" s="3">
        <v>10</v>
      </c>
      <c r="J7" s="3">
        <f>YEAR(Table1[[#This Row],[Rejection Date]])</f>
        <v>2024</v>
      </c>
    </row>
    <row r="8" spans="1:10" ht="30" x14ac:dyDescent="0.25">
      <c r="A8" s="1" t="s">
        <v>40</v>
      </c>
      <c r="B8" s="1" t="s">
        <v>41</v>
      </c>
      <c r="C8" s="1" t="s">
        <v>33</v>
      </c>
      <c r="D8" s="1" t="s">
        <v>21</v>
      </c>
      <c r="E8" s="1" t="s">
        <v>20</v>
      </c>
      <c r="F8" s="1">
        <v>6</v>
      </c>
      <c r="G8" s="2">
        <v>45572</v>
      </c>
      <c r="H8" s="1" t="s">
        <v>16</v>
      </c>
      <c r="I8" s="1">
        <v>10</v>
      </c>
      <c r="J8" s="3">
        <f>YEAR(Table1[[#This Row],[Rejection Date]])</f>
        <v>2024</v>
      </c>
    </row>
    <row r="9" spans="1:10" ht="30" x14ac:dyDescent="0.25">
      <c r="A9" s="3" t="s">
        <v>43</v>
      </c>
      <c r="B9" s="3" t="s">
        <v>44</v>
      </c>
      <c r="C9" s="3" t="s">
        <v>26</v>
      </c>
      <c r="D9" s="3" t="s">
        <v>14</v>
      </c>
      <c r="E9" s="3" t="s">
        <v>27</v>
      </c>
      <c r="F9" s="3">
        <v>7</v>
      </c>
      <c r="G9" s="4">
        <v>45573</v>
      </c>
      <c r="H9" s="3" t="s">
        <v>16</v>
      </c>
      <c r="I9" s="3">
        <v>10</v>
      </c>
      <c r="J9" s="3">
        <f>YEAR(Table1[[#This Row],[Rejection Date]])</f>
        <v>2024</v>
      </c>
    </row>
    <row r="10" spans="1:10" x14ac:dyDescent="0.25">
      <c r="A10" s="1" t="s">
        <v>45</v>
      </c>
      <c r="B10" s="1" t="s">
        <v>46</v>
      </c>
      <c r="C10" s="1" t="s">
        <v>13</v>
      </c>
      <c r="D10" s="1" t="s">
        <v>21</v>
      </c>
      <c r="E10" s="1" t="s">
        <v>34</v>
      </c>
      <c r="F10" s="1">
        <v>3</v>
      </c>
      <c r="G10" s="2">
        <v>45574</v>
      </c>
      <c r="H10" s="1" t="s">
        <v>16</v>
      </c>
      <c r="I10" s="1">
        <v>10</v>
      </c>
      <c r="J10" s="3">
        <f>YEAR(Table1[[#This Row],[Rejection Date]])</f>
        <v>2024</v>
      </c>
    </row>
    <row r="11" spans="1:10" x14ac:dyDescent="0.25">
      <c r="A11" s="3" t="s">
        <v>47</v>
      </c>
      <c r="B11" s="3" t="s">
        <v>48</v>
      </c>
      <c r="C11" s="3" t="s">
        <v>33</v>
      </c>
      <c r="D11" s="3" t="s">
        <v>21</v>
      </c>
      <c r="E11" s="3" t="s">
        <v>37</v>
      </c>
      <c r="F11" s="3">
        <v>5</v>
      </c>
      <c r="G11" s="4">
        <v>45575</v>
      </c>
      <c r="H11" s="3" t="s">
        <v>28</v>
      </c>
      <c r="I11" s="3">
        <v>10</v>
      </c>
      <c r="J11" s="3">
        <f>YEAR(Table1[[#This Row],[Rejection Date]])</f>
        <v>2024</v>
      </c>
    </row>
    <row r="12" spans="1:10" ht="30" x14ac:dyDescent="0.25">
      <c r="A12" s="1" t="s">
        <v>49</v>
      </c>
      <c r="B12" s="1" t="s">
        <v>50</v>
      </c>
      <c r="C12" s="1" t="s">
        <v>13</v>
      </c>
      <c r="D12" s="1" t="s">
        <v>14</v>
      </c>
      <c r="E12" s="1" t="s">
        <v>15</v>
      </c>
      <c r="F12" s="1">
        <v>9</v>
      </c>
      <c r="G12" s="2">
        <v>45576</v>
      </c>
      <c r="H12" s="1" t="s">
        <v>28</v>
      </c>
      <c r="I12" s="1">
        <v>10</v>
      </c>
      <c r="J12" s="3">
        <f>YEAR(Table1[[#This Row],[Rejection Date]])</f>
        <v>2024</v>
      </c>
    </row>
    <row r="13" spans="1:10" ht="30" x14ac:dyDescent="0.25">
      <c r="A13" s="3" t="s">
        <v>52</v>
      </c>
      <c r="B13" s="3" t="s">
        <v>53</v>
      </c>
      <c r="C13" s="3" t="s">
        <v>13</v>
      </c>
      <c r="D13" s="3" t="s">
        <v>14</v>
      </c>
      <c r="E13" s="3" t="s">
        <v>20</v>
      </c>
      <c r="F13" s="3">
        <v>6</v>
      </c>
      <c r="G13" s="4">
        <v>45577</v>
      </c>
      <c r="H13" s="3" t="s">
        <v>16</v>
      </c>
      <c r="I13" s="3">
        <v>10</v>
      </c>
      <c r="J13" s="3">
        <f>YEAR(Table1[[#This Row],[Rejection Date]])</f>
        <v>2024</v>
      </c>
    </row>
    <row r="14" spans="1:10" ht="30" x14ac:dyDescent="0.25">
      <c r="A14" s="1" t="s">
        <v>55</v>
      </c>
      <c r="B14" s="1" t="s">
        <v>56</v>
      </c>
      <c r="C14" s="1" t="s">
        <v>26</v>
      </c>
      <c r="D14" s="1" t="s">
        <v>14</v>
      </c>
      <c r="E14" s="1" t="s">
        <v>27</v>
      </c>
      <c r="F14" s="1">
        <v>4</v>
      </c>
      <c r="G14" s="2">
        <v>45578</v>
      </c>
      <c r="H14" s="1" t="s">
        <v>16</v>
      </c>
      <c r="I14" s="1">
        <v>10</v>
      </c>
      <c r="J14" s="3">
        <f>YEAR(Table1[[#This Row],[Rejection Date]])</f>
        <v>2024</v>
      </c>
    </row>
    <row r="15" spans="1:10" x14ac:dyDescent="0.25">
      <c r="A15" s="3" t="s">
        <v>58</v>
      </c>
      <c r="B15" s="3" t="s">
        <v>59</v>
      </c>
      <c r="C15" s="3" t="s">
        <v>33</v>
      </c>
      <c r="D15" s="3" t="s">
        <v>21</v>
      </c>
      <c r="E15" s="3" t="s">
        <v>34</v>
      </c>
      <c r="F15" s="3">
        <v>1</v>
      </c>
      <c r="G15" s="4">
        <v>45579</v>
      </c>
      <c r="H15" s="3" t="s">
        <v>28</v>
      </c>
      <c r="I15" s="3">
        <v>10</v>
      </c>
      <c r="J15" s="3">
        <f>YEAR(Table1[[#This Row],[Rejection Date]])</f>
        <v>2024</v>
      </c>
    </row>
    <row r="16" spans="1:10" x14ac:dyDescent="0.25">
      <c r="A16" s="1" t="s">
        <v>60</v>
      </c>
      <c r="B16" s="1" t="s">
        <v>61</v>
      </c>
      <c r="C16" s="1" t="s">
        <v>26</v>
      </c>
      <c r="D16" s="1" t="s">
        <v>21</v>
      </c>
      <c r="E16" s="1" t="s">
        <v>37</v>
      </c>
      <c r="F16" s="1">
        <v>6</v>
      </c>
      <c r="G16" s="2">
        <v>45580</v>
      </c>
      <c r="H16" s="1" t="s">
        <v>28</v>
      </c>
      <c r="I16" s="1">
        <v>10</v>
      </c>
      <c r="J16" s="3">
        <f>YEAR(Table1[[#This Row],[Rejection Date]])</f>
        <v>2024</v>
      </c>
    </row>
    <row r="17" spans="1:10" ht="30" x14ac:dyDescent="0.25">
      <c r="A17" s="3" t="s">
        <v>62</v>
      </c>
      <c r="B17" s="3" t="s">
        <v>63</v>
      </c>
      <c r="C17" s="3" t="s">
        <v>13</v>
      </c>
      <c r="D17" s="3" t="s">
        <v>14</v>
      </c>
      <c r="E17" s="3" t="s">
        <v>15</v>
      </c>
      <c r="F17" s="3">
        <v>3</v>
      </c>
      <c r="G17" s="4">
        <v>45581</v>
      </c>
      <c r="H17" s="3" t="s">
        <v>16</v>
      </c>
      <c r="I17" s="3">
        <v>10</v>
      </c>
      <c r="J17" s="3">
        <f>YEAR(Table1[[#This Row],[Rejection Date]])</f>
        <v>2024</v>
      </c>
    </row>
    <row r="18" spans="1:10" ht="30" x14ac:dyDescent="0.25">
      <c r="A18" s="1" t="s">
        <v>64</v>
      </c>
      <c r="B18" s="1" t="s">
        <v>65</v>
      </c>
      <c r="C18" s="1" t="s">
        <v>26</v>
      </c>
      <c r="D18" s="1" t="s">
        <v>14</v>
      </c>
      <c r="E18" s="1" t="s">
        <v>27</v>
      </c>
      <c r="F18" s="1">
        <v>2</v>
      </c>
      <c r="G18" s="2">
        <v>45582</v>
      </c>
      <c r="H18" s="1" t="s">
        <v>28</v>
      </c>
      <c r="I18" s="1">
        <v>10</v>
      </c>
      <c r="J18" s="3">
        <f>YEAR(Table1[[#This Row],[Rejection Date]])</f>
        <v>2024</v>
      </c>
    </row>
    <row r="19" spans="1:10" x14ac:dyDescent="0.25">
      <c r="A19" s="3" t="s">
        <v>66</v>
      </c>
      <c r="B19" s="3" t="s">
        <v>67</v>
      </c>
      <c r="C19" s="3" t="s">
        <v>13</v>
      </c>
      <c r="D19" s="3" t="s">
        <v>21</v>
      </c>
      <c r="E19" s="3" t="s">
        <v>34</v>
      </c>
      <c r="F19" s="3">
        <v>4</v>
      </c>
      <c r="G19" s="4">
        <v>45583</v>
      </c>
      <c r="H19" s="3" t="s">
        <v>28</v>
      </c>
      <c r="I19" s="3">
        <v>10</v>
      </c>
      <c r="J19" s="3">
        <f>YEAR(Table1[[#This Row],[Rejection Date]])</f>
        <v>2024</v>
      </c>
    </row>
    <row r="20" spans="1:10" x14ac:dyDescent="0.25">
      <c r="A20" s="1" t="s">
        <v>68</v>
      </c>
      <c r="B20" s="1" t="s">
        <v>69</v>
      </c>
      <c r="C20" s="1" t="s">
        <v>26</v>
      </c>
      <c r="D20" s="1" t="s">
        <v>21</v>
      </c>
      <c r="E20" s="1" t="s">
        <v>37</v>
      </c>
      <c r="F20" s="1">
        <v>7</v>
      </c>
      <c r="G20" s="2">
        <v>45584</v>
      </c>
      <c r="H20" s="1" t="s">
        <v>16</v>
      </c>
      <c r="I20" s="1">
        <v>10</v>
      </c>
      <c r="J20" s="3">
        <f>YEAR(Table1[[#This Row],[Rejection Date]])</f>
        <v>2024</v>
      </c>
    </row>
    <row r="21" spans="1:10" ht="30" x14ac:dyDescent="0.25">
      <c r="A21" s="3" t="s">
        <v>70</v>
      </c>
      <c r="B21" s="3" t="s">
        <v>71</v>
      </c>
      <c r="C21" s="3" t="s">
        <v>13</v>
      </c>
      <c r="D21" s="3" t="s">
        <v>14</v>
      </c>
      <c r="E21" s="3" t="s">
        <v>15</v>
      </c>
      <c r="F21" s="3">
        <v>8</v>
      </c>
      <c r="G21" s="4">
        <v>45585</v>
      </c>
      <c r="H21" s="3" t="s">
        <v>16</v>
      </c>
      <c r="I21" s="3">
        <v>10</v>
      </c>
      <c r="J21" s="3">
        <f>YEAR(Table1[[#This Row],[Rejection Date]])</f>
        <v>2024</v>
      </c>
    </row>
    <row r="22" spans="1:10" ht="30" x14ac:dyDescent="0.25">
      <c r="A22" s="1" t="s">
        <v>72</v>
      </c>
      <c r="B22" s="1" t="s">
        <v>73</v>
      </c>
      <c r="C22" s="1" t="s">
        <v>33</v>
      </c>
      <c r="D22" s="1" t="s">
        <v>21</v>
      </c>
      <c r="E22" s="1" t="s">
        <v>20</v>
      </c>
      <c r="F22" s="1">
        <v>5</v>
      </c>
      <c r="G22" s="2">
        <v>45586</v>
      </c>
      <c r="H22" s="1" t="s">
        <v>28</v>
      </c>
      <c r="I22" s="1">
        <v>10</v>
      </c>
      <c r="J22" s="3">
        <f>YEAR(Table1[[#This Row],[Rejection Date]])</f>
        <v>2024</v>
      </c>
    </row>
    <row r="23" spans="1:10" ht="30" x14ac:dyDescent="0.25">
      <c r="A23" s="3" t="s">
        <v>74</v>
      </c>
      <c r="B23" s="3" t="s">
        <v>75</v>
      </c>
      <c r="C23" s="3" t="s">
        <v>26</v>
      </c>
      <c r="D23" s="3" t="s">
        <v>14</v>
      </c>
      <c r="E23" s="3" t="s">
        <v>27</v>
      </c>
      <c r="F23" s="3">
        <v>3</v>
      </c>
      <c r="G23" s="4">
        <v>45587</v>
      </c>
      <c r="H23" s="3" t="s">
        <v>28</v>
      </c>
      <c r="I23" s="3">
        <v>10</v>
      </c>
      <c r="J23" s="3">
        <f>YEAR(Table1[[#This Row],[Rejection Date]])</f>
        <v>2024</v>
      </c>
    </row>
    <row r="24" spans="1:10" x14ac:dyDescent="0.25">
      <c r="A24" s="1" t="s">
        <v>76</v>
      </c>
      <c r="B24" s="1" t="s">
        <v>77</v>
      </c>
      <c r="C24" s="1" t="s">
        <v>13</v>
      </c>
      <c r="D24" s="1" t="s">
        <v>21</v>
      </c>
      <c r="E24" s="1" t="s">
        <v>34</v>
      </c>
      <c r="F24" s="1">
        <v>2</v>
      </c>
      <c r="G24" s="2">
        <v>45588</v>
      </c>
      <c r="H24" s="1" t="s">
        <v>16</v>
      </c>
      <c r="I24" s="1">
        <v>10</v>
      </c>
      <c r="J24" s="3">
        <f>YEAR(Table1[[#This Row],[Rejection Date]])</f>
        <v>2024</v>
      </c>
    </row>
    <row r="25" spans="1:10" x14ac:dyDescent="0.25">
      <c r="A25" s="3" t="s">
        <v>78</v>
      </c>
      <c r="B25" s="3" t="s">
        <v>79</v>
      </c>
      <c r="C25" s="3" t="s">
        <v>33</v>
      </c>
      <c r="D25" s="3" t="s">
        <v>21</v>
      </c>
      <c r="E25" s="3" t="s">
        <v>37</v>
      </c>
      <c r="F25" s="3">
        <v>4</v>
      </c>
      <c r="G25" s="4">
        <v>45589</v>
      </c>
      <c r="H25" s="3" t="s">
        <v>28</v>
      </c>
      <c r="I25" s="3">
        <v>10</v>
      </c>
      <c r="J25" s="3">
        <f>YEAR(Table1[[#This Row],[Rejection Date]])</f>
        <v>2024</v>
      </c>
    </row>
    <row r="26" spans="1:10" ht="30" x14ac:dyDescent="0.25">
      <c r="A26" s="1" t="s">
        <v>80</v>
      </c>
      <c r="B26" s="1" t="s">
        <v>81</v>
      </c>
      <c r="C26" s="1" t="s">
        <v>13</v>
      </c>
      <c r="D26" s="1" t="s">
        <v>14</v>
      </c>
      <c r="E26" s="1" t="s">
        <v>15</v>
      </c>
      <c r="F26" s="1">
        <v>11</v>
      </c>
      <c r="G26" s="2">
        <v>45590</v>
      </c>
      <c r="H26" s="1" t="s">
        <v>28</v>
      </c>
      <c r="I26" s="1">
        <v>10</v>
      </c>
      <c r="J26" s="3">
        <f>YEAR(Table1[[#This Row],[Rejection Date]])</f>
        <v>2024</v>
      </c>
    </row>
    <row r="27" spans="1:10" ht="30" x14ac:dyDescent="0.25">
      <c r="A27" s="3" t="s">
        <v>82</v>
      </c>
      <c r="B27" s="3" t="s">
        <v>83</v>
      </c>
      <c r="C27" s="3" t="s">
        <v>26</v>
      </c>
      <c r="D27" s="3" t="s">
        <v>14</v>
      </c>
      <c r="E27" s="3" t="s">
        <v>27</v>
      </c>
      <c r="F27" s="3">
        <v>9</v>
      </c>
      <c r="G27" s="4">
        <v>45591</v>
      </c>
      <c r="H27" s="3" t="s">
        <v>16</v>
      </c>
      <c r="I27" s="3">
        <v>10</v>
      </c>
      <c r="J27" s="3">
        <f>YEAR(Table1[[#This Row],[Rejection Date]])</f>
        <v>2024</v>
      </c>
    </row>
    <row r="28" spans="1:10" x14ac:dyDescent="0.25">
      <c r="A28" s="1" t="s">
        <v>84</v>
      </c>
      <c r="B28" s="1" t="s">
        <v>85</v>
      </c>
      <c r="C28" s="1" t="s">
        <v>13</v>
      </c>
      <c r="D28" s="1" t="s">
        <v>21</v>
      </c>
      <c r="E28" s="1" t="s">
        <v>34</v>
      </c>
      <c r="F28" s="1">
        <v>5</v>
      </c>
      <c r="G28" s="2">
        <v>45592</v>
      </c>
      <c r="H28" s="1" t="s">
        <v>28</v>
      </c>
      <c r="I28" s="1">
        <v>10</v>
      </c>
      <c r="J28" s="3">
        <f>YEAR(Table1[[#This Row],[Rejection Date]])</f>
        <v>2024</v>
      </c>
    </row>
    <row r="29" spans="1:10" x14ac:dyDescent="0.25">
      <c r="A29" s="3" t="s">
        <v>86</v>
      </c>
      <c r="B29" s="3" t="s">
        <v>87</v>
      </c>
      <c r="C29" s="3" t="s">
        <v>33</v>
      </c>
      <c r="D29" s="3" t="s">
        <v>21</v>
      </c>
      <c r="E29" s="3" t="s">
        <v>37</v>
      </c>
      <c r="F29" s="3">
        <v>3</v>
      </c>
      <c r="G29" s="4">
        <v>45593</v>
      </c>
      <c r="H29" s="3" t="s">
        <v>16</v>
      </c>
      <c r="I29" s="3">
        <v>10</v>
      </c>
      <c r="J29" s="3">
        <f>YEAR(Table1[[#This Row],[Rejection Date]])</f>
        <v>2024</v>
      </c>
    </row>
    <row r="30" spans="1:10" ht="30" x14ac:dyDescent="0.25">
      <c r="A30" s="1" t="s">
        <v>88</v>
      </c>
      <c r="B30" s="1" t="s">
        <v>89</v>
      </c>
      <c r="C30" s="1" t="s">
        <v>26</v>
      </c>
      <c r="D30" s="1" t="s">
        <v>14</v>
      </c>
      <c r="E30" s="1" t="s">
        <v>15</v>
      </c>
      <c r="F30" s="1">
        <v>7</v>
      </c>
      <c r="G30" s="2">
        <v>45594</v>
      </c>
      <c r="H30" s="1" t="s">
        <v>16</v>
      </c>
      <c r="I30" s="1">
        <v>10</v>
      </c>
      <c r="J30" s="3">
        <f>YEAR(Table1[[#This Row],[Rejection Date]])</f>
        <v>2024</v>
      </c>
    </row>
    <row r="31" spans="1:10" ht="30" x14ac:dyDescent="0.25">
      <c r="A31" s="3" t="s">
        <v>90</v>
      </c>
      <c r="B31" s="3" t="s">
        <v>91</v>
      </c>
      <c r="C31" s="3" t="s">
        <v>13</v>
      </c>
      <c r="D31" s="3" t="s">
        <v>14</v>
      </c>
      <c r="E31" s="3" t="s">
        <v>27</v>
      </c>
      <c r="F31" s="3">
        <v>6</v>
      </c>
      <c r="G31" s="4">
        <v>45595</v>
      </c>
      <c r="H31" s="3" t="s">
        <v>28</v>
      </c>
      <c r="I31" s="3">
        <v>10</v>
      </c>
      <c r="J31" s="3">
        <f>YEAR(Table1[[#This Row],[Rejection Date]])</f>
        <v>2024</v>
      </c>
    </row>
    <row r="32" spans="1:10" ht="30" x14ac:dyDescent="0.25">
      <c r="A32" s="1" t="s">
        <v>92</v>
      </c>
      <c r="B32" s="1" t="s">
        <v>93</v>
      </c>
      <c r="C32" s="1" t="s">
        <v>33</v>
      </c>
      <c r="D32" s="1" t="s">
        <v>21</v>
      </c>
      <c r="E32" s="1" t="s">
        <v>20</v>
      </c>
      <c r="F32" s="1">
        <v>8</v>
      </c>
      <c r="G32" s="2">
        <v>45596</v>
      </c>
      <c r="H32" s="1" t="s">
        <v>16</v>
      </c>
      <c r="I32" s="1">
        <v>10</v>
      </c>
      <c r="J32" s="3">
        <f>YEAR(Table1[[#This Row],[Rejection Date]])</f>
        <v>2024</v>
      </c>
    </row>
    <row r="33" spans="1:10" ht="30" x14ac:dyDescent="0.25">
      <c r="A33" s="3" t="s">
        <v>94</v>
      </c>
      <c r="B33" s="3" t="s">
        <v>95</v>
      </c>
      <c r="C33" s="3" t="s">
        <v>26</v>
      </c>
      <c r="D33" s="3" t="s">
        <v>14</v>
      </c>
      <c r="E33" s="3" t="s">
        <v>20</v>
      </c>
      <c r="F33" s="3">
        <v>4</v>
      </c>
      <c r="G33" s="4">
        <v>45597</v>
      </c>
      <c r="H33" s="3" t="s">
        <v>28</v>
      </c>
      <c r="I33" s="3">
        <v>11</v>
      </c>
      <c r="J33" s="3">
        <f>YEAR(Table1[[#This Row],[Rejection Date]])</f>
        <v>2024</v>
      </c>
    </row>
    <row r="34" spans="1:10" x14ac:dyDescent="0.25">
      <c r="A34" s="1" t="s">
        <v>96</v>
      </c>
      <c r="B34" s="1" t="s">
        <v>97</v>
      </c>
      <c r="C34" s="1" t="s">
        <v>13</v>
      </c>
      <c r="D34" s="1" t="s">
        <v>21</v>
      </c>
      <c r="E34" s="1" t="s">
        <v>37</v>
      </c>
      <c r="F34" s="1">
        <v>2</v>
      </c>
      <c r="G34" s="2">
        <v>45598</v>
      </c>
      <c r="H34" s="1" t="s">
        <v>28</v>
      </c>
      <c r="I34" s="1">
        <v>11</v>
      </c>
      <c r="J34" s="3">
        <f>YEAR(Table1[[#This Row],[Rejection Date]])</f>
        <v>2024</v>
      </c>
    </row>
    <row r="35" spans="1:10" ht="30" x14ac:dyDescent="0.25">
      <c r="A35" s="3" t="s">
        <v>98</v>
      </c>
      <c r="B35" s="3" t="s">
        <v>99</v>
      </c>
      <c r="C35" s="3" t="s">
        <v>33</v>
      </c>
      <c r="D35" s="3" t="s">
        <v>14</v>
      </c>
      <c r="E35" s="3" t="s">
        <v>15</v>
      </c>
      <c r="F35" s="3">
        <v>7</v>
      </c>
      <c r="G35" s="4">
        <v>45599</v>
      </c>
      <c r="H35" s="3" t="s">
        <v>16</v>
      </c>
      <c r="I35" s="3">
        <v>11</v>
      </c>
      <c r="J35" s="3">
        <f>YEAR(Table1[[#This Row],[Rejection Date]])</f>
        <v>2024</v>
      </c>
    </row>
    <row r="36" spans="1:10" x14ac:dyDescent="0.25">
      <c r="A36" s="1" t="s">
        <v>100</v>
      </c>
      <c r="B36" s="1" t="s">
        <v>101</v>
      </c>
      <c r="C36" s="1" t="s">
        <v>13</v>
      </c>
      <c r="D36" s="1" t="s">
        <v>21</v>
      </c>
      <c r="E36" s="1" t="s">
        <v>34</v>
      </c>
      <c r="F36" s="1">
        <v>3</v>
      </c>
      <c r="G36" s="2">
        <v>45600</v>
      </c>
      <c r="H36" s="1" t="s">
        <v>16</v>
      </c>
      <c r="I36" s="1">
        <v>11</v>
      </c>
      <c r="J36" s="3">
        <f>YEAR(Table1[[#This Row],[Rejection Date]])</f>
        <v>2024</v>
      </c>
    </row>
    <row r="37" spans="1:10" ht="30" x14ac:dyDescent="0.25">
      <c r="A37" s="3" t="s">
        <v>102</v>
      </c>
      <c r="B37" s="3" t="s">
        <v>103</v>
      </c>
      <c r="C37" s="3" t="s">
        <v>26</v>
      </c>
      <c r="D37" s="3" t="s">
        <v>14</v>
      </c>
      <c r="E37" s="3" t="s">
        <v>15</v>
      </c>
      <c r="F37" s="3">
        <v>5</v>
      </c>
      <c r="G37" s="4">
        <v>45601</v>
      </c>
      <c r="H37" s="3" t="s">
        <v>28</v>
      </c>
      <c r="I37" s="3">
        <v>11</v>
      </c>
      <c r="J37" s="3">
        <f>YEAR(Table1[[#This Row],[Rejection Date]])</f>
        <v>2024</v>
      </c>
    </row>
    <row r="38" spans="1:10" ht="30" x14ac:dyDescent="0.25">
      <c r="A38" s="1" t="s">
        <v>104</v>
      </c>
      <c r="B38" s="1" t="s">
        <v>105</v>
      </c>
      <c r="C38" s="1" t="s">
        <v>33</v>
      </c>
      <c r="D38" s="1" t="s">
        <v>14</v>
      </c>
      <c r="E38" s="1" t="s">
        <v>27</v>
      </c>
      <c r="F38" s="1">
        <v>4</v>
      </c>
      <c r="G38" s="2">
        <v>45602</v>
      </c>
      <c r="H38" s="1" t="s">
        <v>28</v>
      </c>
      <c r="I38" s="1">
        <v>11</v>
      </c>
      <c r="J38" s="3">
        <f>YEAR(Table1[[#This Row],[Rejection Date]])</f>
        <v>2024</v>
      </c>
    </row>
    <row r="39" spans="1:10" x14ac:dyDescent="0.25">
      <c r="A39" s="3" t="s">
        <v>106</v>
      </c>
      <c r="B39" s="3" t="s">
        <v>107</v>
      </c>
      <c r="C39" s="3" t="s">
        <v>13</v>
      </c>
      <c r="D39" s="3" t="s">
        <v>21</v>
      </c>
      <c r="E39" s="3" t="s">
        <v>37</v>
      </c>
      <c r="F39" s="3">
        <v>6</v>
      </c>
      <c r="G39" s="4">
        <v>45603</v>
      </c>
      <c r="H39" s="3" t="s">
        <v>16</v>
      </c>
      <c r="I39" s="3">
        <v>11</v>
      </c>
      <c r="J39" s="3">
        <f>YEAR(Table1[[#This Row],[Rejection Date]])</f>
        <v>2024</v>
      </c>
    </row>
    <row r="40" spans="1:10" ht="30" x14ac:dyDescent="0.25">
      <c r="A40" s="1" t="s">
        <v>108</v>
      </c>
      <c r="B40" s="1" t="s">
        <v>109</v>
      </c>
      <c r="C40" s="1" t="s">
        <v>26</v>
      </c>
      <c r="D40" s="1" t="s">
        <v>14</v>
      </c>
      <c r="E40" s="1" t="s">
        <v>15</v>
      </c>
      <c r="F40" s="1">
        <v>8</v>
      </c>
      <c r="G40" s="2">
        <v>45604</v>
      </c>
      <c r="H40" s="1" t="s">
        <v>16</v>
      </c>
      <c r="I40" s="1">
        <v>11</v>
      </c>
      <c r="J40" s="3">
        <f>YEAR(Table1[[#This Row],[Rejection Date]])</f>
        <v>2024</v>
      </c>
    </row>
    <row r="41" spans="1:10" ht="30" x14ac:dyDescent="0.25">
      <c r="A41" s="3" t="s">
        <v>110</v>
      </c>
      <c r="B41" s="3" t="s">
        <v>111</v>
      </c>
      <c r="C41" s="3" t="s">
        <v>13</v>
      </c>
      <c r="D41" s="3" t="s">
        <v>14</v>
      </c>
      <c r="E41" s="3" t="s">
        <v>27</v>
      </c>
      <c r="F41" s="3">
        <v>3</v>
      </c>
      <c r="G41" s="4">
        <v>45605</v>
      </c>
      <c r="H41" s="3" t="s">
        <v>28</v>
      </c>
      <c r="I41" s="3">
        <v>11</v>
      </c>
      <c r="J41" s="3">
        <f>YEAR(Table1[[#This Row],[Rejection Date]])</f>
        <v>2024</v>
      </c>
    </row>
    <row r="42" spans="1:10" x14ac:dyDescent="0.25">
      <c r="A42" s="1" t="s">
        <v>112</v>
      </c>
      <c r="B42" s="1" t="s">
        <v>113</v>
      </c>
      <c r="C42" s="1" t="s">
        <v>26</v>
      </c>
      <c r="D42" s="1" t="s">
        <v>21</v>
      </c>
      <c r="E42" s="1" t="s">
        <v>34</v>
      </c>
      <c r="F42" s="1">
        <v>4</v>
      </c>
      <c r="G42" s="2">
        <v>45606</v>
      </c>
      <c r="H42" s="1" t="s">
        <v>28</v>
      </c>
      <c r="I42" s="1">
        <v>11</v>
      </c>
      <c r="J42" s="3">
        <f>YEAR(Table1[[#This Row],[Rejection Date]])</f>
        <v>2024</v>
      </c>
    </row>
    <row r="43" spans="1:10" x14ac:dyDescent="0.25">
      <c r="A43" s="3" t="s">
        <v>114</v>
      </c>
      <c r="B43" s="3" t="s">
        <v>115</v>
      </c>
      <c r="C43" s="3" t="s">
        <v>33</v>
      </c>
      <c r="D43" s="3" t="s">
        <v>21</v>
      </c>
      <c r="E43" s="3" t="s">
        <v>37</v>
      </c>
      <c r="F43" s="3">
        <v>5</v>
      </c>
      <c r="G43" s="4">
        <v>45607</v>
      </c>
      <c r="H43" s="3" t="s">
        <v>16</v>
      </c>
      <c r="I43" s="3">
        <v>11</v>
      </c>
      <c r="J43" s="3">
        <f>YEAR(Table1[[#This Row],[Rejection Date]])</f>
        <v>2024</v>
      </c>
    </row>
    <row r="44" spans="1:10" ht="30" x14ac:dyDescent="0.25">
      <c r="A44" s="1" t="s">
        <v>116</v>
      </c>
      <c r="B44" s="1" t="s">
        <v>117</v>
      </c>
      <c r="C44" s="1" t="s">
        <v>13</v>
      </c>
      <c r="D44" s="1" t="s">
        <v>14</v>
      </c>
      <c r="E44" s="1" t="s">
        <v>15</v>
      </c>
      <c r="F44" s="1">
        <v>7</v>
      </c>
      <c r="G44" s="2">
        <v>45608</v>
      </c>
      <c r="H44" s="1" t="s">
        <v>28</v>
      </c>
      <c r="I44" s="1">
        <v>11</v>
      </c>
      <c r="J44" s="3">
        <f>YEAR(Table1[[#This Row],[Rejection Date]])</f>
        <v>2024</v>
      </c>
    </row>
    <row r="45" spans="1:10" ht="30" x14ac:dyDescent="0.25">
      <c r="A45" s="3" t="s">
        <v>118</v>
      </c>
      <c r="B45" s="3" t="s">
        <v>119</v>
      </c>
      <c r="C45" s="3" t="s">
        <v>26</v>
      </c>
      <c r="D45" s="3" t="s">
        <v>14</v>
      </c>
      <c r="E45" s="3" t="s">
        <v>20</v>
      </c>
      <c r="F45" s="3">
        <v>4</v>
      </c>
      <c r="G45" s="4">
        <v>45609</v>
      </c>
      <c r="H45" s="3" t="s">
        <v>16</v>
      </c>
      <c r="I45" s="3">
        <v>11</v>
      </c>
      <c r="J45" s="3">
        <f>YEAR(Table1[[#This Row],[Rejection Date]])</f>
        <v>2024</v>
      </c>
    </row>
    <row r="46" spans="1:10" ht="30" x14ac:dyDescent="0.25">
      <c r="A46" s="1" t="s">
        <v>120</v>
      </c>
      <c r="B46" s="1" t="s">
        <v>121</v>
      </c>
      <c r="C46" s="1" t="s">
        <v>33</v>
      </c>
      <c r="D46" s="1" t="s">
        <v>21</v>
      </c>
      <c r="E46" s="1" t="s">
        <v>20</v>
      </c>
      <c r="F46" s="1">
        <v>6</v>
      </c>
      <c r="G46" s="2">
        <v>45610</v>
      </c>
      <c r="H46" s="1" t="s">
        <v>28</v>
      </c>
      <c r="I46" s="1">
        <v>11</v>
      </c>
      <c r="J46" s="3">
        <f>YEAR(Table1[[#This Row],[Rejection Date]])</f>
        <v>2024</v>
      </c>
    </row>
    <row r="47" spans="1:10" x14ac:dyDescent="0.25">
      <c r="A47" s="3" t="s">
        <v>122</v>
      </c>
      <c r="B47" s="3" t="s">
        <v>123</v>
      </c>
      <c r="C47" s="3" t="s">
        <v>13</v>
      </c>
      <c r="D47" s="3" t="s">
        <v>21</v>
      </c>
      <c r="E47" s="3" t="s">
        <v>37</v>
      </c>
      <c r="F47" s="3">
        <v>3</v>
      </c>
      <c r="G47" s="4">
        <v>45611</v>
      </c>
      <c r="H47" s="3" t="s">
        <v>28</v>
      </c>
      <c r="I47" s="3">
        <v>11</v>
      </c>
      <c r="J47" s="3">
        <f>YEAR(Table1[[#This Row],[Rejection Date]])</f>
        <v>2024</v>
      </c>
    </row>
    <row r="48" spans="1:10" ht="30" x14ac:dyDescent="0.25">
      <c r="A48" s="1" t="s">
        <v>124</v>
      </c>
      <c r="B48" s="1" t="s">
        <v>125</v>
      </c>
      <c r="C48" s="1" t="s">
        <v>26</v>
      </c>
      <c r="D48" s="1" t="s">
        <v>14</v>
      </c>
      <c r="E48" s="1" t="s">
        <v>27</v>
      </c>
      <c r="F48" s="1">
        <v>9</v>
      </c>
      <c r="G48" s="2">
        <v>45612</v>
      </c>
      <c r="H48" s="1" t="s">
        <v>16</v>
      </c>
      <c r="I48" s="1">
        <v>11</v>
      </c>
      <c r="J48" s="3">
        <f>YEAR(Table1[[#This Row],[Rejection Date]])</f>
        <v>2024</v>
      </c>
    </row>
    <row r="49" spans="1:10" ht="30" x14ac:dyDescent="0.25">
      <c r="A49" s="3" t="s">
        <v>126</v>
      </c>
      <c r="B49" s="3" t="s">
        <v>127</v>
      </c>
      <c r="C49" s="3" t="s">
        <v>33</v>
      </c>
      <c r="D49" s="3" t="s">
        <v>14</v>
      </c>
      <c r="E49" s="3" t="s">
        <v>15</v>
      </c>
      <c r="F49" s="3">
        <v>7</v>
      </c>
      <c r="G49" s="4">
        <v>45613</v>
      </c>
      <c r="H49" s="3" t="s">
        <v>28</v>
      </c>
      <c r="I49" s="3">
        <v>11</v>
      </c>
      <c r="J49" s="3">
        <f>YEAR(Table1[[#This Row],[Rejection Date]])</f>
        <v>2024</v>
      </c>
    </row>
    <row r="50" spans="1:10" x14ac:dyDescent="0.25">
      <c r="A50" s="1" t="s">
        <v>128</v>
      </c>
      <c r="B50" s="1" t="s">
        <v>129</v>
      </c>
      <c r="C50" s="1" t="s">
        <v>13</v>
      </c>
      <c r="D50" s="1" t="s">
        <v>21</v>
      </c>
      <c r="E50" s="1" t="s">
        <v>34</v>
      </c>
      <c r="F50" s="1">
        <v>2</v>
      </c>
      <c r="G50" s="2">
        <v>45614</v>
      </c>
      <c r="H50" s="1" t="s">
        <v>16</v>
      </c>
      <c r="I50" s="1">
        <v>11</v>
      </c>
      <c r="J50" s="3">
        <f>YEAR(Table1[[#This Row],[Rejection Date]])</f>
        <v>2024</v>
      </c>
    </row>
    <row r="51" spans="1:10" x14ac:dyDescent="0.25">
      <c r="A51" s="3" t="s">
        <v>130</v>
      </c>
      <c r="B51" s="3" t="s">
        <v>131</v>
      </c>
      <c r="C51" s="3" t="s">
        <v>26</v>
      </c>
      <c r="D51" s="3" t="s">
        <v>21</v>
      </c>
      <c r="E51" s="3" t="s">
        <v>37</v>
      </c>
      <c r="F51" s="3">
        <v>5</v>
      </c>
      <c r="G51" s="4">
        <v>45615</v>
      </c>
      <c r="H51" s="3" t="s">
        <v>28</v>
      </c>
      <c r="I51" s="3">
        <v>11</v>
      </c>
      <c r="J51" s="3">
        <f>YEAR(Table1[[#This Row],[Rejection Date]])</f>
        <v>2024</v>
      </c>
    </row>
    <row r="52" spans="1:10" ht="30" x14ac:dyDescent="0.25">
      <c r="A52" s="1" t="s">
        <v>132</v>
      </c>
      <c r="B52" s="1" t="s">
        <v>133</v>
      </c>
      <c r="C52" s="1" t="s">
        <v>13</v>
      </c>
      <c r="D52" s="1" t="s">
        <v>14</v>
      </c>
      <c r="E52" s="1" t="s">
        <v>15</v>
      </c>
      <c r="F52" s="1">
        <v>5</v>
      </c>
      <c r="G52" s="2">
        <v>45616</v>
      </c>
      <c r="H52" s="1" t="s">
        <v>16</v>
      </c>
      <c r="I52" s="1">
        <v>11</v>
      </c>
      <c r="J52" s="3">
        <f>YEAR(Table1[[#This Row],[Rejection Date]])</f>
        <v>2024</v>
      </c>
    </row>
    <row r="53" spans="1:10" ht="30" x14ac:dyDescent="0.25">
      <c r="A53" s="3" t="s">
        <v>134</v>
      </c>
      <c r="B53" s="3" t="s">
        <v>135</v>
      </c>
      <c r="C53" s="3" t="s">
        <v>26</v>
      </c>
      <c r="D53" s="3" t="s">
        <v>14</v>
      </c>
      <c r="E53" s="3" t="s">
        <v>20</v>
      </c>
      <c r="F53" s="3">
        <v>4</v>
      </c>
      <c r="G53" s="4">
        <v>45617</v>
      </c>
      <c r="H53" s="3" t="s">
        <v>28</v>
      </c>
      <c r="I53" s="3">
        <v>11</v>
      </c>
      <c r="J53" s="3">
        <f>YEAR(Table1[[#This Row],[Rejection Date]])</f>
        <v>2024</v>
      </c>
    </row>
    <row r="54" spans="1:10" x14ac:dyDescent="0.25">
      <c r="A54" s="1" t="s">
        <v>136</v>
      </c>
      <c r="B54" s="1" t="s">
        <v>137</v>
      </c>
      <c r="C54" s="1" t="s">
        <v>33</v>
      </c>
      <c r="D54" s="1" t="s">
        <v>21</v>
      </c>
      <c r="E54" s="1" t="s">
        <v>34</v>
      </c>
      <c r="F54" s="1">
        <v>3</v>
      </c>
      <c r="G54" s="2">
        <v>45618</v>
      </c>
      <c r="H54" s="1" t="s">
        <v>28</v>
      </c>
      <c r="I54" s="1">
        <v>11</v>
      </c>
      <c r="J54" s="3">
        <f>YEAR(Table1[[#This Row],[Rejection Date]])</f>
        <v>2024</v>
      </c>
    </row>
    <row r="55" spans="1:10" x14ac:dyDescent="0.25">
      <c r="A55" s="3" t="s">
        <v>138</v>
      </c>
      <c r="B55" s="3" t="s">
        <v>139</v>
      </c>
      <c r="C55" s="3" t="s">
        <v>13</v>
      </c>
      <c r="D55" s="3" t="s">
        <v>21</v>
      </c>
      <c r="E55" s="3" t="s">
        <v>37</v>
      </c>
      <c r="F55" s="3">
        <v>6</v>
      </c>
      <c r="G55" s="4">
        <v>45619</v>
      </c>
      <c r="H55" s="3" t="s">
        <v>16</v>
      </c>
      <c r="I55" s="3">
        <v>11</v>
      </c>
      <c r="J55" s="3">
        <f>YEAR(Table1[[#This Row],[Rejection Date]])</f>
        <v>2024</v>
      </c>
    </row>
    <row r="56" spans="1:10" ht="30" x14ac:dyDescent="0.25">
      <c r="A56" s="1" t="s">
        <v>140</v>
      </c>
      <c r="B56" s="1" t="s">
        <v>141</v>
      </c>
      <c r="C56" s="1" t="s">
        <v>26</v>
      </c>
      <c r="D56" s="1" t="s">
        <v>14</v>
      </c>
      <c r="E56" s="1" t="s">
        <v>27</v>
      </c>
      <c r="F56" s="1">
        <v>7</v>
      </c>
      <c r="G56" s="2">
        <v>45620</v>
      </c>
      <c r="H56" s="1" t="s">
        <v>28</v>
      </c>
      <c r="I56" s="1">
        <v>11</v>
      </c>
      <c r="J56" s="3">
        <f>YEAR(Table1[[#This Row],[Rejection Date]])</f>
        <v>2024</v>
      </c>
    </row>
    <row r="57" spans="1:10" ht="30" x14ac:dyDescent="0.25">
      <c r="A57" s="3" t="s">
        <v>142</v>
      </c>
      <c r="B57" s="3" t="s">
        <v>143</v>
      </c>
      <c r="C57" s="3" t="s">
        <v>33</v>
      </c>
      <c r="D57" s="3" t="s">
        <v>21</v>
      </c>
      <c r="E57" s="3" t="s">
        <v>20</v>
      </c>
      <c r="F57" s="3">
        <v>2</v>
      </c>
      <c r="G57" s="4">
        <v>45621</v>
      </c>
      <c r="H57" s="3" t="s">
        <v>28</v>
      </c>
      <c r="I57" s="3">
        <v>11</v>
      </c>
      <c r="J57" s="3">
        <f>YEAR(Table1[[#This Row],[Rejection Date]])</f>
        <v>2024</v>
      </c>
    </row>
    <row r="58" spans="1:10" ht="30" x14ac:dyDescent="0.25">
      <c r="A58" s="1" t="s">
        <v>144</v>
      </c>
      <c r="B58" s="1" t="s">
        <v>145</v>
      </c>
      <c r="C58" s="1" t="s">
        <v>13</v>
      </c>
      <c r="D58" s="1" t="s">
        <v>14</v>
      </c>
      <c r="E58" s="1" t="s">
        <v>15</v>
      </c>
      <c r="F58" s="1">
        <v>9</v>
      </c>
      <c r="G58" s="2">
        <v>45622</v>
      </c>
      <c r="H58" s="1" t="s">
        <v>28</v>
      </c>
      <c r="I58" s="1">
        <v>11</v>
      </c>
      <c r="J58" s="3">
        <f>YEAR(Table1[[#This Row],[Rejection Date]])</f>
        <v>2024</v>
      </c>
    </row>
    <row r="59" spans="1:10" x14ac:dyDescent="0.25">
      <c r="A59" s="3" t="s">
        <v>146</v>
      </c>
      <c r="B59" s="3" t="s">
        <v>147</v>
      </c>
      <c r="C59" s="3" t="s">
        <v>26</v>
      </c>
      <c r="D59" s="3" t="s">
        <v>21</v>
      </c>
      <c r="E59" s="3" t="s">
        <v>34</v>
      </c>
      <c r="F59" s="3">
        <v>5</v>
      </c>
      <c r="G59" s="4">
        <v>45623</v>
      </c>
      <c r="H59" s="3" t="s">
        <v>16</v>
      </c>
      <c r="I59" s="3">
        <v>11</v>
      </c>
      <c r="J59" s="3">
        <f>YEAR(Table1[[#This Row],[Rejection Date]])</f>
        <v>2024</v>
      </c>
    </row>
    <row r="60" spans="1:10" x14ac:dyDescent="0.25">
      <c r="A60" s="1" t="s">
        <v>148</v>
      </c>
      <c r="B60" s="1" t="s">
        <v>149</v>
      </c>
      <c r="C60" s="1" t="s">
        <v>13</v>
      </c>
      <c r="D60" s="1" t="s">
        <v>21</v>
      </c>
      <c r="E60" s="1" t="s">
        <v>37</v>
      </c>
      <c r="F60" s="1">
        <v>3</v>
      </c>
      <c r="G60" s="2">
        <v>45624</v>
      </c>
      <c r="H60" s="1" t="s">
        <v>28</v>
      </c>
      <c r="I60" s="1">
        <v>11</v>
      </c>
      <c r="J60" s="3">
        <f>YEAR(Table1[[#This Row],[Rejection Date]])</f>
        <v>2024</v>
      </c>
    </row>
    <row r="61" spans="1:10" ht="30" x14ac:dyDescent="0.25">
      <c r="A61" s="3" t="s">
        <v>150</v>
      </c>
      <c r="B61" s="3" t="s">
        <v>151</v>
      </c>
      <c r="C61" s="3" t="s">
        <v>33</v>
      </c>
      <c r="D61" s="3" t="s">
        <v>14</v>
      </c>
      <c r="E61" s="3" t="s">
        <v>27</v>
      </c>
      <c r="F61" s="3">
        <v>4</v>
      </c>
      <c r="G61" s="4">
        <v>45625</v>
      </c>
      <c r="H61" s="3" t="s">
        <v>28</v>
      </c>
      <c r="I61" s="3">
        <v>11</v>
      </c>
      <c r="J61" s="3">
        <f>YEAR(Table1[[#This Row],[Rejection Date]])</f>
        <v>2024</v>
      </c>
    </row>
    <row r="62" spans="1:10" ht="30" x14ac:dyDescent="0.25">
      <c r="A62" s="1" t="s">
        <v>152</v>
      </c>
      <c r="B62" s="1" t="s">
        <v>153</v>
      </c>
      <c r="C62" s="1" t="s">
        <v>26</v>
      </c>
      <c r="D62" s="1" t="s">
        <v>14</v>
      </c>
      <c r="E62" s="1" t="s">
        <v>20</v>
      </c>
      <c r="F62" s="1">
        <v>6</v>
      </c>
      <c r="G62" s="2">
        <v>45626</v>
      </c>
      <c r="H62" s="1" t="s">
        <v>28</v>
      </c>
      <c r="I62" s="1">
        <v>11</v>
      </c>
      <c r="J62" s="3">
        <f>YEAR(Table1[[#This Row],[Rejection Date]])</f>
        <v>2024</v>
      </c>
    </row>
    <row r="63" spans="1:10" x14ac:dyDescent="0.25">
      <c r="A63" s="3" t="s">
        <v>154</v>
      </c>
      <c r="B63" s="3" t="s">
        <v>155</v>
      </c>
      <c r="C63" s="3" t="s">
        <v>13</v>
      </c>
      <c r="D63" s="3" t="s">
        <v>21</v>
      </c>
      <c r="E63" s="3" t="s">
        <v>34</v>
      </c>
      <c r="F63" s="3">
        <v>7</v>
      </c>
      <c r="G63" s="4">
        <v>45627</v>
      </c>
      <c r="H63" s="3" t="s">
        <v>28</v>
      </c>
      <c r="I63" s="3">
        <v>12</v>
      </c>
      <c r="J63" s="3">
        <f>YEAR(Table1[[#This Row],[Rejection Date]])</f>
        <v>2024</v>
      </c>
    </row>
    <row r="64" spans="1:10" x14ac:dyDescent="0.25">
      <c r="A64" s="1" t="s">
        <v>156</v>
      </c>
      <c r="B64" s="1" t="s">
        <v>157</v>
      </c>
      <c r="C64" s="1" t="s">
        <v>33</v>
      </c>
      <c r="D64" s="1" t="s">
        <v>21</v>
      </c>
      <c r="E64" s="1" t="s">
        <v>37</v>
      </c>
      <c r="F64" s="1">
        <v>4</v>
      </c>
      <c r="G64" s="2">
        <v>45628</v>
      </c>
      <c r="H64" s="1" t="s">
        <v>16</v>
      </c>
      <c r="I64" s="1">
        <v>12</v>
      </c>
      <c r="J64" s="3">
        <f>YEAR(Table1[[#This Row],[Rejection Date]])</f>
        <v>2024</v>
      </c>
    </row>
    <row r="65" spans="1:10" ht="30" x14ac:dyDescent="0.25">
      <c r="A65" s="3" t="s">
        <v>158</v>
      </c>
      <c r="B65" s="3" t="s">
        <v>159</v>
      </c>
      <c r="C65" s="3" t="s">
        <v>13</v>
      </c>
      <c r="D65" s="3" t="s">
        <v>14</v>
      </c>
      <c r="E65" s="3" t="s">
        <v>15</v>
      </c>
      <c r="F65" s="3">
        <v>8</v>
      </c>
      <c r="G65" s="4">
        <v>45629</v>
      </c>
      <c r="H65" s="3" t="s">
        <v>28</v>
      </c>
      <c r="I65" s="3">
        <v>12</v>
      </c>
      <c r="J65" s="3">
        <f>YEAR(Table1[[#This Row],[Rejection Date]])</f>
        <v>2024</v>
      </c>
    </row>
    <row r="66" spans="1:10" ht="30" x14ac:dyDescent="0.25">
      <c r="A66" s="1" t="s">
        <v>160</v>
      </c>
      <c r="B66" s="1" t="s">
        <v>161</v>
      </c>
      <c r="C66" s="1" t="s">
        <v>26</v>
      </c>
      <c r="D66" s="1" t="s">
        <v>14</v>
      </c>
      <c r="E66" s="1" t="s">
        <v>27</v>
      </c>
      <c r="F66" s="1">
        <v>6</v>
      </c>
      <c r="G66" s="2">
        <v>45630</v>
      </c>
      <c r="H66" s="1" t="s">
        <v>16</v>
      </c>
      <c r="I66" s="1">
        <v>12</v>
      </c>
      <c r="J66" s="3">
        <f>YEAR(Table1[[#This Row],[Rejection Date]])</f>
        <v>2024</v>
      </c>
    </row>
    <row r="67" spans="1:10" x14ac:dyDescent="0.25">
      <c r="A67" s="3" t="s">
        <v>162</v>
      </c>
      <c r="B67" s="3" t="s">
        <v>163</v>
      </c>
      <c r="C67" s="3" t="s">
        <v>33</v>
      </c>
      <c r="D67" s="3" t="s">
        <v>21</v>
      </c>
      <c r="E67" s="3" t="s">
        <v>34</v>
      </c>
      <c r="F67" s="3">
        <v>2</v>
      </c>
      <c r="G67" s="4">
        <v>45631</v>
      </c>
      <c r="H67" s="3" t="s">
        <v>28</v>
      </c>
      <c r="I67" s="3">
        <v>12</v>
      </c>
      <c r="J67" s="3">
        <f>YEAR(Table1[[#This Row],[Rejection Date]])</f>
        <v>2024</v>
      </c>
    </row>
    <row r="68" spans="1:10" x14ac:dyDescent="0.25">
      <c r="A68" s="1" t="s">
        <v>164</v>
      </c>
      <c r="B68" s="1" t="s">
        <v>165</v>
      </c>
      <c r="C68" s="1" t="s">
        <v>13</v>
      </c>
      <c r="D68" s="1" t="s">
        <v>21</v>
      </c>
      <c r="E68" s="1" t="s">
        <v>37</v>
      </c>
      <c r="F68" s="1">
        <v>5</v>
      </c>
      <c r="G68" s="2">
        <v>45632</v>
      </c>
      <c r="H68" s="1" t="s">
        <v>28</v>
      </c>
      <c r="I68" s="1">
        <v>12</v>
      </c>
      <c r="J68" s="3">
        <f>YEAR(Table1[[#This Row],[Rejection Date]])</f>
        <v>2024</v>
      </c>
    </row>
    <row r="69" spans="1:10" ht="30" x14ac:dyDescent="0.25">
      <c r="A69" s="3" t="s">
        <v>166</v>
      </c>
      <c r="B69" s="3" t="s">
        <v>167</v>
      </c>
      <c r="C69" s="3" t="s">
        <v>26</v>
      </c>
      <c r="D69" s="3" t="s">
        <v>14</v>
      </c>
      <c r="E69" s="3" t="s">
        <v>15</v>
      </c>
      <c r="F69" s="3">
        <v>9</v>
      </c>
      <c r="G69" s="4">
        <v>45633</v>
      </c>
      <c r="H69" s="3" t="s">
        <v>16</v>
      </c>
      <c r="I69" s="3">
        <v>12</v>
      </c>
      <c r="J69" s="3">
        <f>YEAR(Table1[[#This Row],[Rejection Date]])</f>
        <v>2024</v>
      </c>
    </row>
    <row r="70" spans="1:10" ht="30" x14ac:dyDescent="0.25">
      <c r="A70" s="1" t="s">
        <v>168</v>
      </c>
      <c r="B70" s="1" t="s">
        <v>169</v>
      </c>
      <c r="C70" s="1" t="s">
        <v>33</v>
      </c>
      <c r="D70" s="1" t="s">
        <v>14</v>
      </c>
      <c r="E70" s="1" t="s">
        <v>20</v>
      </c>
      <c r="F70" s="1">
        <v>3</v>
      </c>
      <c r="G70" s="2">
        <v>45634</v>
      </c>
      <c r="H70" s="1" t="s">
        <v>28</v>
      </c>
      <c r="I70" s="1">
        <v>12</v>
      </c>
      <c r="J70" s="3">
        <f>YEAR(Table1[[#This Row],[Rejection Date]])</f>
        <v>2024</v>
      </c>
    </row>
    <row r="71" spans="1:10" x14ac:dyDescent="0.25">
      <c r="A71" s="3" t="s">
        <v>170</v>
      </c>
      <c r="B71" s="3" t="s">
        <v>171</v>
      </c>
      <c r="C71" s="3" t="s">
        <v>13</v>
      </c>
      <c r="D71" s="3" t="s">
        <v>21</v>
      </c>
      <c r="E71" s="3" t="s">
        <v>34</v>
      </c>
      <c r="F71" s="3">
        <v>6</v>
      </c>
      <c r="G71" s="4">
        <v>45635</v>
      </c>
      <c r="H71" s="3" t="s">
        <v>16</v>
      </c>
      <c r="I71" s="3">
        <v>12</v>
      </c>
      <c r="J71" s="3">
        <f>YEAR(Table1[[#This Row],[Rejection Date]])</f>
        <v>2024</v>
      </c>
    </row>
    <row r="72" spans="1:10" x14ac:dyDescent="0.25">
      <c r="A72" s="1" t="s">
        <v>172</v>
      </c>
      <c r="B72" s="1" t="s">
        <v>173</v>
      </c>
      <c r="C72" s="1" t="s">
        <v>26</v>
      </c>
      <c r="D72" s="1" t="s">
        <v>21</v>
      </c>
      <c r="E72" s="1" t="s">
        <v>37</v>
      </c>
      <c r="F72" s="1">
        <v>7</v>
      </c>
      <c r="G72" s="2">
        <v>45636</v>
      </c>
      <c r="H72" s="1" t="s">
        <v>28</v>
      </c>
      <c r="I72" s="1">
        <v>12</v>
      </c>
      <c r="J72" s="3">
        <f>YEAR(Table1[[#This Row],[Rejection Date]])</f>
        <v>2024</v>
      </c>
    </row>
    <row r="73" spans="1:10" ht="30" x14ac:dyDescent="0.25">
      <c r="A73" s="3" t="s">
        <v>174</v>
      </c>
      <c r="B73" s="3" t="s">
        <v>175</v>
      </c>
      <c r="C73" s="3" t="s">
        <v>13</v>
      </c>
      <c r="D73" s="3" t="s">
        <v>14</v>
      </c>
      <c r="E73" s="3" t="s">
        <v>15</v>
      </c>
      <c r="F73" s="3">
        <v>6</v>
      </c>
      <c r="G73" s="4">
        <v>45637</v>
      </c>
      <c r="H73" s="3" t="s">
        <v>16</v>
      </c>
      <c r="I73" s="3">
        <v>12</v>
      </c>
      <c r="J73" s="3">
        <f>YEAR(Table1[[#This Row],[Rejection Date]])</f>
        <v>2024</v>
      </c>
    </row>
    <row r="74" spans="1:10" ht="30" x14ac:dyDescent="0.25">
      <c r="A74" s="1" t="s">
        <v>176</v>
      </c>
      <c r="B74" s="1" t="s">
        <v>177</v>
      </c>
      <c r="C74" s="1" t="s">
        <v>33</v>
      </c>
      <c r="D74" s="1" t="s">
        <v>14</v>
      </c>
      <c r="E74" s="1" t="s">
        <v>27</v>
      </c>
      <c r="F74" s="1">
        <v>4</v>
      </c>
      <c r="G74" s="2">
        <v>45638</v>
      </c>
      <c r="H74" s="1" t="s">
        <v>28</v>
      </c>
      <c r="I74" s="1">
        <v>12</v>
      </c>
      <c r="J74" s="3">
        <f>YEAR(Table1[[#This Row],[Rejection Date]])</f>
        <v>2024</v>
      </c>
    </row>
    <row r="75" spans="1:10" x14ac:dyDescent="0.25">
      <c r="A75" s="3" t="s">
        <v>178</v>
      </c>
      <c r="B75" s="3" t="s">
        <v>179</v>
      </c>
      <c r="C75" s="3" t="s">
        <v>13</v>
      </c>
      <c r="D75" s="3" t="s">
        <v>21</v>
      </c>
      <c r="E75" s="3" t="s">
        <v>34</v>
      </c>
      <c r="F75" s="3">
        <v>2</v>
      </c>
      <c r="G75" s="4">
        <v>45639</v>
      </c>
      <c r="H75" s="3" t="s">
        <v>28</v>
      </c>
      <c r="I75" s="3">
        <v>12</v>
      </c>
      <c r="J75" s="3">
        <f>YEAR(Table1[[#This Row],[Rejection Date]])</f>
        <v>2024</v>
      </c>
    </row>
    <row r="76" spans="1:10" x14ac:dyDescent="0.25">
      <c r="A76" s="1" t="s">
        <v>180</v>
      </c>
      <c r="B76" s="1" t="s">
        <v>181</v>
      </c>
      <c r="C76" s="1" t="s">
        <v>26</v>
      </c>
      <c r="D76" s="1" t="s">
        <v>21</v>
      </c>
      <c r="E76" s="1" t="s">
        <v>37</v>
      </c>
      <c r="F76" s="1">
        <v>3</v>
      </c>
      <c r="G76" s="2">
        <v>45640</v>
      </c>
      <c r="H76" s="1" t="s">
        <v>16</v>
      </c>
      <c r="I76" s="1">
        <v>12</v>
      </c>
      <c r="J76" s="3">
        <f>YEAR(Table1[[#This Row],[Rejection Date]])</f>
        <v>2024</v>
      </c>
    </row>
    <row r="77" spans="1:10" ht="30" x14ac:dyDescent="0.25">
      <c r="A77" s="3" t="s">
        <v>182</v>
      </c>
      <c r="B77" s="3" t="s">
        <v>183</v>
      </c>
      <c r="C77" s="3" t="s">
        <v>33</v>
      </c>
      <c r="D77" s="3" t="s">
        <v>14</v>
      </c>
      <c r="E77" s="3" t="s">
        <v>15</v>
      </c>
      <c r="F77" s="3">
        <v>4</v>
      </c>
      <c r="G77" s="4">
        <v>45641</v>
      </c>
      <c r="H77" s="3" t="s">
        <v>28</v>
      </c>
      <c r="I77" s="3">
        <v>12</v>
      </c>
      <c r="J77" s="3">
        <f>YEAR(Table1[[#This Row],[Rejection Date]])</f>
        <v>2024</v>
      </c>
    </row>
    <row r="78" spans="1:10" ht="30" x14ac:dyDescent="0.25">
      <c r="A78" s="1" t="s">
        <v>184</v>
      </c>
      <c r="B78" s="1" t="s">
        <v>185</v>
      </c>
      <c r="C78" s="1" t="s">
        <v>13</v>
      </c>
      <c r="D78" s="1" t="s">
        <v>14</v>
      </c>
      <c r="E78" s="1" t="s">
        <v>27</v>
      </c>
      <c r="F78" s="1">
        <v>8</v>
      </c>
      <c r="G78" s="2">
        <v>45642</v>
      </c>
      <c r="H78" s="1" t="s">
        <v>16</v>
      </c>
      <c r="I78" s="1">
        <v>12</v>
      </c>
      <c r="J78" s="3">
        <f>YEAR(Table1[[#This Row],[Rejection Date]])</f>
        <v>2024</v>
      </c>
    </row>
    <row r="79" spans="1:10" x14ac:dyDescent="0.25">
      <c r="A79" s="3" t="s">
        <v>186</v>
      </c>
      <c r="B79" s="3" t="s">
        <v>187</v>
      </c>
      <c r="C79" s="3" t="s">
        <v>26</v>
      </c>
      <c r="D79" s="3" t="s">
        <v>21</v>
      </c>
      <c r="E79" s="3" t="s">
        <v>34</v>
      </c>
      <c r="F79" s="3">
        <v>5</v>
      </c>
      <c r="G79" s="4">
        <v>45643</v>
      </c>
      <c r="H79" s="3" t="s">
        <v>28</v>
      </c>
      <c r="I79" s="3">
        <v>12</v>
      </c>
      <c r="J79" s="3">
        <f>YEAR(Table1[[#This Row],[Rejection Date]])</f>
        <v>2024</v>
      </c>
    </row>
    <row r="80" spans="1:10" x14ac:dyDescent="0.25">
      <c r="A80" s="1" t="s">
        <v>188</v>
      </c>
      <c r="B80" s="1" t="s">
        <v>189</v>
      </c>
      <c r="C80" s="1" t="s">
        <v>33</v>
      </c>
      <c r="D80" s="1" t="s">
        <v>21</v>
      </c>
      <c r="E80" s="1" t="s">
        <v>37</v>
      </c>
      <c r="F80" s="1">
        <v>4</v>
      </c>
      <c r="G80" s="2">
        <v>45644</v>
      </c>
      <c r="H80" s="1" t="s">
        <v>16</v>
      </c>
      <c r="I80" s="1">
        <v>12</v>
      </c>
      <c r="J80" s="3">
        <f>YEAR(Table1[[#This Row],[Rejection Date]])</f>
        <v>2024</v>
      </c>
    </row>
    <row r="81" spans="1:10" ht="30" x14ac:dyDescent="0.25">
      <c r="A81" s="3" t="s">
        <v>190</v>
      </c>
      <c r="B81" s="3" t="s">
        <v>191</v>
      </c>
      <c r="C81" s="3" t="s">
        <v>13</v>
      </c>
      <c r="D81" s="3" t="s">
        <v>14</v>
      </c>
      <c r="E81" s="3" t="s">
        <v>15</v>
      </c>
      <c r="F81" s="3">
        <v>5</v>
      </c>
      <c r="G81" s="4">
        <v>45645</v>
      </c>
      <c r="H81" s="3" t="s">
        <v>28</v>
      </c>
      <c r="I81" s="3">
        <v>12</v>
      </c>
      <c r="J81" s="3">
        <f>YEAR(Table1[[#This Row],[Rejection Date]])</f>
        <v>2024</v>
      </c>
    </row>
    <row r="82" spans="1:10" ht="30" x14ac:dyDescent="0.25">
      <c r="A82" s="1" t="s">
        <v>192</v>
      </c>
      <c r="B82" s="1" t="s">
        <v>193</v>
      </c>
      <c r="C82" s="1" t="s">
        <v>26</v>
      </c>
      <c r="D82" s="1" t="s">
        <v>14</v>
      </c>
      <c r="E82" s="1" t="s">
        <v>20</v>
      </c>
      <c r="F82" s="1">
        <v>6</v>
      </c>
      <c r="G82" s="2">
        <v>45646</v>
      </c>
      <c r="H82" s="1" t="s">
        <v>16</v>
      </c>
      <c r="I82" s="1">
        <v>12</v>
      </c>
      <c r="J82" s="3">
        <f>YEAR(Table1[[#This Row],[Rejection Date]])</f>
        <v>2024</v>
      </c>
    </row>
    <row r="83" spans="1:10" x14ac:dyDescent="0.25">
      <c r="A83" s="3" t="s">
        <v>194</v>
      </c>
      <c r="B83" s="3" t="s">
        <v>195</v>
      </c>
      <c r="C83" s="3" t="s">
        <v>33</v>
      </c>
      <c r="D83" s="3" t="s">
        <v>21</v>
      </c>
      <c r="E83" s="3" t="s">
        <v>34</v>
      </c>
      <c r="F83" s="3">
        <v>3</v>
      </c>
      <c r="G83" s="4">
        <v>45647</v>
      </c>
      <c r="H83" s="3" t="s">
        <v>28</v>
      </c>
      <c r="I83" s="3">
        <v>12</v>
      </c>
      <c r="J83" s="3">
        <f>YEAR(Table1[[#This Row],[Rejection Date]])</f>
        <v>2024</v>
      </c>
    </row>
    <row r="84" spans="1:10" x14ac:dyDescent="0.25">
      <c r="A84" s="1" t="s">
        <v>196</v>
      </c>
      <c r="B84" s="1" t="s">
        <v>197</v>
      </c>
      <c r="C84" s="1" t="s">
        <v>13</v>
      </c>
      <c r="D84" s="1" t="s">
        <v>21</v>
      </c>
      <c r="E84" s="1" t="s">
        <v>37</v>
      </c>
      <c r="F84" s="1">
        <v>6</v>
      </c>
      <c r="G84" s="2">
        <v>45648</v>
      </c>
      <c r="H84" s="1" t="s">
        <v>28</v>
      </c>
      <c r="I84" s="1">
        <v>12</v>
      </c>
      <c r="J84" s="3">
        <f>YEAR(Table1[[#This Row],[Rejection Date]])</f>
        <v>2024</v>
      </c>
    </row>
    <row r="85" spans="1:10" ht="30" x14ac:dyDescent="0.25">
      <c r="A85" s="3" t="s">
        <v>198</v>
      </c>
      <c r="B85" s="3" t="s">
        <v>199</v>
      </c>
      <c r="C85" s="3" t="s">
        <v>26</v>
      </c>
      <c r="D85" s="3" t="s">
        <v>14</v>
      </c>
      <c r="E85" s="3" t="s">
        <v>15</v>
      </c>
      <c r="F85" s="3">
        <v>4</v>
      </c>
      <c r="G85" s="4">
        <v>45649</v>
      </c>
      <c r="H85" s="3" t="s">
        <v>28</v>
      </c>
      <c r="I85" s="3">
        <v>12</v>
      </c>
      <c r="J85" s="3">
        <f>YEAR(Table1[[#This Row],[Rejection Date]])</f>
        <v>2024</v>
      </c>
    </row>
    <row r="86" spans="1:10" ht="30" x14ac:dyDescent="0.25">
      <c r="A86" s="1" t="s">
        <v>200</v>
      </c>
      <c r="B86" s="1" t="s">
        <v>201</v>
      </c>
      <c r="C86" s="1" t="s">
        <v>33</v>
      </c>
      <c r="D86" s="1" t="s">
        <v>14</v>
      </c>
      <c r="E86" s="1" t="s">
        <v>27</v>
      </c>
      <c r="F86" s="1">
        <v>5</v>
      </c>
      <c r="G86" s="2">
        <v>45650</v>
      </c>
      <c r="H86" s="1" t="s">
        <v>16</v>
      </c>
      <c r="I86" s="1">
        <v>12</v>
      </c>
      <c r="J86" s="3">
        <f>YEAR(Table1[[#This Row],[Rejection Date]])</f>
        <v>2024</v>
      </c>
    </row>
    <row r="87" spans="1:10" x14ac:dyDescent="0.25">
      <c r="A87" s="3" t="s">
        <v>202</v>
      </c>
      <c r="B87" s="3" t="s">
        <v>203</v>
      </c>
      <c r="C87" s="3" t="s">
        <v>13</v>
      </c>
      <c r="D87" s="3" t="s">
        <v>21</v>
      </c>
      <c r="E87" s="3" t="s">
        <v>34</v>
      </c>
      <c r="F87" s="3">
        <v>2</v>
      </c>
      <c r="G87" s="4">
        <v>45651</v>
      </c>
      <c r="H87" s="3" t="s">
        <v>16</v>
      </c>
      <c r="I87" s="3">
        <v>12</v>
      </c>
      <c r="J87" s="3">
        <f>YEAR(Table1[[#This Row],[Rejection Date]])</f>
        <v>2024</v>
      </c>
    </row>
    <row r="88" spans="1:10" x14ac:dyDescent="0.25">
      <c r="A88" s="1" t="s">
        <v>204</v>
      </c>
      <c r="B88" s="1" t="s">
        <v>205</v>
      </c>
      <c r="C88" s="1" t="s">
        <v>26</v>
      </c>
      <c r="D88" s="1" t="s">
        <v>21</v>
      </c>
      <c r="E88" s="1" t="s">
        <v>37</v>
      </c>
      <c r="F88" s="1">
        <v>7</v>
      </c>
      <c r="G88" s="2">
        <v>45652</v>
      </c>
      <c r="H88" s="1" t="s">
        <v>28</v>
      </c>
      <c r="I88" s="1">
        <v>12</v>
      </c>
      <c r="J88" s="3">
        <f>YEAR(Table1[[#This Row],[Rejection Date]])</f>
        <v>2024</v>
      </c>
    </row>
    <row r="89" spans="1:10" ht="30" x14ac:dyDescent="0.25">
      <c r="A89" s="3" t="s">
        <v>206</v>
      </c>
      <c r="B89" s="3" t="s">
        <v>207</v>
      </c>
      <c r="C89" s="3" t="s">
        <v>13</v>
      </c>
      <c r="D89" s="3" t="s">
        <v>14</v>
      </c>
      <c r="E89" s="3" t="s">
        <v>15</v>
      </c>
      <c r="F89" s="3">
        <v>8</v>
      </c>
      <c r="G89" s="4">
        <v>45653</v>
      </c>
      <c r="H89" s="3" t="s">
        <v>28</v>
      </c>
      <c r="I89" s="3">
        <v>12</v>
      </c>
      <c r="J89" s="3">
        <f>YEAR(Table1[[#This Row],[Rejection Date]])</f>
        <v>2024</v>
      </c>
    </row>
    <row r="90" spans="1:10" ht="30" x14ac:dyDescent="0.25">
      <c r="A90" s="1" t="s">
        <v>208</v>
      </c>
      <c r="B90" s="1" t="s">
        <v>209</v>
      </c>
      <c r="C90" s="1" t="s">
        <v>33</v>
      </c>
      <c r="D90" s="1" t="s">
        <v>14</v>
      </c>
      <c r="E90" s="1" t="s">
        <v>20</v>
      </c>
      <c r="F90" s="1">
        <v>6</v>
      </c>
      <c r="G90" s="2">
        <v>45654</v>
      </c>
      <c r="H90" s="1" t="s">
        <v>28</v>
      </c>
      <c r="I90" s="1">
        <v>12</v>
      </c>
      <c r="J90" s="3">
        <f>YEAR(Table1[[#This Row],[Rejection Date]])</f>
        <v>2024</v>
      </c>
    </row>
    <row r="91" spans="1:10" x14ac:dyDescent="0.25">
      <c r="A91" s="3" t="s">
        <v>210</v>
      </c>
      <c r="B91" s="3" t="s">
        <v>211</v>
      </c>
      <c r="C91" s="3" t="s">
        <v>13</v>
      </c>
      <c r="D91" s="3" t="s">
        <v>21</v>
      </c>
      <c r="E91" s="3" t="s">
        <v>34</v>
      </c>
      <c r="F91" s="3">
        <v>3</v>
      </c>
      <c r="G91" s="4">
        <v>45655</v>
      </c>
      <c r="H91" s="3" t="s">
        <v>28</v>
      </c>
      <c r="I91" s="3">
        <v>12</v>
      </c>
      <c r="J91" s="3">
        <f>YEAR(Table1[[#This Row],[Rejection Date]])</f>
        <v>2024</v>
      </c>
    </row>
    <row r="92" spans="1:10" ht="30" x14ac:dyDescent="0.25">
      <c r="A92" s="1" t="s">
        <v>212</v>
      </c>
      <c r="B92" s="1" t="s">
        <v>213</v>
      </c>
      <c r="C92" s="1" t="s">
        <v>26</v>
      </c>
      <c r="D92" s="1" t="s">
        <v>21</v>
      </c>
      <c r="E92" s="1" t="s">
        <v>37</v>
      </c>
      <c r="F92" s="1">
        <v>5</v>
      </c>
      <c r="G92" s="2">
        <v>45656</v>
      </c>
      <c r="H92" s="1" t="s">
        <v>16</v>
      </c>
      <c r="I92" s="1">
        <v>12</v>
      </c>
      <c r="J92" s="3">
        <f>YEAR(Table1[[#This Row],[Rejection Date]])</f>
        <v>2024</v>
      </c>
    </row>
    <row r="93" spans="1:10" ht="30" x14ac:dyDescent="0.25">
      <c r="A93" s="3" t="s">
        <v>214</v>
      </c>
      <c r="B93" s="3" t="s">
        <v>215</v>
      </c>
      <c r="C93" s="3" t="s">
        <v>33</v>
      </c>
      <c r="D93" s="3" t="s">
        <v>14</v>
      </c>
      <c r="E93" s="3" t="s">
        <v>27</v>
      </c>
      <c r="F93" s="3">
        <v>4</v>
      </c>
      <c r="G93" s="4">
        <v>45657</v>
      </c>
      <c r="H93" s="3" t="s">
        <v>28</v>
      </c>
      <c r="I93" s="3">
        <v>12</v>
      </c>
      <c r="J93" s="3">
        <f>YEAR(Table1[[#This Row],[Rejection Date]])</f>
        <v>2024</v>
      </c>
    </row>
    <row r="94" spans="1:10" ht="30" x14ac:dyDescent="0.25">
      <c r="A94" s="1" t="s">
        <v>216</v>
      </c>
      <c r="B94" s="1" t="s">
        <v>217</v>
      </c>
      <c r="C94" s="1" t="s">
        <v>13</v>
      </c>
      <c r="D94" s="1" t="s">
        <v>14</v>
      </c>
      <c r="E94" s="1" t="s">
        <v>15</v>
      </c>
      <c r="F94" s="1">
        <v>7</v>
      </c>
      <c r="G94" s="2">
        <v>45658</v>
      </c>
      <c r="H94" s="1" t="s">
        <v>28</v>
      </c>
      <c r="I94" s="1">
        <v>1</v>
      </c>
      <c r="J94" s="3">
        <f>YEAR(Table1[[#This Row],[Rejection Date]])</f>
        <v>2025</v>
      </c>
    </row>
    <row r="95" spans="1:10" ht="30" x14ac:dyDescent="0.25">
      <c r="A95" s="3" t="s">
        <v>218</v>
      </c>
      <c r="B95" s="3" t="s">
        <v>219</v>
      </c>
      <c r="C95" s="3" t="s">
        <v>26</v>
      </c>
      <c r="D95" s="3" t="s">
        <v>21</v>
      </c>
      <c r="E95" s="3" t="s">
        <v>20</v>
      </c>
      <c r="F95" s="3">
        <v>5</v>
      </c>
      <c r="G95" s="4">
        <v>45659</v>
      </c>
      <c r="H95" s="3" t="s">
        <v>28</v>
      </c>
      <c r="I95" s="3">
        <v>1</v>
      </c>
      <c r="J95" s="3">
        <f>YEAR(Table1[[#This Row],[Rejection Date]])</f>
        <v>2025</v>
      </c>
    </row>
    <row r="96" spans="1:10" x14ac:dyDescent="0.25">
      <c r="A96" s="1" t="s">
        <v>220</v>
      </c>
      <c r="B96" s="1" t="s">
        <v>221</v>
      </c>
      <c r="C96" s="1" t="s">
        <v>33</v>
      </c>
      <c r="D96" s="1" t="s">
        <v>21</v>
      </c>
      <c r="E96" s="1" t="s">
        <v>37</v>
      </c>
      <c r="F96" s="1">
        <v>3</v>
      </c>
      <c r="G96" s="2">
        <v>45660</v>
      </c>
      <c r="H96" s="1" t="s">
        <v>28</v>
      </c>
      <c r="I96" s="1">
        <v>1</v>
      </c>
      <c r="J96" s="3">
        <f>YEAR(Table1[[#This Row],[Rejection Date]])</f>
        <v>2025</v>
      </c>
    </row>
    <row r="97" spans="1:10" ht="30" x14ac:dyDescent="0.25">
      <c r="A97" s="3" t="s">
        <v>222</v>
      </c>
      <c r="B97" s="3" t="s">
        <v>223</v>
      </c>
      <c r="C97" s="3" t="s">
        <v>13</v>
      </c>
      <c r="D97" s="3" t="s">
        <v>14</v>
      </c>
      <c r="E97" s="3" t="s">
        <v>15</v>
      </c>
      <c r="F97" s="3">
        <v>9</v>
      </c>
      <c r="G97" s="4">
        <v>45661</v>
      </c>
      <c r="H97" s="3" t="s">
        <v>16</v>
      </c>
      <c r="I97" s="3">
        <v>1</v>
      </c>
      <c r="J97" s="3">
        <f>YEAR(Table1[[#This Row],[Rejection Date]])</f>
        <v>2025</v>
      </c>
    </row>
    <row r="98" spans="1:10" ht="30" x14ac:dyDescent="0.25">
      <c r="A98" s="1" t="s">
        <v>224</v>
      </c>
      <c r="B98" s="1" t="s">
        <v>225</v>
      </c>
      <c r="C98" s="1" t="s">
        <v>26</v>
      </c>
      <c r="D98" s="1" t="s">
        <v>14</v>
      </c>
      <c r="E98" s="1" t="s">
        <v>27</v>
      </c>
      <c r="F98" s="1">
        <v>6</v>
      </c>
      <c r="G98" s="2">
        <v>45662</v>
      </c>
      <c r="H98" s="1" t="s">
        <v>28</v>
      </c>
      <c r="I98" s="1">
        <v>1</v>
      </c>
      <c r="J98" s="3">
        <f>YEAR(Table1[[#This Row],[Rejection Date]])</f>
        <v>2025</v>
      </c>
    </row>
    <row r="99" spans="1:10" x14ac:dyDescent="0.25">
      <c r="A99" s="3" t="s">
        <v>226</v>
      </c>
      <c r="B99" s="3" t="s">
        <v>227</v>
      </c>
      <c r="C99" s="3" t="s">
        <v>33</v>
      </c>
      <c r="D99" s="3" t="s">
        <v>21</v>
      </c>
      <c r="E99" s="3" t="s">
        <v>34</v>
      </c>
      <c r="F99" s="3">
        <v>4</v>
      </c>
      <c r="G99" s="4">
        <v>45663</v>
      </c>
      <c r="H99" s="3" t="s">
        <v>28</v>
      </c>
      <c r="I99" s="3">
        <v>1</v>
      </c>
      <c r="J99" s="3">
        <f>YEAR(Table1[[#This Row],[Rejection Date]])</f>
        <v>2025</v>
      </c>
    </row>
    <row r="100" spans="1:10" x14ac:dyDescent="0.25">
      <c r="A100" s="1" t="s">
        <v>228</v>
      </c>
      <c r="B100" s="1" t="s">
        <v>229</v>
      </c>
      <c r="C100" s="1" t="s">
        <v>13</v>
      </c>
      <c r="D100" s="1" t="s">
        <v>21</v>
      </c>
      <c r="E100" s="1" t="s">
        <v>37</v>
      </c>
      <c r="F100" s="1">
        <v>7</v>
      </c>
      <c r="G100" s="2">
        <v>45664</v>
      </c>
      <c r="H100" s="1" t="s">
        <v>16</v>
      </c>
      <c r="I100" s="1">
        <v>1</v>
      </c>
      <c r="J100" s="3">
        <f>YEAR(Table1[[#This Row],[Rejection Date]])</f>
        <v>2025</v>
      </c>
    </row>
    <row r="101" spans="1:10" ht="30" x14ac:dyDescent="0.25">
      <c r="A101" s="3" t="s">
        <v>230</v>
      </c>
      <c r="B101" s="3" t="s">
        <v>231</v>
      </c>
      <c r="C101" s="3" t="s">
        <v>26</v>
      </c>
      <c r="D101" s="3" t="s">
        <v>14</v>
      </c>
      <c r="E101" s="3" t="s">
        <v>15</v>
      </c>
      <c r="F101" s="3">
        <v>8</v>
      </c>
      <c r="G101" s="4">
        <v>45665</v>
      </c>
      <c r="H101" s="3" t="s">
        <v>28</v>
      </c>
      <c r="I101" s="3">
        <v>1</v>
      </c>
      <c r="J101" s="3">
        <f>YEAR(Table1[[#This Row],[Rejection Date]])</f>
        <v>2025</v>
      </c>
    </row>
    <row r="102" spans="1:10" ht="30" x14ac:dyDescent="0.25">
      <c r="A102" s="1" t="s">
        <v>232</v>
      </c>
      <c r="B102" s="1" t="s">
        <v>233</v>
      </c>
      <c r="C102" s="1" t="s">
        <v>13</v>
      </c>
      <c r="D102" s="1" t="s">
        <v>14</v>
      </c>
      <c r="E102" s="1" t="s">
        <v>15</v>
      </c>
      <c r="F102" s="1">
        <v>6</v>
      </c>
      <c r="G102" s="2">
        <v>45666</v>
      </c>
      <c r="H102" s="1" t="s">
        <v>16</v>
      </c>
      <c r="I102" s="1">
        <v>1</v>
      </c>
      <c r="J102" s="3">
        <f>YEAR(Table1[[#This Row],[Rejection Date]])</f>
        <v>2025</v>
      </c>
    </row>
    <row r="103" spans="1:10" ht="30" x14ac:dyDescent="0.25">
      <c r="A103" s="3" t="s">
        <v>234</v>
      </c>
      <c r="B103" s="3" t="s">
        <v>235</v>
      </c>
      <c r="C103" s="3" t="s">
        <v>26</v>
      </c>
      <c r="D103" s="3" t="s">
        <v>14</v>
      </c>
      <c r="E103" s="3" t="s">
        <v>20</v>
      </c>
      <c r="F103" s="3">
        <v>8</v>
      </c>
      <c r="G103" s="4">
        <v>45667</v>
      </c>
      <c r="H103" s="3" t="s">
        <v>28</v>
      </c>
      <c r="I103" s="3">
        <v>1</v>
      </c>
      <c r="J103" s="3">
        <f>YEAR(Table1[[#This Row],[Rejection Date]])</f>
        <v>2025</v>
      </c>
    </row>
    <row r="104" spans="1:10" x14ac:dyDescent="0.25">
      <c r="A104" s="1" t="s">
        <v>236</v>
      </c>
      <c r="B104" s="1" t="s">
        <v>237</v>
      </c>
      <c r="C104" s="1" t="s">
        <v>33</v>
      </c>
      <c r="D104" s="1" t="s">
        <v>21</v>
      </c>
      <c r="E104" s="1" t="s">
        <v>34</v>
      </c>
      <c r="F104" s="1">
        <v>2</v>
      </c>
      <c r="G104" s="2">
        <v>45668</v>
      </c>
      <c r="H104" s="1" t="s">
        <v>28</v>
      </c>
      <c r="I104" s="1">
        <v>1</v>
      </c>
      <c r="J104" s="3">
        <f>YEAR(Table1[[#This Row],[Rejection Date]])</f>
        <v>2025</v>
      </c>
    </row>
    <row r="105" spans="1:10" ht="30" x14ac:dyDescent="0.25">
      <c r="A105" s="3" t="s">
        <v>238</v>
      </c>
      <c r="B105" s="3" t="s">
        <v>239</v>
      </c>
      <c r="C105" s="3" t="s">
        <v>13</v>
      </c>
      <c r="D105" s="3" t="s">
        <v>21</v>
      </c>
      <c r="E105" s="3" t="s">
        <v>37</v>
      </c>
      <c r="F105" s="3">
        <v>7</v>
      </c>
      <c r="G105" s="4">
        <v>45669</v>
      </c>
      <c r="H105" s="3" t="s">
        <v>16</v>
      </c>
      <c r="I105" s="3">
        <v>1</v>
      </c>
      <c r="J105" s="3">
        <f>YEAR(Table1[[#This Row],[Rejection Date]])</f>
        <v>2025</v>
      </c>
    </row>
    <row r="106" spans="1:10" ht="30" x14ac:dyDescent="0.25">
      <c r="A106" s="1" t="s">
        <v>240</v>
      </c>
      <c r="B106" s="1" t="s">
        <v>241</v>
      </c>
      <c r="C106" s="1" t="s">
        <v>26</v>
      </c>
      <c r="D106" s="1" t="s">
        <v>14</v>
      </c>
      <c r="E106" s="1" t="s">
        <v>27</v>
      </c>
      <c r="F106" s="1">
        <v>4</v>
      </c>
      <c r="G106" s="2">
        <v>45670</v>
      </c>
      <c r="H106" s="1" t="s">
        <v>28</v>
      </c>
      <c r="I106" s="1">
        <v>1</v>
      </c>
      <c r="J106" s="3">
        <f>YEAR(Table1[[#This Row],[Rejection Date]])</f>
        <v>2025</v>
      </c>
    </row>
    <row r="107" spans="1:10" ht="30" x14ac:dyDescent="0.25">
      <c r="A107" s="3" t="s">
        <v>242</v>
      </c>
      <c r="B107" s="3" t="s">
        <v>243</v>
      </c>
      <c r="C107" s="3" t="s">
        <v>33</v>
      </c>
      <c r="D107" s="3" t="s">
        <v>21</v>
      </c>
      <c r="E107" s="3" t="s">
        <v>20</v>
      </c>
      <c r="F107" s="3">
        <v>5</v>
      </c>
      <c r="G107" s="4">
        <v>45671</v>
      </c>
      <c r="H107" s="3" t="s">
        <v>28</v>
      </c>
      <c r="I107" s="3">
        <v>1</v>
      </c>
      <c r="J107" s="3">
        <f>YEAR(Table1[[#This Row],[Rejection Date]])</f>
        <v>2025</v>
      </c>
    </row>
    <row r="108" spans="1:10" ht="30" x14ac:dyDescent="0.25">
      <c r="A108" s="1" t="s">
        <v>244</v>
      </c>
      <c r="B108" s="1" t="s">
        <v>245</v>
      </c>
      <c r="C108" s="1" t="s">
        <v>13</v>
      </c>
      <c r="D108" s="1" t="s">
        <v>14</v>
      </c>
      <c r="E108" s="1" t="s">
        <v>15</v>
      </c>
      <c r="F108" s="1">
        <v>9</v>
      </c>
      <c r="G108" s="2">
        <v>45672</v>
      </c>
      <c r="H108" s="1" t="s">
        <v>28</v>
      </c>
      <c r="I108" s="1">
        <v>1</v>
      </c>
      <c r="J108" s="3">
        <f>YEAR(Table1[[#This Row],[Rejection Date]])</f>
        <v>2025</v>
      </c>
    </row>
    <row r="109" spans="1:10" x14ac:dyDescent="0.25">
      <c r="A109" s="3" t="s">
        <v>246</v>
      </c>
      <c r="B109" s="3" t="s">
        <v>247</v>
      </c>
      <c r="C109" s="3" t="s">
        <v>26</v>
      </c>
      <c r="D109" s="3" t="s">
        <v>21</v>
      </c>
      <c r="E109" s="3" t="s">
        <v>34</v>
      </c>
      <c r="F109" s="3">
        <v>3</v>
      </c>
      <c r="G109" s="4">
        <v>45673</v>
      </c>
      <c r="H109" s="3" t="s">
        <v>16</v>
      </c>
      <c r="I109" s="3">
        <v>1</v>
      </c>
      <c r="J109" s="3">
        <f>YEAR(Table1[[#This Row],[Rejection Date]])</f>
        <v>2025</v>
      </c>
    </row>
    <row r="110" spans="1:10" x14ac:dyDescent="0.25">
      <c r="A110" s="1" t="s">
        <v>248</v>
      </c>
      <c r="B110" s="1" t="s">
        <v>249</v>
      </c>
      <c r="C110" s="1" t="s">
        <v>33</v>
      </c>
      <c r="D110" s="1" t="s">
        <v>21</v>
      </c>
      <c r="E110" s="1" t="s">
        <v>37</v>
      </c>
      <c r="F110" s="1">
        <v>8</v>
      </c>
      <c r="G110" s="2">
        <v>45674</v>
      </c>
      <c r="H110" s="1" t="s">
        <v>28</v>
      </c>
      <c r="I110" s="1">
        <v>1</v>
      </c>
      <c r="J110" s="3">
        <f>YEAR(Table1[[#This Row],[Rejection Date]])</f>
        <v>2025</v>
      </c>
    </row>
    <row r="111" spans="1:10" ht="30" x14ac:dyDescent="0.25">
      <c r="A111" s="3" t="s">
        <v>250</v>
      </c>
      <c r="B111" s="3" t="s">
        <v>251</v>
      </c>
      <c r="C111" s="3" t="s">
        <v>13</v>
      </c>
      <c r="D111" s="3" t="s">
        <v>14</v>
      </c>
      <c r="E111" s="3" t="s">
        <v>27</v>
      </c>
      <c r="F111" s="3">
        <v>4</v>
      </c>
      <c r="G111" s="4">
        <v>45675</v>
      </c>
      <c r="H111" s="3" t="s">
        <v>28</v>
      </c>
      <c r="I111" s="3">
        <v>1</v>
      </c>
      <c r="J111" s="3">
        <f>YEAR(Table1[[#This Row],[Rejection Date]])</f>
        <v>2025</v>
      </c>
    </row>
    <row r="112" spans="1:10" ht="30" x14ac:dyDescent="0.25">
      <c r="A112" s="1" t="s">
        <v>252</v>
      </c>
      <c r="B112" s="1" t="s">
        <v>253</v>
      </c>
      <c r="C112" s="1" t="s">
        <v>26</v>
      </c>
      <c r="D112" s="1" t="s">
        <v>14</v>
      </c>
      <c r="E112" s="1" t="s">
        <v>20</v>
      </c>
      <c r="F112" s="1">
        <v>7</v>
      </c>
      <c r="G112" s="2">
        <v>45676</v>
      </c>
      <c r="H112" s="1" t="s">
        <v>16</v>
      </c>
      <c r="I112" s="1">
        <v>1</v>
      </c>
      <c r="J112" s="3">
        <f>YEAR(Table1[[#This Row],[Rejection Date]])</f>
        <v>2025</v>
      </c>
    </row>
    <row r="113" spans="1:10" x14ac:dyDescent="0.25">
      <c r="A113" s="3" t="s">
        <v>254</v>
      </c>
      <c r="B113" s="3" t="s">
        <v>255</v>
      </c>
      <c r="C113" s="3" t="s">
        <v>33</v>
      </c>
      <c r="D113" s="3" t="s">
        <v>21</v>
      </c>
      <c r="E113" s="3" t="s">
        <v>34</v>
      </c>
      <c r="F113" s="3">
        <v>2</v>
      </c>
      <c r="G113" s="4">
        <v>45677</v>
      </c>
      <c r="H113" s="3" t="s">
        <v>28</v>
      </c>
      <c r="I113" s="3">
        <v>1</v>
      </c>
      <c r="J113" s="3">
        <f>YEAR(Table1[[#This Row],[Rejection Date]])</f>
        <v>2025</v>
      </c>
    </row>
    <row r="114" spans="1:10" ht="30" x14ac:dyDescent="0.25">
      <c r="A114" s="1" t="s">
        <v>256</v>
      </c>
      <c r="B114" s="1" t="s">
        <v>257</v>
      </c>
      <c r="C114" s="1" t="s">
        <v>13</v>
      </c>
      <c r="D114" s="1" t="s">
        <v>21</v>
      </c>
      <c r="E114" s="1" t="s">
        <v>37</v>
      </c>
      <c r="F114" s="1">
        <v>5</v>
      </c>
      <c r="G114" s="2">
        <v>45678</v>
      </c>
      <c r="H114" s="1" t="s">
        <v>16</v>
      </c>
      <c r="I114" s="1">
        <v>1</v>
      </c>
      <c r="J114" s="3">
        <f>YEAR(Table1[[#This Row],[Rejection Date]])</f>
        <v>2025</v>
      </c>
    </row>
    <row r="115" spans="1:10" ht="30" x14ac:dyDescent="0.25">
      <c r="A115" s="3" t="s">
        <v>258</v>
      </c>
      <c r="B115" s="3" t="s">
        <v>259</v>
      </c>
      <c r="C115" s="3" t="s">
        <v>26</v>
      </c>
      <c r="D115" s="3" t="s">
        <v>14</v>
      </c>
      <c r="E115" s="3" t="s">
        <v>15</v>
      </c>
      <c r="F115" s="3">
        <v>6</v>
      </c>
      <c r="G115" s="4">
        <v>45679</v>
      </c>
      <c r="H115" s="3" t="s">
        <v>28</v>
      </c>
      <c r="I115" s="3">
        <v>1</v>
      </c>
      <c r="J115" s="3">
        <f>YEAR(Table1[[#This Row],[Rejection Date]])</f>
        <v>2025</v>
      </c>
    </row>
    <row r="116" spans="1:10" ht="30" x14ac:dyDescent="0.25">
      <c r="A116" s="1" t="s">
        <v>260</v>
      </c>
      <c r="B116" s="1" t="s">
        <v>261</v>
      </c>
      <c r="C116" s="1" t="s">
        <v>33</v>
      </c>
      <c r="D116" s="1" t="s">
        <v>21</v>
      </c>
      <c r="E116" s="1" t="s">
        <v>20</v>
      </c>
      <c r="F116" s="1">
        <v>4</v>
      </c>
      <c r="G116" s="2">
        <v>45680</v>
      </c>
      <c r="H116" s="1" t="s">
        <v>28</v>
      </c>
      <c r="I116" s="1">
        <v>1</v>
      </c>
      <c r="J116" s="3">
        <f>YEAR(Table1[[#This Row],[Rejection Date]])</f>
        <v>2025</v>
      </c>
    </row>
    <row r="117" spans="1:10" ht="30" x14ac:dyDescent="0.25">
      <c r="A117" s="3" t="s">
        <v>262</v>
      </c>
      <c r="B117" s="3" t="s">
        <v>263</v>
      </c>
      <c r="C117" s="3" t="s">
        <v>13</v>
      </c>
      <c r="D117" s="3" t="s">
        <v>14</v>
      </c>
      <c r="E117" s="3" t="s">
        <v>27</v>
      </c>
      <c r="F117" s="3">
        <v>5</v>
      </c>
      <c r="G117" s="4">
        <v>45681</v>
      </c>
      <c r="H117" s="3" t="s">
        <v>16</v>
      </c>
      <c r="I117" s="3">
        <v>1</v>
      </c>
      <c r="J117" s="3">
        <f>YEAR(Table1[[#This Row],[Rejection Date]])</f>
        <v>2025</v>
      </c>
    </row>
    <row r="118" spans="1:10" ht="30" x14ac:dyDescent="0.25">
      <c r="A118" s="1" t="s">
        <v>264</v>
      </c>
      <c r="B118" s="1" t="s">
        <v>265</v>
      </c>
      <c r="C118" s="1" t="s">
        <v>26</v>
      </c>
      <c r="D118" s="1" t="s">
        <v>21</v>
      </c>
      <c r="E118" s="1" t="s">
        <v>34</v>
      </c>
      <c r="F118" s="1">
        <v>3</v>
      </c>
      <c r="G118" s="2">
        <v>45682</v>
      </c>
      <c r="H118" s="1" t="s">
        <v>28</v>
      </c>
      <c r="I118" s="1">
        <v>1</v>
      </c>
      <c r="J118" s="3">
        <f>YEAR(Table1[[#This Row],[Rejection Date]])</f>
        <v>2025</v>
      </c>
    </row>
    <row r="119" spans="1:10" x14ac:dyDescent="0.25">
      <c r="A119" s="3" t="s">
        <v>266</v>
      </c>
      <c r="B119" s="3" t="s">
        <v>267</v>
      </c>
      <c r="C119" s="3" t="s">
        <v>33</v>
      </c>
      <c r="D119" s="3" t="s">
        <v>21</v>
      </c>
      <c r="E119" s="3" t="s">
        <v>37</v>
      </c>
      <c r="F119" s="3">
        <v>4</v>
      </c>
      <c r="G119" s="4">
        <v>45683</v>
      </c>
      <c r="H119" s="3" t="s">
        <v>28</v>
      </c>
      <c r="I119" s="3">
        <v>1</v>
      </c>
      <c r="J119" s="3">
        <f>YEAR(Table1[[#This Row],[Rejection Date]])</f>
        <v>2025</v>
      </c>
    </row>
    <row r="120" spans="1:10" ht="30" x14ac:dyDescent="0.25">
      <c r="A120" s="1" t="s">
        <v>268</v>
      </c>
      <c r="B120" s="1" t="s">
        <v>269</v>
      </c>
      <c r="C120" s="1" t="s">
        <v>13</v>
      </c>
      <c r="D120" s="1" t="s">
        <v>14</v>
      </c>
      <c r="E120" s="1" t="s">
        <v>15</v>
      </c>
      <c r="F120" s="1">
        <v>6</v>
      </c>
      <c r="G120" s="2">
        <v>45684</v>
      </c>
      <c r="H120" s="1" t="s">
        <v>28</v>
      </c>
      <c r="I120" s="1">
        <v>1</v>
      </c>
      <c r="J120" s="3">
        <f>YEAR(Table1[[#This Row],[Rejection Date]])</f>
        <v>2025</v>
      </c>
    </row>
    <row r="121" spans="1:10" ht="30" x14ac:dyDescent="0.25">
      <c r="A121" s="3" t="s">
        <v>270</v>
      </c>
      <c r="B121" s="3" t="s">
        <v>271</v>
      </c>
      <c r="C121" s="3" t="s">
        <v>26</v>
      </c>
      <c r="D121" s="3" t="s">
        <v>14</v>
      </c>
      <c r="E121" s="3" t="s">
        <v>27</v>
      </c>
      <c r="F121" s="3">
        <v>8</v>
      </c>
      <c r="G121" s="4">
        <v>45685</v>
      </c>
      <c r="H121" s="3" t="s">
        <v>16</v>
      </c>
      <c r="I121" s="3">
        <v>1</v>
      </c>
      <c r="J121" s="3">
        <f>YEAR(Table1[[#This Row],[Rejection Date]])</f>
        <v>2025</v>
      </c>
    </row>
    <row r="122" spans="1:10" ht="30" x14ac:dyDescent="0.25">
      <c r="A122" s="1" t="s">
        <v>272</v>
      </c>
      <c r="B122" s="1" t="s">
        <v>273</v>
      </c>
      <c r="C122" s="1" t="s">
        <v>33</v>
      </c>
      <c r="D122" s="1" t="s">
        <v>21</v>
      </c>
      <c r="E122" s="1" t="s">
        <v>20</v>
      </c>
      <c r="F122" s="1">
        <v>5</v>
      </c>
      <c r="G122" s="2">
        <v>45686</v>
      </c>
      <c r="H122" s="1" t="s">
        <v>28</v>
      </c>
      <c r="I122" s="1">
        <v>1</v>
      </c>
      <c r="J122" s="3">
        <f>YEAR(Table1[[#This Row],[Rejection Date]])</f>
        <v>2025</v>
      </c>
    </row>
    <row r="123" spans="1:10" ht="30" x14ac:dyDescent="0.25">
      <c r="A123" s="3" t="s">
        <v>274</v>
      </c>
      <c r="B123" s="3" t="s">
        <v>275</v>
      </c>
      <c r="C123" s="3" t="s">
        <v>13</v>
      </c>
      <c r="D123" s="3" t="s">
        <v>21</v>
      </c>
      <c r="E123" s="3" t="s">
        <v>37</v>
      </c>
      <c r="F123" s="3">
        <v>7</v>
      </c>
      <c r="G123" s="4">
        <v>45687</v>
      </c>
      <c r="H123" s="3" t="s">
        <v>28</v>
      </c>
      <c r="I123" s="3">
        <v>1</v>
      </c>
      <c r="J123" s="3">
        <f>YEAR(Table1[[#This Row],[Rejection Date]])</f>
        <v>2025</v>
      </c>
    </row>
    <row r="124" spans="1:10" ht="30" x14ac:dyDescent="0.25">
      <c r="A124" s="1" t="s">
        <v>276</v>
      </c>
      <c r="B124" s="1" t="s">
        <v>277</v>
      </c>
      <c r="C124" s="1" t="s">
        <v>26</v>
      </c>
      <c r="D124" s="1" t="s">
        <v>14</v>
      </c>
      <c r="E124" s="1" t="s">
        <v>15</v>
      </c>
      <c r="F124" s="1">
        <v>9</v>
      </c>
      <c r="G124" s="2">
        <v>45688</v>
      </c>
      <c r="H124" s="1" t="s">
        <v>16</v>
      </c>
      <c r="I124" s="1">
        <v>1</v>
      </c>
      <c r="J124" s="3">
        <f>YEAR(Table1[[#This Row],[Rejection Date]])</f>
        <v>2025</v>
      </c>
    </row>
    <row r="125" spans="1:10" ht="30" x14ac:dyDescent="0.25">
      <c r="A125" s="3" t="s">
        <v>278</v>
      </c>
      <c r="B125" s="3" t="s">
        <v>279</v>
      </c>
      <c r="C125" s="3" t="s">
        <v>33</v>
      </c>
      <c r="D125" s="3" t="s">
        <v>14</v>
      </c>
      <c r="E125" s="3" t="s">
        <v>27</v>
      </c>
      <c r="F125" s="3">
        <v>7</v>
      </c>
      <c r="G125" s="4">
        <v>45689</v>
      </c>
      <c r="H125" s="3" t="s">
        <v>28</v>
      </c>
      <c r="I125" s="3">
        <v>2</v>
      </c>
      <c r="J125" s="3">
        <f>YEAR(Table1[[#This Row],[Rejection Date]])</f>
        <v>2025</v>
      </c>
    </row>
    <row r="126" spans="1:10" x14ac:dyDescent="0.25">
      <c r="A126" s="1" t="s">
        <v>280</v>
      </c>
      <c r="B126" s="1" t="s">
        <v>281</v>
      </c>
      <c r="C126" s="1" t="s">
        <v>13</v>
      </c>
      <c r="D126" s="1" t="s">
        <v>21</v>
      </c>
      <c r="E126" s="1" t="s">
        <v>34</v>
      </c>
      <c r="F126" s="1">
        <v>4</v>
      </c>
      <c r="G126" s="2">
        <v>45690</v>
      </c>
      <c r="H126" s="1" t="s">
        <v>16</v>
      </c>
      <c r="I126" s="1">
        <v>2</v>
      </c>
      <c r="J126" s="3">
        <f>YEAR(Table1[[#This Row],[Rejection Date]])</f>
        <v>2025</v>
      </c>
    </row>
    <row r="127" spans="1:10" x14ac:dyDescent="0.25">
      <c r="A127" s="3" t="s">
        <v>282</v>
      </c>
      <c r="B127" s="3" t="s">
        <v>283</v>
      </c>
      <c r="C127" s="3" t="s">
        <v>26</v>
      </c>
      <c r="D127" s="3" t="s">
        <v>21</v>
      </c>
      <c r="E127" s="3" t="s">
        <v>37</v>
      </c>
      <c r="F127" s="3">
        <v>5</v>
      </c>
      <c r="G127" s="4">
        <v>45691</v>
      </c>
      <c r="H127" s="3" t="s">
        <v>28</v>
      </c>
      <c r="I127" s="3">
        <v>2</v>
      </c>
      <c r="J127" s="3">
        <f>YEAR(Table1[[#This Row],[Rejection Date]])</f>
        <v>2025</v>
      </c>
    </row>
    <row r="128" spans="1:10" ht="30" x14ac:dyDescent="0.25">
      <c r="A128" s="1" t="s">
        <v>284</v>
      </c>
      <c r="B128" s="1" t="s">
        <v>285</v>
      </c>
      <c r="C128" s="1" t="s">
        <v>13</v>
      </c>
      <c r="D128" s="1" t="s">
        <v>14</v>
      </c>
      <c r="E128" s="1" t="s">
        <v>15</v>
      </c>
      <c r="F128" s="1">
        <v>6</v>
      </c>
      <c r="G128" s="2">
        <v>45692</v>
      </c>
      <c r="H128" s="1" t="s">
        <v>28</v>
      </c>
      <c r="I128" s="1">
        <v>2</v>
      </c>
      <c r="J128" s="3">
        <f>YEAR(Table1[[#This Row],[Rejection Date]])</f>
        <v>2025</v>
      </c>
    </row>
    <row r="129" spans="1:10" ht="30" x14ac:dyDescent="0.25">
      <c r="A129" s="3" t="s">
        <v>286</v>
      </c>
      <c r="B129" s="3" t="s">
        <v>287</v>
      </c>
      <c r="C129" s="3" t="s">
        <v>26</v>
      </c>
      <c r="D129" s="3" t="s">
        <v>14</v>
      </c>
      <c r="E129" s="3" t="s">
        <v>27</v>
      </c>
      <c r="F129" s="3">
        <v>4</v>
      </c>
      <c r="G129" s="4">
        <v>45693</v>
      </c>
      <c r="H129" s="3" t="s">
        <v>28</v>
      </c>
      <c r="I129" s="3">
        <v>2</v>
      </c>
      <c r="J129" s="3">
        <f>YEAR(Table1[[#This Row],[Rejection Date]])</f>
        <v>2025</v>
      </c>
    </row>
    <row r="130" spans="1:10" ht="30" x14ac:dyDescent="0.25">
      <c r="A130" s="1" t="s">
        <v>288</v>
      </c>
      <c r="B130" s="1" t="s">
        <v>289</v>
      </c>
      <c r="C130" s="1" t="s">
        <v>33</v>
      </c>
      <c r="D130" s="1" t="s">
        <v>21</v>
      </c>
      <c r="E130" s="1" t="s">
        <v>20</v>
      </c>
      <c r="F130" s="1">
        <v>3</v>
      </c>
      <c r="G130" s="2">
        <v>45694</v>
      </c>
      <c r="H130" s="1" t="s">
        <v>28</v>
      </c>
      <c r="I130" s="1">
        <v>2</v>
      </c>
      <c r="J130" s="3">
        <f>YEAR(Table1[[#This Row],[Rejection Date]])</f>
        <v>2025</v>
      </c>
    </row>
    <row r="131" spans="1:10" ht="30" x14ac:dyDescent="0.25">
      <c r="A131" s="3" t="s">
        <v>290</v>
      </c>
      <c r="B131" s="3" t="s">
        <v>291</v>
      </c>
      <c r="C131" s="3" t="s">
        <v>13</v>
      </c>
      <c r="D131" s="3" t="s">
        <v>21</v>
      </c>
      <c r="E131" s="3" t="s">
        <v>34</v>
      </c>
      <c r="F131" s="3">
        <v>2</v>
      </c>
      <c r="G131" s="4">
        <v>45695</v>
      </c>
      <c r="H131" s="3" t="s">
        <v>28</v>
      </c>
      <c r="I131" s="3">
        <v>2</v>
      </c>
      <c r="J131" s="3">
        <f>YEAR(Table1[[#This Row],[Rejection Date]])</f>
        <v>2025</v>
      </c>
    </row>
    <row r="132" spans="1:10" ht="30" x14ac:dyDescent="0.25">
      <c r="A132" s="1" t="s">
        <v>292</v>
      </c>
      <c r="B132" s="1" t="s">
        <v>293</v>
      </c>
      <c r="C132" s="1" t="s">
        <v>26</v>
      </c>
      <c r="D132" s="1" t="s">
        <v>14</v>
      </c>
      <c r="E132" s="1" t="s">
        <v>15</v>
      </c>
      <c r="F132" s="1">
        <v>8</v>
      </c>
      <c r="G132" s="2">
        <v>45696</v>
      </c>
      <c r="H132" s="1" t="s">
        <v>16</v>
      </c>
      <c r="I132" s="1">
        <v>2</v>
      </c>
      <c r="J132" s="3">
        <f>YEAR(Table1[[#This Row],[Rejection Date]])</f>
        <v>2025</v>
      </c>
    </row>
    <row r="133" spans="1:10" ht="30" x14ac:dyDescent="0.25">
      <c r="A133" s="3" t="s">
        <v>294</v>
      </c>
      <c r="B133" s="3" t="s">
        <v>295</v>
      </c>
      <c r="C133" s="3" t="s">
        <v>33</v>
      </c>
      <c r="D133" s="3" t="s">
        <v>14</v>
      </c>
      <c r="E133" s="3" t="s">
        <v>20</v>
      </c>
      <c r="F133" s="3">
        <v>5</v>
      </c>
      <c r="G133" s="4">
        <v>45697</v>
      </c>
      <c r="H133" s="3" t="s">
        <v>28</v>
      </c>
      <c r="I133" s="3">
        <v>2</v>
      </c>
      <c r="J133" s="3">
        <f>YEAR(Table1[[#This Row],[Rejection Date]])</f>
        <v>2025</v>
      </c>
    </row>
    <row r="134" spans="1:10" ht="30" x14ac:dyDescent="0.25">
      <c r="A134" s="1" t="s">
        <v>296</v>
      </c>
      <c r="B134" s="1" t="s">
        <v>297</v>
      </c>
      <c r="C134" s="1" t="s">
        <v>13</v>
      </c>
      <c r="D134" s="1" t="s">
        <v>21</v>
      </c>
      <c r="E134" s="1" t="s">
        <v>34</v>
      </c>
      <c r="F134" s="1">
        <v>3</v>
      </c>
      <c r="G134" s="2">
        <v>45698</v>
      </c>
      <c r="H134" s="1" t="s">
        <v>28</v>
      </c>
      <c r="I134" s="1">
        <v>2</v>
      </c>
      <c r="J134" s="3">
        <f>YEAR(Table1[[#This Row],[Rejection Date]])</f>
        <v>2025</v>
      </c>
    </row>
    <row r="135" spans="1:10" ht="30" x14ac:dyDescent="0.25">
      <c r="A135" s="3" t="s">
        <v>298</v>
      </c>
      <c r="B135" s="3" t="s">
        <v>299</v>
      </c>
      <c r="C135" s="3" t="s">
        <v>26</v>
      </c>
      <c r="D135" s="3" t="s">
        <v>21</v>
      </c>
      <c r="E135" s="3" t="s">
        <v>37</v>
      </c>
      <c r="F135" s="3">
        <v>6</v>
      </c>
      <c r="G135" s="4">
        <v>45699</v>
      </c>
      <c r="H135" s="3" t="s">
        <v>28</v>
      </c>
      <c r="I135" s="3">
        <v>2</v>
      </c>
      <c r="J135" s="3">
        <f>YEAR(Table1[[#This Row],[Rejection Date]])</f>
        <v>2025</v>
      </c>
    </row>
    <row r="136" spans="1:10" ht="30" x14ac:dyDescent="0.25">
      <c r="A136" s="1" t="s">
        <v>300</v>
      </c>
      <c r="B136" s="1" t="s">
        <v>301</v>
      </c>
      <c r="C136" s="1" t="s">
        <v>33</v>
      </c>
      <c r="D136" s="1" t="s">
        <v>14</v>
      </c>
      <c r="E136" s="1" t="s">
        <v>27</v>
      </c>
      <c r="F136" s="1">
        <v>5</v>
      </c>
      <c r="G136" s="2">
        <v>45700</v>
      </c>
      <c r="H136" s="1" t="s">
        <v>28</v>
      </c>
      <c r="I136" s="1">
        <v>2</v>
      </c>
      <c r="J136" s="3">
        <f>YEAR(Table1[[#This Row],[Rejection Date]])</f>
        <v>2025</v>
      </c>
    </row>
    <row r="137" spans="1:10" ht="30" x14ac:dyDescent="0.25">
      <c r="A137" s="3" t="s">
        <v>302</v>
      </c>
      <c r="B137" s="3" t="s">
        <v>303</v>
      </c>
      <c r="C137" s="3" t="s">
        <v>13</v>
      </c>
      <c r="D137" s="3" t="s">
        <v>14</v>
      </c>
      <c r="E137" s="3" t="s">
        <v>15</v>
      </c>
      <c r="F137" s="3">
        <v>4</v>
      </c>
      <c r="G137" s="4">
        <v>45701</v>
      </c>
      <c r="H137" s="3" t="s">
        <v>16</v>
      </c>
      <c r="I137" s="3">
        <v>2</v>
      </c>
      <c r="J137" s="3">
        <f>YEAR(Table1[[#This Row],[Rejection Date]])</f>
        <v>2025</v>
      </c>
    </row>
    <row r="138" spans="1:10" ht="30" x14ac:dyDescent="0.25">
      <c r="A138" s="1" t="s">
        <v>304</v>
      </c>
      <c r="B138" s="1" t="s">
        <v>305</v>
      </c>
      <c r="C138" s="1" t="s">
        <v>26</v>
      </c>
      <c r="D138" s="1" t="s">
        <v>21</v>
      </c>
      <c r="E138" s="1" t="s">
        <v>20</v>
      </c>
      <c r="F138" s="1">
        <v>7</v>
      </c>
      <c r="G138" s="2">
        <v>45702</v>
      </c>
      <c r="H138" s="1" t="s">
        <v>28</v>
      </c>
      <c r="I138" s="1">
        <v>2</v>
      </c>
      <c r="J138" s="3">
        <f>YEAR(Table1[[#This Row],[Rejection Date]])</f>
        <v>2025</v>
      </c>
    </row>
    <row r="139" spans="1:10" x14ac:dyDescent="0.25">
      <c r="A139" s="3" t="s">
        <v>306</v>
      </c>
      <c r="B139" s="3" t="s">
        <v>307</v>
      </c>
      <c r="C139" s="3" t="s">
        <v>33</v>
      </c>
      <c r="D139" s="3" t="s">
        <v>21</v>
      </c>
      <c r="E139" s="3" t="s">
        <v>34</v>
      </c>
      <c r="F139" s="3">
        <v>5</v>
      </c>
      <c r="G139" s="4">
        <v>45703</v>
      </c>
      <c r="H139" s="3" t="s">
        <v>28</v>
      </c>
      <c r="I139" s="3">
        <v>2</v>
      </c>
      <c r="J139" s="3">
        <f>YEAR(Table1[[#This Row],[Rejection Date]])</f>
        <v>2025</v>
      </c>
    </row>
    <row r="140" spans="1:10" ht="30" x14ac:dyDescent="0.25">
      <c r="A140" s="1" t="s">
        <v>308</v>
      </c>
      <c r="B140" s="1" t="s">
        <v>309</v>
      </c>
      <c r="C140" s="1" t="s">
        <v>13</v>
      </c>
      <c r="D140" s="1" t="s">
        <v>14</v>
      </c>
      <c r="E140" s="1" t="s">
        <v>27</v>
      </c>
      <c r="F140" s="1">
        <v>6</v>
      </c>
      <c r="G140" s="2">
        <v>45704</v>
      </c>
      <c r="H140" s="1" t="s">
        <v>16</v>
      </c>
      <c r="I140" s="1">
        <v>2</v>
      </c>
      <c r="J140" s="3">
        <f>YEAR(Table1[[#This Row],[Rejection Date]])</f>
        <v>2025</v>
      </c>
    </row>
    <row r="141" spans="1:10" ht="30" x14ac:dyDescent="0.25">
      <c r="A141" s="3" t="s">
        <v>310</v>
      </c>
      <c r="B141" s="3" t="s">
        <v>311</v>
      </c>
      <c r="C141" s="3" t="s">
        <v>26</v>
      </c>
      <c r="D141" s="3" t="s">
        <v>14</v>
      </c>
      <c r="E141" s="3" t="s">
        <v>15</v>
      </c>
      <c r="F141" s="3">
        <v>5</v>
      </c>
      <c r="G141" s="4">
        <v>45705</v>
      </c>
      <c r="H141" s="3" t="s">
        <v>28</v>
      </c>
      <c r="I141" s="3">
        <v>2</v>
      </c>
      <c r="J141" s="3">
        <f>YEAR(Table1[[#This Row],[Rejection Date]])</f>
        <v>2025</v>
      </c>
    </row>
    <row r="142" spans="1:10" ht="30" x14ac:dyDescent="0.25">
      <c r="A142" s="1" t="s">
        <v>312</v>
      </c>
      <c r="B142" s="1" t="s">
        <v>313</v>
      </c>
      <c r="C142" s="1" t="s">
        <v>33</v>
      </c>
      <c r="D142" s="1" t="s">
        <v>21</v>
      </c>
      <c r="E142" s="1" t="s">
        <v>20</v>
      </c>
      <c r="F142" s="1">
        <v>4</v>
      </c>
      <c r="G142" s="2">
        <v>45706</v>
      </c>
      <c r="H142" s="1" t="s">
        <v>16</v>
      </c>
      <c r="I142" s="1">
        <v>2</v>
      </c>
      <c r="J142" s="3">
        <f>YEAR(Table1[[#This Row],[Rejection Date]])</f>
        <v>2025</v>
      </c>
    </row>
    <row r="143" spans="1:10" ht="30" x14ac:dyDescent="0.25">
      <c r="A143" s="3" t="s">
        <v>314</v>
      </c>
      <c r="B143" s="3" t="s">
        <v>315</v>
      </c>
      <c r="C143" s="3" t="s">
        <v>13</v>
      </c>
      <c r="D143" s="3" t="s">
        <v>21</v>
      </c>
      <c r="E143" s="3" t="s">
        <v>34</v>
      </c>
      <c r="F143" s="3">
        <v>6</v>
      </c>
      <c r="G143" s="4">
        <v>45707</v>
      </c>
      <c r="H143" s="3" t="s">
        <v>28</v>
      </c>
      <c r="I143" s="3">
        <v>2</v>
      </c>
      <c r="J143" s="3">
        <f>YEAR(Table1[[#This Row],[Rejection Date]])</f>
        <v>2025</v>
      </c>
    </row>
    <row r="144" spans="1:10" ht="30" x14ac:dyDescent="0.25">
      <c r="A144" s="1" t="s">
        <v>316</v>
      </c>
      <c r="B144" s="1" t="s">
        <v>317</v>
      </c>
      <c r="C144" s="1" t="s">
        <v>26</v>
      </c>
      <c r="D144" s="1" t="s">
        <v>14</v>
      </c>
      <c r="E144" s="1" t="s">
        <v>37</v>
      </c>
      <c r="F144" s="1">
        <v>7</v>
      </c>
      <c r="G144" s="2">
        <v>45708</v>
      </c>
      <c r="H144" s="1" t="s">
        <v>16</v>
      </c>
      <c r="I144" s="1">
        <v>2</v>
      </c>
      <c r="J144" s="3">
        <f>YEAR(Table1[[#This Row],[Rejection Date]])</f>
        <v>2025</v>
      </c>
    </row>
    <row r="145" spans="1:10" ht="30" x14ac:dyDescent="0.25">
      <c r="A145" s="3" t="s">
        <v>318</v>
      </c>
      <c r="B145" s="3" t="s">
        <v>319</v>
      </c>
      <c r="C145" s="3" t="s">
        <v>33</v>
      </c>
      <c r="D145" s="3" t="s">
        <v>14</v>
      </c>
      <c r="E145" s="3" t="s">
        <v>15</v>
      </c>
      <c r="F145" s="3">
        <v>5</v>
      </c>
      <c r="G145" s="4">
        <v>45709</v>
      </c>
      <c r="H145" s="3" t="s">
        <v>28</v>
      </c>
      <c r="I145" s="3">
        <v>2</v>
      </c>
      <c r="J145" s="3">
        <f>YEAR(Table1[[#This Row],[Rejection Date]])</f>
        <v>2025</v>
      </c>
    </row>
    <row r="146" spans="1:10" ht="30" x14ac:dyDescent="0.25">
      <c r="A146" s="1" t="s">
        <v>320</v>
      </c>
      <c r="B146" s="1" t="s">
        <v>321</v>
      </c>
      <c r="C146" s="1" t="s">
        <v>13</v>
      </c>
      <c r="D146" s="1" t="s">
        <v>21</v>
      </c>
      <c r="E146" s="1" t="s">
        <v>27</v>
      </c>
      <c r="F146" s="1">
        <v>8</v>
      </c>
      <c r="G146" s="2">
        <v>45710</v>
      </c>
      <c r="H146" s="1" t="s">
        <v>28</v>
      </c>
      <c r="I146" s="1">
        <v>2</v>
      </c>
      <c r="J146" s="3">
        <f>YEAR(Table1[[#This Row],[Rejection Date]])</f>
        <v>2025</v>
      </c>
    </row>
    <row r="147" spans="1:10" ht="30" x14ac:dyDescent="0.25">
      <c r="A147" s="3" t="s">
        <v>322</v>
      </c>
      <c r="B147" s="3" t="s">
        <v>323</v>
      </c>
      <c r="C147" s="3" t="s">
        <v>26</v>
      </c>
      <c r="D147" s="3" t="s">
        <v>21</v>
      </c>
      <c r="E147" s="3" t="s">
        <v>20</v>
      </c>
      <c r="F147" s="3">
        <v>4</v>
      </c>
      <c r="G147" s="4">
        <v>45711</v>
      </c>
      <c r="H147" s="3" t="s">
        <v>16</v>
      </c>
      <c r="I147" s="3">
        <v>2</v>
      </c>
      <c r="J147" s="3">
        <f>YEAR(Table1[[#This Row],[Rejection Date]])</f>
        <v>2025</v>
      </c>
    </row>
    <row r="148" spans="1:10" ht="30" x14ac:dyDescent="0.25">
      <c r="A148" s="1" t="s">
        <v>324</v>
      </c>
      <c r="B148" s="1" t="s">
        <v>325</v>
      </c>
      <c r="C148" s="1" t="s">
        <v>13</v>
      </c>
      <c r="D148" s="1" t="s">
        <v>14</v>
      </c>
      <c r="E148" s="1" t="s">
        <v>15</v>
      </c>
      <c r="F148" s="1">
        <v>7</v>
      </c>
      <c r="G148" s="2">
        <v>45712</v>
      </c>
      <c r="H148" s="1" t="s">
        <v>28</v>
      </c>
      <c r="I148" s="1">
        <v>2</v>
      </c>
      <c r="J148" s="3">
        <f>YEAR(Table1[[#This Row],[Rejection Date]])</f>
        <v>2025</v>
      </c>
    </row>
    <row r="149" spans="1:10" ht="30" x14ac:dyDescent="0.25">
      <c r="A149" s="3" t="s">
        <v>326</v>
      </c>
      <c r="B149" s="3" t="s">
        <v>327</v>
      </c>
      <c r="C149" s="3" t="s">
        <v>33</v>
      </c>
      <c r="D149" s="3" t="s">
        <v>14</v>
      </c>
      <c r="E149" s="3" t="s">
        <v>34</v>
      </c>
      <c r="F149" s="3">
        <v>3</v>
      </c>
      <c r="G149" s="4">
        <v>45713</v>
      </c>
      <c r="H149" s="3" t="s">
        <v>28</v>
      </c>
      <c r="I149" s="3">
        <v>2</v>
      </c>
      <c r="J149" s="3">
        <f>YEAR(Table1[[#This Row],[Rejection Date]])</f>
        <v>2025</v>
      </c>
    </row>
    <row r="150" spans="1:10" ht="45" x14ac:dyDescent="0.25">
      <c r="A150" s="1" t="s">
        <v>328</v>
      </c>
      <c r="B150" s="1" t="s">
        <v>329</v>
      </c>
      <c r="C150" s="1" t="s">
        <v>26</v>
      </c>
      <c r="D150" s="1" t="s">
        <v>21</v>
      </c>
      <c r="E150" s="1" t="s">
        <v>37</v>
      </c>
      <c r="F150" s="1">
        <v>6</v>
      </c>
      <c r="G150" s="2">
        <v>45714</v>
      </c>
      <c r="H150" s="1" t="s">
        <v>16</v>
      </c>
      <c r="I150" s="1">
        <v>2</v>
      </c>
      <c r="J150" s="3">
        <f>YEAR(Table1[[#This Row],[Rejection Date]])</f>
        <v>2025</v>
      </c>
    </row>
    <row r="151" spans="1:10" ht="30" x14ac:dyDescent="0.25">
      <c r="A151" s="3" t="s">
        <v>330</v>
      </c>
      <c r="B151" s="3" t="s">
        <v>319</v>
      </c>
      <c r="C151" s="3" t="s">
        <v>33</v>
      </c>
      <c r="D151" s="3" t="s">
        <v>14</v>
      </c>
      <c r="E151" s="3" t="s">
        <v>15</v>
      </c>
      <c r="F151" s="3">
        <v>5</v>
      </c>
      <c r="G151" s="4">
        <v>45715</v>
      </c>
      <c r="H151" s="3" t="s">
        <v>28</v>
      </c>
      <c r="I151" s="3">
        <v>2</v>
      </c>
      <c r="J151" s="3">
        <f>YEAR(Table1[[#This Row],[Rejection Date]])</f>
        <v>2025</v>
      </c>
    </row>
    <row r="152" spans="1:10" ht="30" x14ac:dyDescent="0.25">
      <c r="A152" s="1" t="s">
        <v>331</v>
      </c>
      <c r="B152" s="1" t="s">
        <v>332</v>
      </c>
      <c r="C152" s="1" t="s">
        <v>13</v>
      </c>
      <c r="D152" s="1" t="s">
        <v>14</v>
      </c>
      <c r="E152" s="1" t="s">
        <v>15</v>
      </c>
      <c r="F152" s="1">
        <v>8</v>
      </c>
      <c r="G152" s="2">
        <v>45716</v>
      </c>
      <c r="H152" s="1" t="s">
        <v>16</v>
      </c>
      <c r="I152" s="1">
        <v>2</v>
      </c>
      <c r="J152" s="3">
        <f>YEAR(Table1[[#This Row],[Rejection Date]])</f>
        <v>2025</v>
      </c>
    </row>
    <row r="153" spans="1:10" ht="30" x14ac:dyDescent="0.25">
      <c r="A153" s="3" t="s">
        <v>333</v>
      </c>
      <c r="B153" s="3" t="s">
        <v>334</v>
      </c>
      <c r="C153" s="3" t="s">
        <v>26</v>
      </c>
      <c r="D153" s="3" t="s">
        <v>14</v>
      </c>
      <c r="E153" s="3" t="s">
        <v>20</v>
      </c>
      <c r="F153" s="3">
        <v>5</v>
      </c>
      <c r="G153" s="4">
        <v>45717</v>
      </c>
      <c r="H153" s="3" t="s">
        <v>28</v>
      </c>
      <c r="I153" s="3">
        <v>3</v>
      </c>
      <c r="J153" s="3">
        <f>YEAR(Table1[[#This Row],[Rejection Date]])</f>
        <v>2025</v>
      </c>
    </row>
    <row r="154" spans="1:10" ht="30" x14ac:dyDescent="0.25">
      <c r="A154" s="1" t="s">
        <v>335</v>
      </c>
      <c r="B154" s="1" t="s">
        <v>336</v>
      </c>
      <c r="C154" s="1" t="s">
        <v>33</v>
      </c>
      <c r="D154" s="1" t="s">
        <v>21</v>
      </c>
      <c r="E154" s="1" t="s">
        <v>34</v>
      </c>
      <c r="F154" s="1">
        <v>3</v>
      </c>
      <c r="G154" s="2">
        <v>45718</v>
      </c>
      <c r="H154" s="1" t="s">
        <v>28</v>
      </c>
      <c r="I154" s="1">
        <v>3</v>
      </c>
      <c r="J154" s="3">
        <f>YEAR(Table1[[#This Row],[Rejection Date]])</f>
        <v>2025</v>
      </c>
    </row>
    <row r="155" spans="1:10" ht="30" x14ac:dyDescent="0.25">
      <c r="A155" s="3" t="s">
        <v>337</v>
      </c>
      <c r="B155" s="3" t="s">
        <v>338</v>
      </c>
      <c r="C155" s="3" t="s">
        <v>13</v>
      </c>
      <c r="D155" s="3" t="s">
        <v>21</v>
      </c>
      <c r="E155" s="3" t="s">
        <v>37</v>
      </c>
      <c r="F155" s="3">
        <v>4</v>
      </c>
      <c r="G155" s="4">
        <v>45719</v>
      </c>
      <c r="H155" s="3" t="s">
        <v>28</v>
      </c>
      <c r="I155" s="3">
        <v>3</v>
      </c>
      <c r="J155" s="3">
        <f>YEAR(Table1[[#This Row],[Rejection Date]])</f>
        <v>2025</v>
      </c>
    </row>
    <row r="156" spans="1:10" ht="30" x14ac:dyDescent="0.25">
      <c r="A156" s="1" t="s">
        <v>339</v>
      </c>
      <c r="B156" s="1" t="s">
        <v>340</v>
      </c>
      <c r="C156" s="1" t="s">
        <v>26</v>
      </c>
      <c r="D156" s="1" t="s">
        <v>14</v>
      </c>
      <c r="E156" s="1" t="s">
        <v>27</v>
      </c>
      <c r="F156" s="1">
        <v>6</v>
      </c>
      <c r="G156" s="2">
        <v>45720</v>
      </c>
      <c r="H156" s="1" t="s">
        <v>16</v>
      </c>
      <c r="I156" s="1">
        <v>3</v>
      </c>
      <c r="J156" s="3">
        <f>YEAR(Table1[[#This Row],[Rejection Date]])</f>
        <v>2025</v>
      </c>
    </row>
    <row r="157" spans="1:10" ht="30" x14ac:dyDescent="0.25">
      <c r="A157" s="3" t="s">
        <v>341</v>
      </c>
      <c r="B157" s="3" t="s">
        <v>342</v>
      </c>
      <c r="C157" s="3" t="s">
        <v>33</v>
      </c>
      <c r="D157" s="3" t="s">
        <v>21</v>
      </c>
      <c r="E157" s="3" t="s">
        <v>20</v>
      </c>
      <c r="F157" s="3">
        <v>5</v>
      </c>
      <c r="G157" s="4">
        <v>45721</v>
      </c>
      <c r="H157" s="3" t="s">
        <v>28</v>
      </c>
      <c r="I157" s="3">
        <v>3</v>
      </c>
      <c r="J157" s="3">
        <f>YEAR(Table1[[#This Row],[Rejection Date]])</f>
        <v>2025</v>
      </c>
    </row>
    <row r="158" spans="1:10" ht="30" x14ac:dyDescent="0.25">
      <c r="A158" s="1" t="s">
        <v>343</v>
      </c>
      <c r="B158" s="1" t="s">
        <v>344</v>
      </c>
      <c r="C158" s="1" t="s">
        <v>13</v>
      </c>
      <c r="D158" s="1" t="s">
        <v>14</v>
      </c>
      <c r="E158" s="1" t="s">
        <v>15</v>
      </c>
      <c r="F158" s="1">
        <v>7</v>
      </c>
      <c r="G158" s="2">
        <v>45722</v>
      </c>
      <c r="H158" s="1" t="s">
        <v>28</v>
      </c>
      <c r="I158" s="1">
        <v>3</v>
      </c>
      <c r="J158" s="3">
        <f>YEAR(Table1[[#This Row],[Rejection Date]])</f>
        <v>2025</v>
      </c>
    </row>
    <row r="159" spans="1:10" ht="30" x14ac:dyDescent="0.25">
      <c r="A159" s="3" t="s">
        <v>345</v>
      </c>
      <c r="B159" s="3" t="s">
        <v>346</v>
      </c>
      <c r="C159" s="3" t="s">
        <v>26</v>
      </c>
      <c r="D159" s="3" t="s">
        <v>21</v>
      </c>
      <c r="E159" s="3" t="s">
        <v>34</v>
      </c>
      <c r="F159" s="3">
        <v>3</v>
      </c>
      <c r="G159" s="4">
        <v>45723</v>
      </c>
      <c r="H159" s="3" t="s">
        <v>28</v>
      </c>
      <c r="I159" s="3">
        <v>3</v>
      </c>
      <c r="J159" s="3">
        <f>YEAR(Table1[[#This Row],[Rejection Date]])</f>
        <v>2025</v>
      </c>
    </row>
    <row r="160" spans="1:10" ht="30" x14ac:dyDescent="0.25">
      <c r="A160" s="1" t="s">
        <v>347</v>
      </c>
      <c r="B160" s="1" t="s">
        <v>348</v>
      </c>
      <c r="C160" s="1" t="s">
        <v>33</v>
      </c>
      <c r="D160" s="1" t="s">
        <v>21</v>
      </c>
      <c r="E160" s="1" t="s">
        <v>37</v>
      </c>
      <c r="F160" s="1">
        <v>4</v>
      </c>
      <c r="G160" s="2">
        <v>45724</v>
      </c>
      <c r="H160" s="1" t="s">
        <v>16</v>
      </c>
      <c r="I160" s="1">
        <v>3</v>
      </c>
      <c r="J160" s="3">
        <f>YEAR(Table1[[#This Row],[Rejection Date]])</f>
        <v>2025</v>
      </c>
    </row>
    <row r="161" spans="1:10" ht="30" x14ac:dyDescent="0.25">
      <c r="A161" s="3" t="s">
        <v>349</v>
      </c>
      <c r="B161" s="3" t="s">
        <v>350</v>
      </c>
      <c r="C161" s="3" t="s">
        <v>13</v>
      </c>
      <c r="D161" s="3" t="s">
        <v>14</v>
      </c>
      <c r="E161" s="3" t="s">
        <v>27</v>
      </c>
      <c r="F161" s="3">
        <v>8</v>
      </c>
      <c r="G161" s="4">
        <v>45725</v>
      </c>
      <c r="H161" s="3" t="s">
        <v>28</v>
      </c>
      <c r="I161" s="3">
        <v>3</v>
      </c>
      <c r="J161" s="3">
        <f>YEAR(Table1[[#This Row],[Rejection Date]])</f>
        <v>2025</v>
      </c>
    </row>
    <row r="162" spans="1:10" ht="30" x14ac:dyDescent="0.25">
      <c r="A162" s="1" t="s">
        <v>351</v>
      </c>
      <c r="B162" s="1" t="s">
        <v>352</v>
      </c>
      <c r="C162" s="1" t="s">
        <v>26</v>
      </c>
      <c r="D162" s="1" t="s">
        <v>14</v>
      </c>
      <c r="E162" s="1" t="s">
        <v>20</v>
      </c>
      <c r="F162" s="1">
        <v>5</v>
      </c>
      <c r="G162" s="2">
        <v>45726</v>
      </c>
      <c r="H162" s="1" t="s">
        <v>16</v>
      </c>
      <c r="I162" s="1">
        <v>3</v>
      </c>
      <c r="J162" s="3">
        <f>YEAR(Table1[[#This Row],[Rejection Date]])</f>
        <v>2025</v>
      </c>
    </row>
    <row r="163" spans="1:10" x14ac:dyDescent="0.25">
      <c r="A163" s="3" t="s">
        <v>353</v>
      </c>
      <c r="B163" s="3" t="s">
        <v>354</v>
      </c>
      <c r="C163" s="3" t="s">
        <v>33</v>
      </c>
      <c r="D163" s="3" t="s">
        <v>21</v>
      </c>
      <c r="E163" s="3" t="s">
        <v>34</v>
      </c>
      <c r="F163" s="3">
        <v>2</v>
      </c>
      <c r="G163" s="4">
        <v>45727</v>
      </c>
      <c r="H163" s="3" t="s">
        <v>28</v>
      </c>
      <c r="I163" s="3">
        <v>3</v>
      </c>
      <c r="J163" s="3">
        <f>YEAR(Table1[[#This Row],[Rejection Date]])</f>
        <v>2025</v>
      </c>
    </row>
    <row r="164" spans="1:10" ht="30" x14ac:dyDescent="0.25">
      <c r="A164" s="1" t="s">
        <v>355</v>
      </c>
      <c r="B164" s="1" t="s">
        <v>356</v>
      </c>
      <c r="C164" s="1" t="s">
        <v>13</v>
      </c>
      <c r="D164" s="1" t="s">
        <v>21</v>
      </c>
      <c r="E164" s="1" t="s">
        <v>37</v>
      </c>
      <c r="F164" s="1">
        <v>6</v>
      </c>
      <c r="G164" s="2">
        <v>45728</v>
      </c>
      <c r="H164" s="1" t="s">
        <v>28</v>
      </c>
      <c r="I164" s="1">
        <v>3</v>
      </c>
      <c r="J164" s="3">
        <f>YEAR(Table1[[#This Row],[Rejection Date]])</f>
        <v>2025</v>
      </c>
    </row>
    <row r="165" spans="1:10" ht="30" x14ac:dyDescent="0.25">
      <c r="A165" s="3" t="s">
        <v>357</v>
      </c>
      <c r="B165" s="3" t="s">
        <v>358</v>
      </c>
      <c r="C165" s="3" t="s">
        <v>26</v>
      </c>
      <c r="D165" s="3" t="s">
        <v>14</v>
      </c>
      <c r="E165" s="3" t="s">
        <v>15</v>
      </c>
      <c r="F165" s="3">
        <v>4</v>
      </c>
      <c r="G165" s="4">
        <v>45729</v>
      </c>
      <c r="H165" s="3" t="s">
        <v>28</v>
      </c>
      <c r="I165" s="3">
        <v>3</v>
      </c>
      <c r="J165" s="3">
        <f>YEAR(Table1[[#This Row],[Rejection Date]])</f>
        <v>2025</v>
      </c>
    </row>
    <row r="166" spans="1:10" ht="45" x14ac:dyDescent="0.25">
      <c r="A166" s="1" t="s">
        <v>359</v>
      </c>
      <c r="B166" s="1" t="s">
        <v>360</v>
      </c>
      <c r="C166" s="1" t="s">
        <v>33</v>
      </c>
      <c r="D166" s="1" t="s">
        <v>21</v>
      </c>
      <c r="E166" s="1" t="s">
        <v>20</v>
      </c>
      <c r="F166" s="1">
        <v>7</v>
      </c>
      <c r="G166" s="2">
        <v>45730</v>
      </c>
      <c r="H166" s="1" t="s">
        <v>16</v>
      </c>
      <c r="I166" s="1">
        <v>3</v>
      </c>
      <c r="J166" s="3">
        <f>YEAR(Table1[[#This Row],[Rejection Date]])</f>
        <v>2025</v>
      </c>
    </row>
    <row r="167" spans="1:10" ht="30" x14ac:dyDescent="0.25">
      <c r="A167" s="3" t="s">
        <v>361</v>
      </c>
      <c r="B167" s="3" t="s">
        <v>362</v>
      </c>
      <c r="C167" s="3" t="s">
        <v>13</v>
      </c>
      <c r="D167" s="3" t="s">
        <v>14</v>
      </c>
      <c r="E167" s="3" t="s">
        <v>27</v>
      </c>
      <c r="F167" s="3">
        <v>3</v>
      </c>
      <c r="G167" s="4">
        <v>45731</v>
      </c>
      <c r="H167" s="3" t="s">
        <v>28</v>
      </c>
      <c r="I167" s="3">
        <v>3</v>
      </c>
      <c r="J167" s="3">
        <f>YEAR(Table1[[#This Row],[Rejection Date]])</f>
        <v>2025</v>
      </c>
    </row>
    <row r="168" spans="1:10" ht="30" x14ac:dyDescent="0.25">
      <c r="A168" s="1" t="s">
        <v>363</v>
      </c>
      <c r="B168" s="1" t="s">
        <v>364</v>
      </c>
      <c r="C168" s="1" t="s">
        <v>26</v>
      </c>
      <c r="D168" s="1" t="s">
        <v>21</v>
      </c>
      <c r="E168" s="1" t="s">
        <v>34</v>
      </c>
      <c r="F168" s="1">
        <v>6</v>
      </c>
      <c r="G168" s="2">
        <v>45732</v>
      </c>
      <c r="H168" s="1" t="s">
        <v>16</v>
      </c>
      <c r="I168" s="1">
        <v>3</v>
      </c>
      <c r="J168" s="3">
        <f>YEAR(Table1[[#This Row],[Rejection Date]])</f>
        <v>2025</v>
      </c>
    </row>
    <row r="169" spans="1:10" ht="30" outlineLevel="1" x14ac:dyDescent="0.25">
      <c r="A169" s="3" t="s">
        <v>365</v>
      </c>
      <c r="B169" s="3" t="s">
        <v>366</v>
      </c>
      <c r="C169" s="3" t="s">
        <v>33</v>
      </c>
      <c r="D169" s="3" t="s">
        <v>21</v>
      </c>
      <c r="E169" s="3" t="s">
        <v>37</v>
      </c>
      <c r="F169" s="3">
        <v>4</v>
      </c>
      <c r="G169" s="4">
        <v>45733</v>
      </c>
      <c r="H169" s="3" t="s">
        <v>28</v>
      </c>
      <c r="I169" s="3">
        <v>3</v>
      </c>
      <c r="J169" s="3">
        <f>YEAR(Table1[[#This Row],[Rejection Date]])</f>
        <v>2025</v>
      </c>
    </row>
    <row r="170" spans="1:10" ht="30" x14ac:dyDescent="0.25">
      <c r="A170" s="1" t="s">
        <v>367</v>
      </c>
      <c r="B170" s="1" t="s">
        <v>368</v>
      </c>
      <c r="C170" s="1" t="s">
        <v>13</v>
      </c>
      <c r="D170" s="1" t="s">
        <v>14</v>
      </c>
      <c r="E170" s="1" t="s">
        <v>15</v>
      </c>
      <c r="F170" s="1">
        <v>5</v>
      </c>
      <c r="G170" s="2">
        <v>45734</v>
      </c>
      <c r="H170" s="1" t="s">
        <v>28</v>
      </c>
      <c r="I170" s="1">
        <v>3</v>
      </c>
      <c r="J170" s="3">
        <f>YEAR(Table1[[#This Row],[Rejection Date]])</f>
        <v>2025</v>
      </c>
    </row>
    <row r="171" spans="1:10" ht="30" x14ac:dyDescent="0.25">
      <c r="A171" s="3" t="s">
        <v>369</v>
      </c>
      <c r="B171" s="3" t="s">
        <v>370</v>
      </c>
      <c r="C171" s="3" t="s">
        <v>26</v>
      </c>
      <c r="D171" s="3" t="s">
        <v>14</v>
      </c>
      <c r="E171" s="3" t="s">
        <v>20</v>
      </c>
      <c r="F171" s="3">
        <v>2</v>
      </c>
      <c r="G171" s="4">
        <v>45735</v>
      </c>
      <c r="H171" s="3" t="s">
        <v>16</v>
      </c>
      <c r="I171" s="3">
        <v>3</v>
      </c>
      <c r="J171" s="3">
        <f>YEAR(Table1[[#This Row],[Rejection Date]])</f>
        <v>2025</v>
      </c>
    </row>
    <row r="172" spans="1:10" ht="30" x14ac:dyDescent="0.25">
      <c r="A172" s="1" t="s">
        <v>371</v>
      </c>
      <c r="B172" s="1" t="s">
        <v>372</v>
      </c>
      <c r="C172" s="1" t="s">
        <v>33</v>
      </c>
      <c r="D172" s="1" t="s">
        <v>21</v>
      </c>
      <c r="E172" s="1" t="s">
        <v>34</v>
      </c>
      <c r="F172" s="1">
        <v>3</v>
      </c>
      <c r="G172" s="2">
        <v>45736</v>
      </c>
      <c r="H172" s="1" t="s">
        <v>28</v>
      </c>
      <c r="I172" s="1">
        <v>3</v>
      </c>
      <c r="J172" s="3">
        <f>YEAR(Table1[[#This Row],[Rejection Date]])</f>
        <v>2025</v>
      </c>
    </row>
    <row r="173" spans="1:10" ht="30" x14ac:dyDescent="0.25">
      <c r="A173" s="3" t="s">
        <v>373</v>
      </c>
      <c r="B173" s="3" t="s">
        <v>374</v>
      </c>
      <c r="C173" s="3" t="s">
        <v>13</v>
      </c>
      <c r="D173" s="3" t="s">
        <v>21</v>
      </c>
      <c r="E173" s="3" t="s">
        <v>37</v>
      </c>
      <c r="F173" s="3">
        <v>7</v>
      </c>
      <c r="G173" s="4">
        <v>45737</v>
      </c>
      <c r="H173" s="3" t="s">
        <v>28</v>
      </c>
      <c r="I173" s="3">
        <v>3</v>
      </c>
      <c r="J173" s="3">
        <f>YEAR(Table1[[#This Row],[Rejection Date]])</f>
        <v>2025</v>
      </c>
    </row>
    <row r="174" spans="1:10" ht="30" x14ac:dyDescent="0.25">
      <c r="A174" s="1" t="s">
        <v>375</v>
      </c>
      <c r="B174" s="1" t="s">
        <v>376</v>
      </c>
      <c r="C174" s="1" t="s">
        <v>26</v>
      </c>
      <c r="D174" s="1" t="s">
        <v>14</v>
      </c>
      <c r="E174" s="1" t="s">
        <v>27</v>
      </c>
      <c r="F174" s="1">
        <v>6</v>
      </c>
      <c r="G174" s="2">
        <v>45738</v>
      </c>
      <c r="H174" s="1" t="s">
        <v>16</v>
      </c>
      <c r="I174" s="1">
        <v>3</v>
      </c>
      <c r="J174" s="3">
        <f>YEAR(Table1[[#This Row],[Rejection Date]])</f>
        <v>2025</v>
      </c>
    </row>
    <row r="175" spans="1:10" ht="30" x14ac:dyDescent="0.25">
      <c r="A175" s="3" t="s">
        <v>377</v>
      </c>
      <c r="B175" s="3" t="s">
        <v>378</v>
      </c>
      <c r="C175" s="3" t="s">
        <v>33</v>
      </c>
      <c r="D175" s="3" t="s">
        <v>14</v>
      </c>
      <c r="E175" s="3" t="s">
        <v>15</v>
      </c>
      <c r="F175" s="3">
        <v>5</v>
      </c>
      <c r="G175" s="4">
        <v>45739</v>
      </c>
      <c r="H175" s="3" t="s">
        <v>28</v>
      </c>
      <c r="I175" s="3">
        <v>3</v>
      </c>
      <c r="J175" s="3">
        <f>YEAR(Table1[[#This Row],[Rejection Date]])</f>
        <v>2025</v>
      </c>
    </row>
    <row r="176" spans="1:10" ht="45" x14ac:dyDescent="0.25">
      <c r="A176" s="1" t="s">
        <v>379</v>
      </c>
      <c r="B176" s="1" t="s">
        <v>329</v>
      </c>
      <c r="C176" s="1" t="s">
        <v>13</v>
      </c>
      <c r="D176" s="1" t="s">
        <v>21</v>
      </c>
      <c r="E176" s="1" t="s">
        <v>20</v>
      </c>
      <c r="F176" s="1">
        <v>3</v>
      </c>
      <c r="G176" s="2">
        <v>45740</v>
      </c>
      <c r="H176" s="1" t="s">
        <v>16</v>
      </c>
      <c r="I176" s="1">
        <v>3</v>
      </c>
      <c r="J176" s="3">
        <f>YEAR(Table1[[#This Row],[Rejection Date]])</f>
        <v>2025</v>
      </c>
    </row>
    <row r="177" spans="1:10" ht="30" x14ac:dyDescent="0.25">
      <c r="A177" s="3" t="s">
        <v>380</v>
      </c>
      <c r="B177" s="3" t="s">
        <v>381</v>
      </c>
      <c r="C177" s="3" t="s">
        <v>26</v>
      </c>
      <c r="D177" s="3" t="s">
        <v>21</v>
      </c>
      <c r="E177" s="3" t="s">
        <v>34</v>
      </c>
      <c r="F177" s="3">
        <v>6</v>
      </c>
      <c r="G177" s="4">
        <v>45741</v>
      </c>
      <c r="H177" s="3" t="s">
        <v>28</v>
      </c>
      <c r="I177" s="3">
        <v>3</v>
      </c>
      <c r="J177" s="3">
        <f>YEAR(Table1[[#This Row],[Rejection Date]])</f>
        <v>2025</v>
      </c>
    </row>
    <row r="178" spans="1:10" ht="30" x14ac:dyDescent="0.25">
      <c r="A178" s="1" t="s">
        <v>382</v>
      </c>
      <c r="B178" s="1" t="s">
        <v>383</v>
      </c>
      <c r="C178" s="1" t="s">
        <v>33</v>
      </c>
      <c r="D178" s="1" t="s">
        <v>14</v>
      </c>
      <c r="E178" s="1" t="s">
        <v>15</v>
      </c>
      <c r="F178" s="1">
        <v>8</v>
      </c>
      <c r="G178" s="2">
        <v>45742</v>
      </c>
      <c r="H178" s="1" t="s">
        <v>28</v>
      </c>
      <c r="I178" s="1">
        <v>3</v>
      </c>
      <c r="J178" s="3">
        <f>YEAR(Table1[[#This Row],[Rejection Date]])</f>
        <v>2025</v>
      </c>
    </row>
    <row r="179" spans="1:10" ht="30" x14ac:dyDescent="0.25">
      <c r="A179" s="3" t="s">
        <v>384</v>
      </c>
      <c r="B179" s="3" t="s">
        <v>385</v>
      </c>
      <c r="C179" s="3" t="s">
        <v>13</v>
      </c>
      <c r="D179" s="3" t="s">
        <v>14</v>
      </c>
      <c r="E179" s="3" t="s">
        <v>27</v>
      </c>
      <c r="F179" s="3">
        <v>5</v>
      </c>
      <c r="G179" s="4">
        <v>45743</v>
      </c>
      <c r="H179" s="3" t="s">
        <v>16</v>
      </c>
      <c r="I179" s="3">
        <v>3</v>
      </c>
      <c r="J179" s="3">
        <f>YEAR(Table1[[#This Row],[Rejection Date]])</f>
        <v>2025</v>
      </c>
    </row>
    <row r="180" spans="1:10" ht="45" x14ac:dyDescent="0.25">
      <c r="A180" s="1" t="s">
        <v>386</v>
      </c>
      <c r="B180" s="1" t="s">
        <v>387</v>
      </c>
      <c r="C180" s="1" t="s">
        <v>26</v>
      </c>
      <c r="D180" s="1" t="s">
        <v>21</v>
      </c>
      <c r="E180" s="1" t="s">
        <v>34</v>
      </c>
      <c r="F180" s="1">
        <v>4</v>
      </c>
      <c r="G180" s="2">
        <v>45744</v>
      </c>
      <c r="H180" s="1" t="s">
        <v>28</v>
      </c>
      <c r="I180" s="1">
        <v>3</v>
      </c>
      <c r="J180" s="3">
        <f>YEAR(Table1[[#This Row],[Rejection Date]])</f>
        <v>2025</v>
      </c>
    </row>
    <row r="181" spans="1:10" ht="30" x14ac:dyDescent="0.25">
      <c r="A181" s="3" t="s">
        <v>388</v>
      </c>
      <c r="B181" s="3" t="s">
        <v>389</v>
      </c>
      <c r="C181" s="3" t="s">
        <v>33</v>
      </c>
      <c r="D181" s="3" t="s">
        <v>21</v>
      </c>
      <c r="E181" s="3" t="s">
        <v>37</v>
      </c>
      <c r="F181" s="3">
        <v>7</v>
      </c>
      <c r="G181" s="4">
        <v>45745</v>
      </c>
      <c r="H181" s="3" t="s">
        <v>28</v>
      </c>
      <c r="I181" s="3">
        <v>3</v>
      </c>
      <c r="J181" s="3">
        <f>YEAR(Table1[[#This Row],[Rejection Date]])</f>
        <v>2025</v>
      </c>
    </row>
    <row r="182" spans="1:10" ht="30" x14ac:dyDescent="0.25">
      <c r="A182" s="1" t="s">
        <v>390</v>
      </c>
      <c r="B182" s="1" t="s">
        <v>391</v>
      </c>
      <c r="C182" s="1" t="s">
        <v>13</v>
      </c>
      <c r="D182" s="1" t="s">
        <v>14</v>
      </c>
      <c r="E182" s="1" t="s">
        <v>15</v>
      </c>
      <c r="F182" s="1">
        <v>9</v>
      </c>
      <c r="G182" s="2">
        <v>45746</v>
      </c>
      <c r="H182" s="1" t="s">
        <v>16</v>
      </c>
      <c r="I182" s="1">
        <v>3</v>
      </c>
      <c r="J182" s="3">
        <f>YEAR(Table1[[#This Row],[Rejection Date]])</f>
        <v>2025</v>
      </c>
    </row>
    <row r="183" spans="1:10" ht="30" x14ac:dyDescent="0.25">
      <c r="A183" s="3" t="s">
        <v>392</v>
      </c>
      <c r="B183" s="3" t="s">
        <v>393</v>
      </c>
      <c r="C183" s="3" t="s">
        <v>26</v>
      </c>
      <c r="D183" s="3" t="s">
        <v>14</v>
      </c>
      <c r="E183" s="3" t="s">
        <v>20</v>
      </c>
      <c r="F183" s="3">
        <v>5</v>
      </c>
      <c r="G183" s="4">
        <v>45747</v>
      </c>
      <c r="H183" s="3" t="s">
        <v>28</v>
      </c>
      <c r="I183" s="3">
        <v>3</v>
      </c>
      <c r="J183" s="3">
        <f>YEAR(Table1[[#This Row],[Rejection Date]])</f>
        <v>2025</v>
      </c>
    </row>
    <row r="184" spans="1:10" ht="30" x14ac:dyDescent="0.25">
      <c r="A184" s="1" t="s">
        <v>394</v>
      </c>
      <c r="B184" s="1" t="s">
        <v>395</v>
      </c>
      <c r="C184" s="1" t="s">
        <v>33</v>
      </c>
      <c r="D184" s="1" t="s">
        <v>21</v>
      </c>
      <c r="E184" s="1" t="s">
        <v>34</v>
      </c>
      <c r="F184" s="1">
        <v>2</v>
      </c>
      <c r="G184" s="2">
        <v>45748</v>
      </c>
      <c r="H184" s="1" t="s">
        <v>28</v>
      </c>
      <c r="I184" s="1">
        <v>4</v>
      </c>
      <c r="J184" s="3">
        <f>YEAR(Table1[[#This Row],[Rejection Date]])</f>
        <v>2025</v>
      </c>
    </row>
    <row r="185" spans="1:10" ht="30" x14ac:dyDescent="0.25">
      <c r="A185" s="3" t="s">
        <v>396</v>
      </c>
      <c r="B185" s="3" t="s">
        <v>397</v>
      </c>
      <c r="C185" s="3" t="s">
        <v>13</v>
      </c>
      <c r="D185" s="3" t="s">
        <v>21</v>
      </c>
      <c r="E185" s="3" t="s">
        <v>37</v>
      </c>
      <c r="F185" s="3">
        <v>4</v>
      </c>
      <c r="G185" s="4">
        <v>45749</v>
      </c>
      <c r="H185" s="3" t="s">
        <v>28</v>
      </c>
      <c r="I185" s="3">
        <v>4</v>
      </c>
      <c r="J185" s="3">
        <f>YEAR(Table1[[#This Row],[Rejection Date]])</f>
        <v>2025</v>
      </c>
    </row>
    <row r="186" spans="1:10" ht="30" x14ac:dyDescent="0.25">
      <c r="A186" s="1" t="s">
        <v>398</v>
      </c>
      <c r="B186" s="1" t="s">
        <v>399</v>
      </c>
      <c r="C186" s="1" t="s">
        <v>26</v>
      </c>
      <c r="D186" s="1" t="s">
        <v>14</v>
      </c>
      <c r="E186" s="1" t="s">
        <v>27</v>
      </c>
      <c r="F186" s="1">
        <v>3</v>
      </c>
      <c r="G186" s="2">
        <v>45750</v>
      </c>
      <c r="H186" s="1" t="s">
        <v>16</v>
      </c>
      <c r="I186" s="1">
        <v>4</v>
      </c>
      <c r="J186" s="3">
        <f>YEAR(Table1[[#This Row],[Rejection Date]])</f>
        <v>2025</v>
      </c>
    </row>
    <row r="187" spans="1:10" ht="30" x14ac:dyDescent="0.25">
      <c r="A187" s="3" t="s">
        <v>400</v>
      </c>
      <c r="B187" s="3" t="s">
        <v>401</v>
      </c>
      <c r="C187" s="3" t="s">
        <v>33</v>
      </c>
      <c r="D187" s="3" t="s">
        <v>14</v>
      </c>
      <c r="E187" s="3" t="s">
        <v>20</v>
      </c>
      <c r="F187" s="3">
        <v>6</v>
      </c>
      <c r="G187" s="4">
        <v>45751</v>
      </c>
      <c r="H187" s="3" t="s">
        <v>28</v>
      </c>
      <c r="I187" s="3">
        <v>4</v>
      </c>
      <c r="J187" s="3">
        <f>YEAR(Table1[[#This Row],[Rejection Date]])</f>
        <v>2025</v>
      </c>
    </row>
    <row r="188" spans="1:10" x14ac:dyDescent="0.25">
      <c r="A188" s="1" t="s">
        <v>402</v>
      </c>
      <c r="B188" s="1" t="s">
        <v>403</v>
      </c>
      <c r="C188" s="1" t="s">
        <v>13</v>
      </c>
      <c r="D188" s="1" t="s">
        <v>21</v>
      </c>
      <c r="E188" s="1" t="s">
        <v>34</v>
      </c>
      <c r="F188" s="1">
        <v>7</v>
      </c>
      <c r="G188" s="2">
        <v>45752</v>
      </c>
      <c r="H188" s="1" t="s">
        <v>28</v>
      </c>
      <c r="I188" s="1">
        <v>4</v>
      </c>
      <c r="J188" s="3">
        <f>YEAR(Table1[[#This Row],[Rejection Date]])</f>
        <v>2025</v>
      </c>
    </row>
    <row r="189" spans="1:10" x14ac:dyDescent="0.25">
      <c r="A189" s="3" t="s">
        <v>404</v>
      </c>
      <c r="B189" s="3" t="s">
        <v>405</v>
      </c>
      <c r="C189" s="3" t="s">
        <v>26</v>
      </c>
      <c r="D189" s="3" t="s">
        <v>21</v>
      </c>
      <c r="E189" s="3" t="s">
        <v>37</v>
      </c>
      <c r="F189" s="3">
        <v>5</v>
      </c>
      <c r="G189" s="4">
        <v>45753</v>
      </c>
      <c r="H189" s="3" t="s">
        <v>16</v>
      </c>
      <c r="I189" s="3">
        <v>4</v>
      </c>
      <c r="J189" s="3">
        <f>YEAR(Table1[[#This Row],[Rejection Date]])</f>
        <v>2025</v>
      </c>
    </row>
    <row r="190" spans="1:10" ht="30" x14ac:dyDescent="0.25">
      <c r="A190" s="1" t="s">
        <v>406</v>
      </c>
      <c r="B190" s="1" t="s">
        <v>407</v>
      </c>
      <c r="C190" s="1" t="s">
        <v>33</v>
      </c>
      <c r="D190" s="1" t="s">
        <v>14</v>
      </c>
      <c r="E190" s="1" t="s">
        <v>15</v>
      </c>
      <c r="F190" s="1">
        <v>8</v>
      </c>
      <c r="G190" s="2">
        <v>45754</v>
      </c>
      <c r="H190" s="1" t="s">
        <v>28</v>
      </c>
      <c r="I190" s="1">
        <v>4</v>
      </c>
      <c r="J190" s="3">
        <f>YEAR(Table1[[#This Row],[Rejection Date]])</f>
        <v>2025</v>
      </c>
    </row>
    <row r="191" spans="1:10" ht="30" x14ac:dyDescent="0.25">
      <c r="A191" s="3" t="s">
        <v>408</v>
      </c>
      <c r="B191" s="3" t="s">
        <v>409</v>
      </c>
      <c r="C191" s="3" t="s">
        <v>13</v>
      </c>
      <c r="D191" s="3" t="s">
        <v>14</v>
      </c>
      <c r="E191" s="3" t="s">
        <v>27</v>
      </c>
      <c r="F191" s="3">
        <v>7</v>
      </c>
      <c r="G191" s="4">
        <v>45755</v>
      </c>
      <c r="H191" s="3" t="s">
        <v>28</v>
      </c>
      <c r="I191" s="3">
        <v>4</v>
      </c>
      <c r="J191" s="3">
        <f>YEAR(Table1[[#This Row],[Rejection Date]])</f>
        <v>2025</v>
      </c>
    </row>
    <row r="192" spans="1:10" ht="45" x14ac:dyDescent="0.25">
      <c r="A192" s="1" t="s">
        <v>410</v>
      </c>
      <c r="B192" s="1" t="s">
        <v>411</v>
      </c>
      <c r="C192" s="1" t="s">
        <v>26</v>
      </c>
      <c r="D192" s="1" t="s">
        <v>21</v>
      </c>
      <c r="E192" s="1" t="s">
        <v>34</v>
      </c>
      <c r="F192" s="1">
        <v>4</v>
      </c>
      <c r="G192" s="2">
        <v>45756</v>
      </c>
      <c r="H192" s="1" t="s">
        <v>28</v>
      </c>
      <c r="I192" s="1">
        <v>4</v>
      </c>
      <c r="J192" s="3">
        <f>YEAR(Table1[[#This Row],[Rejection Date]])</f>
        <v>2025</v>
      </c>
    </row>
    <row r="193" spans="1:10" ht="45" x14ac:dyDescent="0.25">
      <c r="A193" s="3" t="s">
        <v>412</v>
      </c>
      <c r="B193" s="3" t="s">
        <v>413</v>
      </c>
      <c r="C193" s="3" t="s">
        <v>33</v>
      </c>
      <c r="D193" s="3" t="s">
        <v>21</v>
      </c>
      <c r="E193" s="3" t="s">
        <v>37</v>
      </c>
      <c r="F193" s="3">
        <v>5</v>
      </c>
      <c r="G193" s="4">
        <v>45757</v>
      </c>
      <c r="H193" s="3" t="s">
        <v>16</v>
      </c>
      <c r="I193" s="3">
        <v>4</v>
      </c>
      <c r="J193" s="3">
        <f>YEAR(Table1[[#This Row],[Rejection Date]])</f>
        <v>2025</v>
      </c>
    </row>
    <row r="194" spans="1:10" ht="30" x14ac:dyDescent="0.25">
      <c r="A194" s="1" t="s">
        <v>414</v>
      </c>
      <c r="B194" s="1" t="s">
        <v>415</v>
      </c>
      <c r="C194" s="1" t="s">
        <v>13</v>
      </c>
      <c r="D194" s="1" t="s">
        <v>14</v>
      </c>
      <c r="E194" s="1" t="s">
        <v>15</v>
      </c>
      <c r="F194" s="1">
        <v>6</v>
      </c>
      <c r="G194" s="2">
        <v>45758</v>
      </c>
      <c r="H194" s="1" t="s">
        <v>28</v>
      </c>
      <c r="I194" s="1">
        <v>4</v>
      </c>
      <c r="J194" s="3">
        <f>YEAR(Table1[[#This Row],[Rejection Date]])</f>
        <v>2025</v>
      </c>
    </row>
    <row r="195" spans="1:10" ht="30" x14ac:dyDescent="0.25">
      <c r="A195" s="3" t="s">
        <v>416</v>
      </c>
      <c r="B195" s="3" t="s">
        <v>417</v>
      </c>
      <c r="C195" s="3" t="s">
        <v>26</v>
      </c>
      <c r="D195" s="3" t="s">
        <v>14</v>
      </c>
      <c r="E195" s="3" t="s">
        <v>20</v>
      </c>
      <c r="F195" s="3">
        <v>5</v>
      </c>
      <c r="G195" s="4">
        <v>45759</v>
      </c>
      <c r="H195" s="3" t="s">
        <v>28</v>
      </c>
      <c r="I195" s="3">
        <v>4</v>
      </c>
      <c r="J195" s="3">
        <f>YEAR(Table1[[#This Row],[Rejection Date]])</f>
        <v>2025</v>
      </c>
    </row>
    <row r="196" spans="1:10" ht="45" x14ac:dyDescent="0.25">
      <c r="A196" s="1" t="s">
        <v>418</v>
      </c>
      <c r="B196" s="1" t="s">
        <v>419</v>
      </c>
      <c r="C196" s="1" t="s">
        <v>33</v>
      </c>
      <c r="D196" s="1" t="s">
        <v>21</v>
      </c>
      <c r="E196" s="1" t="s">
        <v>34</v>
      </c>
      <c r="F196" s="1">
        <v>3</v>
      </c>
      <c r="G196" s="2">
        <v>45760</v>
      </c>
      <c r="H196" s="1" t="s">
        <v>28</v>
      </c>
      <c r="I196" s="1">
        <v>4</v>
      </c>
      <c r="J196" s="3">
        <f>YEAR(Table1[[#This Row],[Rejection Date]])</f>
        <v>2025</v>
      </c>
    </row>
    <row r="197" spans="1:10" ht="30" x14ac:dyDescent="0.25">
      <c r="A197" s="3" t="s">
        <v>420</v>
      </c>
      <c r="B197" s="3" t="s">
        <v>421</v>
      </c>
      <c r="C197" s="3" t="s">
        <v>13</v>
      </c>
      <c r="D197" s="3" t="s">
        <v>21</v>
      </c>
      <c r="E197" s="3" t="s">
        <v>37</v>
      </c>
      <c r="F197" s="3">
        <v>6</v>
      </c>
      <c r="G197" s="4">
        <v>45761</v>
      </c>
      <c r="H197" s="3" t="s">
        <v>16</v>
      </c>
      <c r="I197" s="3">
        <v>4</v>
      </c>
      <c r="J197" s="3">
        <f>YEAR(Table1[[#This Row],[Rejection Date]])</f>
        <v>2025</v>
      </c>
    </row>
    <row r="198" spans="1:10" ht="30" x14ac:dyDescent="0.25">
      <c r="A198" s="1" t="s">
        <v>422</v>
      </c>
      <c r="B198" s="1" t="s">
        <v>423</v>
      </c>
      <c r="C198" s="1" t="s">
        <v>26</v>
      </c>
      <c r="D198" s="1" t="s">
        <v>14</v>
      </c>
      <c r="E198" s="1" t="s">
        <v>15</v>
      </c>
      <c r="F198" s="1">
        <v>5</v>
      </c>
      <c r="G198" s="2">
        <v>45762</v>
      </c>
      <c r="H198" s="1" t="s">
        <v>28</v>
      </c>
      <c r="I198" s="1">
        <v>4</v>
      </c>
      <c r="J198" s="3">
        <f>YEAR(Table1[[#This Row],[Rejection Date]])</f>
        <v>2025</v>
      </c>
    </row>
    <row r="199" spans="1:10" ht="30" x14ac:dyDescent="0.25">
      <c r="A199" s="6" t="s">
        <v>424</v>
      </c>
      <c r="B199" s="6" t="s">
        <v>425</v>
      </c>
      <c r="C199" s="6" t="s">
        <v>33</v>
      </c>
      <c r="D199" s="6" t="s">
        <v>14</v>
      </c>
      <c r="E199" s="6" t="s">
        <v>27</v>
      </c>
      <c r="F199" s="6">
        <v>4</v>
      </c>
      <c r="G199" s="7">
        <v>45763</v>
      </c>
      <c r="H199" s="6" t="s">
        <v>16</v>
      </c>
      <c r="I199" s="6">
        <v>4</v>
      </c>
      <c r="J199" s="6">
        <f>YEAR(Table1[[#This Row],[Rejection Date]])</f>
        <v>2025</v>
      </c>
    </row>
  </sheetData>
  <sheetProtection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C04D-E19D-422E-8538-F6C9672DB071}">
  <dimension ref="A1:S199"/>
  <sheetViews>
    <sheetView workbookViewId="0">
      <selection activeCell="L11" sqref="L11"/>
    </sheetView>
  </sheetViews>
  <sheetFormatPr defaultRowHeight="15" x14ac:dyDescent="0.25"/>
  <cols>
    <col min="8" max="8" width="11.42578125" bestFit="1" customWidth="1"/>
    <col min="14" max="14" width="16.42578125" bestFit="1" customWidth="1"/>
    <col min="15" max="15" width="24" bestFit="1" customWidth="1"/>
    <col min="16" max="16" width="26.140625" bestFit="1" customWidth="1"/>
    <col min="17" max="17" width="28.85546875" bestFit="1" customWidth="1"/>
    <col min="18" max="18" width="31" bestFit="1" customWidth="1"/>
    <col min="19" max="19" width="28.85546875" bestFit="1" customWidth="1"/>
    <col min="20" max="20" width="31" bestFit="1" customWidth="1"/>
  </cols>
  <sheetData>
    <row r="1" spans="1:19" ht="45" x14ac:dyDescent="0.25">
      <c r="A1" s="5" t="s">
        <v>0</v>
      </c>
      <c r="B1" s="5" t="s">
        <v>1</v>
      </c>
      <c r="C1" s="5" t="s">
        <v>2</v>
      </c>
      <c r="D1" s="5" t="s">
        <v>3</v>
      </c>
      <c r="E1" s="5" t="s">
        <v>4</v>
      </c>
      <c r="F1" s="5" t="s">
        <v>5</v>
      </c>
      <c r="G1" s="5" t="s">
        <v>6</v>
      </c>
      <c r="H1" s="5" t="s">
        <v>7</v>
      </c>
      <c r="I1" s="5" t="s">
        <v>8</v>
      </c>
      <c r="J1" s="5" t="s">
        <v>9</v>
      </c>
      <c r="K1" s="5" t="s">
        <v>10</v>
      </c>
    </row>
    <row r="2" spans="1:19" ht="30" x14ac:dyDescent="0.25">
      <c r="A2" s="1" t="s">
        <v>11</v>
      </c>
      <c r="B2" s="1" t="s">
        <v>12</v>
      </c>
      <c r="C2" s="1" t="s">
        <v>13</v>
      </c>
      <c r="D2" s="1" t="s">
        <v>14</v>
      </c>
      <c r="E2" s="1" t="s">
        <v>15</v>
      </c>
      <c r="F2" s="12">
        <f t="shared" ref="F2:F65" ca="1" si="0">RANDBETWEEN(50,100)</f>
        <v>87</v>
      </c>
      <c r="G2" s="1">
        <v>10</v>
      </c>
      <c r="H2" s="2">
        <v>45566</v>
      </c>
      <c r="I2" s="1" t="s">
        <v>16</v>
      </c>
      <c r="J2" s="1">
        <v>10</v>
      </c>
      <c r="K2" s="12">
        <f>YEAR(Table136[[#This Row],[Rejection Date]])</f>
        <v>2024</v>
      </c>
      <c r="O2" s="8" t="s">
        <v>3</v>
      </c>
      <c r="P2" s="8" t="s">
        <v>17</v>
      </c>
    </row>
    <row r="3" spans="1:19" ht="30" x14ac:dyDescent="0.25">
      <c r="A3" s="3" t="s">
        <v>18</v>
      </c>
      <c r="B3" s="3" t="s">
        <v>19</v>
      </c>
      <c r="C3" s="3" t="s">
        <v>13</v>
      </c>
      <c r="D3" s="3" t="s">
        <v>14</v>
      </c>
      <c r="E3" s="3" t="s">
        <v>20</v>
      </c>
      <c r="F3" s="3">
        <f t="shared" ca="1" si="0"/>
        <v>94</v>
      </c>
      <c r="G3" s="3">
        <v>5</v>
      </c>
      <c r="H3" s="4">
        <v>45567</v>
      </c>
      <c r="I3" s="3" t="s">
        <v>16</v>
      </c>
      <c r="J3" s="3">
        <v>10</v>
      </c>
      <c r="K3" s="3">
        <f>YEAR(Table136[[#This Row],[Rejection Date]])</f>
        <v>2024</v>
      </c>
      <c r="O3" t="s">
        <v>21</v>
      </c>
      <c r="Q3" t="s">
        <v>23</v>
      </c>
      <c r="R3" t="s">
        <v>22</v>
      </c>
    </row>
    <row r="4" spans="1:19" ht="30" x14ac:dyDescent="0.25">
      <c r="A4" s="1" t="s">
        <v>24</v>
      </c>
      <c r="B4" s="1" t="s">
        <v>25</v>
      </c>
      <c r="C4" s="1" t="s">
        <v>26</v>
      </c>
      <c r="D4" s="1" t="s">
        <v>14</v>
      </c>
      <c r="E4" s="1" t="s">
        <v>27</v>
      </c>
      <c r="F4" s="3">
        <f t="shared" ca="1" si="0"/>
        <v>77</v>
      </c>
      <c r="G4" s="1">
        <v>3</v>
      </c>
      <c r="H4" s="2">
        <v>45568</v>
      </c>
      <c r="I4" s="1" t="s">
        <v>28</v>
      </c>
      <c r="J4" s="1">
        <v>10</v>
      </c>
      <c r="K4" s="3">
        <f>YEAR(Table136[[#This Row],[Rejection Date]])</f>
        <v>2024</v>
      </c>
      <c r="N4" s="8" t="s">
        <v>2</v>
      </c>
      <c r="O4" t="s">
        <v>30</v>
      </c>
      <c r="P4" t="s">
        <v>29</v>
      </c>
    </row>
    <row r="5" spans="1:19" ht="30" x14ac:dyDescent="0.25">
      <c r="A5" s="3" t="s">
        <v>31</v>
      </c>
      <c r="B5" s="3" t="s">
        <v>32</v>
      </c>
      <c r="C5" s="3" t="s">
        <v>33</v>
      </c>
      <c r="D5" s="3" t="s">
        <v>21</v>
      </c>
      <c r="E5" s="3" t="s">
        <v>34</v>
      </c>
      <c r="F5" s="3">
        <f t="shared" ca="1" si="0"/>
        <v>96</v>
      </c>
      <c r="G5" s="3">
        <v>2</v>
      </c>
      <c r="H5" s="4">
        <v>45569</v>
      </c>
      <c r="I5" s="3" t="s">
        <v>28</v>
      </c>
      <c r="J5" s="3">
        <v>10</v>
      </c>
      <c r="K5" s="3">
        <f>YEAR(Table136[[#This Row],[Rejection Date]])</f>
        <v>2024</v>
      </c>
      <c r="N5" t="s">
        <v>13</v>
      </c>
      <c r="O5">
        <v>156</v>
      </c>
      <c r="P5">
        <v>2600</v>
      </c>
      <c r="Q5">
        <v>156</v>
      </c>
      <c r="R5">
        <v>2600</v>
      </c>
      <c r="S5" s="11">
        <f>O5/P5</f>
        <v>0.06</v>
      </c>
    </row>
    <row r="6" spans="1:19" ht="30" x14ac:dyDescent="0.25">
      <c r="A6" s="1" t="s">
        <v>35</v>
      </c>
      <c r="B6" s="1" t="s">
        <v>36</v>
      </c>
      <c r="C6" s="1" t="s">
        <v>26</v>
      </c>
      <c r="D6" s="1" t="s">
        <v>21</v>
      </c>
      <c r="E6" s="1" t="s">
        <v>37</v>
      </c>
      <c r="F6" s="3">
        <f t="shared" ca="1" si="0"/>
        <v>99</v>
      </c>
      <c r="G6" s="1">
        <v>8</v>
      </c>
      <c r="H6" s="2">
        <v>45570</v>
      </c>
      <c r="I6" s="1" t="s">
        <v>16</v>
      </c>
      <c r="J6" s="1">
        <v>10</v>
      </c>
      <c r="K6" s="3">
        <f>YEAR(Table136[[#This Row],[Rejection Date]])</f>
        <v>2024</v>
      </c>
      <c r="N6" t="s">
        <v>26</v>
      </c>
      <c r="O6">
        <v>129</v>
      </c>
      <c r="P6">
        <v>1878</v>
      </c>
      <c r="Q6">
        <v>129</v>
      </c>
      <c r="R6">
        <v>1878</v>
      </c>
      <c r="S6" s="11">
        <f t="shared" ref="S6:S7" si="1">O6/P6</f>
        <v>6.8690095846645371E-2</v>
      </c>
    </row>
    <row r="7" spans="1:19" ht="30" x14ac:dyDescent="0.25">
      <c r="A7" s="3" t="s">
        <v>38</v>
      </c>
      <c r="B7" s="3" t="s">
        <v>39</v>
      </c>
      <c r="C7" s="3" t="s">
        <v>13</v>
      </c>
      <c r="D7" s="3" t="s">
        <v>14</v>
      </c>
      <c r="E7" s="3" t="s">
        <v>15</v>
      </c>
      <c r="F7" s="3">
        <f t="shared" ca="1" si="0"/>
        <v>65</v>
      </c>
      <c r="G7" s="3">
        <v>4</v>
      </c>
      <c r="H7" s="4">
        <v>45571</v>
      </c>
      <c r="I7" s="3" t="s">
        <v>28</v>
      </c>
      <c r="J7" s="3">
        <v>10</v>
      </c>
      <c r="K7" s="3">
        <f>YEAR(Table136[[#This Row],[Rejection Date]])</f>
        <v>2024</v>
      </c>
      <c r="N7" t="s">
        <v>33</v>
      </c>
      <c r="O7">
        <v>157</v>
      </c>
      <c r="P7">
        <v>2868</v>
      </c>
      <c r="Q7">
        <v>157</v>
      </c>
      <c r="R7">
        <v>2868</v>
      </c>
      <c r="S7" s="11">
        <f t="shared" si="1"/>
        <v>5.4741980474198045E-2</v>
      </c>
    </row>
    <row r="8" spans="1:19" ht="30" x14ac:dyDescent="0.25">
      <c r="A8" s="1" t="s">
        <v>40</v>
      </c>
      <c r="B8" s="1" t="s">
        <v>41</v>
      </c>
      <c r="C8" s="1" t="s">
        <v>33</v>
      </c>
      <c r="D8" s="1" t="s">
        <v>21</v>
      </c>
      <c r="E8" s="1" t="s">
        <v>20</v>
      </c>
      <c r="F8" s="3">
        <f t="shared" ca="1" si="0"/>
        <v>75</v>
      </c>
      <c r="G8" s="1">
        <v>6</v>
      </c>
      <c r="H8" s="2">
        <v>45572</v>
      </c>
      <c r="I8" s="1" t="s">
        <v>16</v>
      </c>
      <c r="J8" s="1">
        <v>10</v>
      </c>
      <c r="K8" s="3">
        <f>YEAR(Table136[[#This Row],[Rejection Date]])</f>
        <v>2024</v>
      </c>
      <c r="N8" t="s">
        <v>42</v>
      </c>
      <c r="O8">
        <v>442</v>
      </c>
      <c r="P8">
        <v>7346</v>
      </c>
      <c r="Q8">
        <v>442</v>
      </c>
      <c r="R8">
        <v>7346</v>
      </c>
    </row>
    <row r="9" spans="1:19" ht="30" x14ac:dyDescent="0.25">
      <c r="A9" s="3" t="s">
        <v>43</v>
      </c>
      <c r="B9" s="3" t="s">
        <v>44</v>
      </c>
      <c r="C9" s="3" t="s">
        <v>26</v>
      </c>
      <c r="D9" s="3" t="s">
        <v>14</v>
      </c>
      <c r="E9" s="3" t="s">
        <v>27</v>
      </c>
      <c r="F9" s="3">
        <f t="shared" ca="1" si="0"/>
        <v>79</v>
      </c>
      <c r="G9" s="3">
        <v>7</v>
      </c>
      <c r="H9" s="4">
        <v>45573</v>
      </c>
      <c r="I9" s="3" t="s">
        <v>16</v>
      </c>
      <c r="J9" s="3">
        <v>10</v>
      </c>
      <c r="K9" s="3">
        <f>YEAR(Table136[[#This Row],[Rejection Date]])</f>
        <v>2024</v>
      </c>
    </row>
    <row r="10" spans="1:19" ht="30" x14ac:dyDescent="0.25">
      <c r="A10" s="1" t="s">
        <v>45</v>
      </c>
      <c r="B10" s="1" t="s">
        <v>46</v>
      </c>
      <c r="C10" s="1" t="s">
        <v>13</v>
      </c>
      <c r="D10" s="1" t="s">
        <v>21</v>
      </c>
      <c r="E10" s="1" t="s">
        <v>34</v>
      </c>
      <c r="F10" s="3">
        <f t="shared" ca="1" si="0"/>
        <v>82</v>
      </c>
      <c r="G10" s="1">
        <v>3</v>
      </c>
      <c r="H10" s="2">
        <v>45574</v>
      </c>
      <c r="I10" s="1" t="s">
        <v>16</v>
      </c>
      <c r="J10" s="1">
        <v>10</v>
      </c>
      <c r="K10" s="3">
        <f>YEAR(Table136[[#This Row],[Rejection Date]])</f>
        <v>2024</v>
      </c>
    </row>
    <row r="11" spans="1:19" ht="30" x14ac:dyDescent="0.25">
      <c r="A11" s="3" t="s">
        <v>47</v>
      </c>
      <c r="B11" s="3" t="s">
        <v>48</v>
      </c>
      <c r="C11" s="3" t="s">
        <v>33</v>
      </c>
      <c r="D11" s="3" t="s">
        <v>21</v>
      </c>
      <c r="E11" s="3" t="s">
        <v>37</v>
      </c>
      <c r="F11" s="3">
        <f t="shared" ca="1" si="0"/>
        <v>57</v>
      </c>
      <c r="G11" s="3">
        <v>5</v>
      </c>
      <c r="H11" s="4">
        <v>45575</v>
      </c>
      <c r="I11" s="3" t="s">
        <v>28</v>
      </c>
      <c r="J11" s="3">
        <v>10</v>
      </c>
      <c r="K11" s="3">
        <f>YEAR(Table136[[#This Row],[Rejection Date]])</f>
        <v>2024</v>
      </c>
    </row>
    <row r="12" spans="1:19" ht="30" x14ac:dyDescent="0.25">
      <c r="A12" s="1" t="s">
        <v>49</v>
      </c>
      <c r="B12" s="1" t="s">
        <v>50</v>
      </c>
      <c r="C12" s="1" t="s">
        <v>13</v>
      </c>
      <c r="D12" s="1" t="s">
        <v>14</v>
      </c>
      <c r="E12" s="1" t="s">
        <v>15</v>
      </c>
      <c r="F12" s="3">
        <f t="shared" ca="1" si="0"/>
        <v>97</v>
      </c>
      <c r="G12" s="1">
        <v>9</v>
      </c>
      <c r="H12" s="2">
        <v>45576</v>
      </c>
      <c r="I12" s="1" t="s">
        <v>28</v>
      </c>
      <c r="J12" s="1">
        <v>10</v>
      </c>
      <c r="K12" s="3">
        <f>YEAR(Table136[[#This Row],[Rejection Date]])</f>
        <v>2024</v>
      </c>
    </row>
    <row r="13" spans="1:19" ht="30" x14ac:dyDescent="0.25">
      <c r="A13" s="3" t="s">
        <v>52</v>
      </c>
      <c r="B13" s="3" t="s">
        <v>53</v>
      </c>
      <c r="C13" s="3" t="s">
        <v>13</v>
      </c>
      <c r="D13" s="3" t="s">
        <v>14</v>
      </c>
      <c r="E13" s="3" t="s">
        <v>20</v>
      </c>
      <c r="F13" s="3">
        <f t="shared" ca="1" si="0"/>
        <v>83</v>
      </c>
      <c r="G13" s="3">
        <v>6</v>
      </c>
      <c r="H13" s="4">
        <v>45577</v>
      </c>
      <c r="I13" s="3" t="s">
        <v>16</v>
      </c>
      <c r="J13" s="3">
        <v>10</v>
      </c>
      <c r="K13" s="3">
        <f>YEAR(Table136[[#This Row],[Rejection Date]])</f>
        <v>2024</v>
      </c>
    </row>
    <row r="14" spans="1:19" ht="30" x14ac:dyDescent="0.25">
      <c r="A14" s="1" t="s">
        <v>55</v>
      </c>
      <c r="B14" s="1" t="s">
        <v>56</v>
      </c>
      <c r="C14" s="1" t="s">
        <v>26</v>
      </c>
      <c r="D14" s="1" t="s">
        <v>14</v>
      </c>
      <c r="E14" s="1" t="s">
        <v>27</v>
      </c>
      <c r="F14" s="3">
        <f t="shared" ca="1" si="0"/>
        <v>94</v>
      </c>
      <c r="G14" s="1">
        <v>4</v>
      </c>
      <c r="H14" s="2">
        <v>45578</v>
      </c>
      <c r="I14" s="1" t="s">
        <v>16</v>
      </c>
      <c r="J14" s="1">
        <v>10</v>
      </c>
      <c r="K14" s="3">
        <f>YEAR(Table136[[#This Row],[Rejection Date]])</f>
        <v>2024</v>
      </c>
    </row>
    <row r="15" spans="1:19" ht="30" x14ac:dyDescent="0.25">
      <c r="A15" s="3" t="s">
        <v>58</v>
      </c>
      <c r="B15" s="3" t="s">
        <v>59</v>
      </c>
      <c r="C15" s="3" t="s">
        <v>33</v>
      </c>
      <c r="D15" s="3" t="s">
        <v>21</v>
      </c>
      <c r="E15" s="3" t="s">
        <v>34</v>
      </c>
      <c r="F15" s="3">
        <f t="shared" ca="1" si="0"/>
        <v>71</v>
      </c>
      <c r="G15" s="3">
        <v>1</v>
      </c>
      <c r="H15" s="4">
        <v>45579</v>
      </c>
      <c r="I15" s="3" t="s">
        <v>28</v>
      </c>
      <c r="J15" s="3">
        <v>10</v>
      </c>
      <c r="K15" s="3">
        <f>YEAR(Table136[[#This Row],[Rejection Date]])</f>
        <v>2024</v>
      </c>
    </row>
    <row r="16" spans="1:19" ht="30" x14ac:dyDescent="0.25">
      <c r="A16" s="1" t="s">
        <v>60</v>
      </c>
      <c r="B16" s="1" t="s">
        <v>61</v>
      </c>
      <c r="C16" s="1" t="s">
        <v>26</v>
      </c>
      <c r="D16" s="1" t="s">
        <v>21</v>
      </c>
      <c r="E16" s="1" t="s">
        <v>37</v>
      </c>
      <c r="F16" s="3">
        <f t="shared" ca="1" si="0"/>
        <v>86</v>
      </c>
      <c r="G16" s="1">
        <v>6</v>
      </c>
      <c r="H16" s="2">
        <v>45580</v>
      </c>
      <c r="I16" s="1" t="s">
        <v>28</v>
      </c>
      <c r="J16" s="1">
        <v>10</v>
      </c>
      <c r="K16" s="3">
        <f>YEAR(Table136[[#This Row],[Rejection Date]])</f>
        <v>2024</v>
      </c>
    </row>
    <row r="17" spans="1:19" ht="30" x14ac:dyDescent="0.25">
      <c r="A17" s="3" t="s">
        <v>62</v>
      </c>
      <c r="B17" s="3" t="s">
        <v>63</v>
      </c>
      <c r="C17" s="3" t="s">
        <v>13</v>
      </c>
      <c r="D17" s="3" t="s">
        <v>14</v>
      </c>
      <c r="E17" s="3" t="s">
        <v>15</v>
      </c>
      <c r="F17" s="3">
        <f t="shared" ca="1" si="0"/>
        <v>53</v>
      </c>
      <c r="G17" s="3">
        <v>3</v>
      </c>
      <c r="H17" s="4">
        <v>45581</v>
      </c>
      <c r="I17" s="3" t="s">
        <v>16</v>
      </c>
      <c r="J17" s="3">
        <v>10</v>
      </c>
      <c r="K17" s="3">
        <f>YEAR(Table136[[#This Row],[Rejection Date]])</f>
        <v>2024</v>
      </c>
    </row>
    <row r="18" spans="1:19" ht="30" x14ac:dyDescent="0.25">
      <c r="A18" s="1" t="s">
        <v>64</v>
      </c>
      <c r="B18" s="1" t="s">
        <v>65</v>
      </c>
      <c r="C18" s="1" t="s">
        <v>26</v>
      </c>
      <c r="D18" s="1" t="s">
        <v>14</v>
      </c>
      <c r="E18" s="1" t="s">
        <v>27</v>
      </c>
      <c r="F18" s="3">
        <f t="shared" ca="1" si="0"/>
        <v>86</v>
      </c>
      <c r="G18" s="1">
        <v>2</v>
      </c>
      <c r="H18" s="2">
        <v>45582</v>
      </c>
      <c r="I18" s="1" t="s">
        <v>28</v>
      </c>
      <c r="J18" s="1">
        <v>10</v>
      </c>
      <c r="K18" s="3">
        <f>YEAR(Table136[[#This Row],[Rejection Date]])</f>
        <v>2024</v>
      </c>
    </row>
    <row r="19" spans="1:19" ht="30" x14ac:dyDescent="0.25">
      <c r="A19" s="3" t="s">
        <v>66</v>
      </c>
      <c r="B19" s="3" t="s">
        <v>67</v>
      </c>
      <c r="C19" s="3" t="s">
        <v>13</v>
      </c>
      <c r="D19" s="3" t="s">
        <v>21</v>
      </c>
      <c r="E19" s="3" t="s">
        <v>34</v>
      </c>
      <c r="F19" s="3">
        <f t="shared" ca="1" si="0"/>
        <v>70</v>
      </c>
      <c r="G19" s="3">
        <v>4</v>
      </c>
      <c r="H19" s="4">
        <v>45583</v>
      </c>
      <c r="I19" s="3" t="s">
        <v>28</v>
      </c>
      <c r="J19" s="3">
        <v>10</v>
      </c>
      <c r="K19" s="3">
        <f>YEAR(Table136[[#This Row],[Rejection Date]])</f>
        <v>2024</v>
      </c>
    </row>
    <row r="20" spans="1:19" ht="30" x14ac:dyDescent="0.25">
      <c r="A20" s="1" t="s">
        <v>68</v>
      </c>
      <c r="B20" s="1" t="s">
        <v>69</v>
      </c>
      <c r="C20" s="1" t="s">
        <v>26</v>
      </c>
      <c r="D20" s="1" t="s">
        <v>21</v>
      </c>
      <c r="E20" s="1" t="s">
        <v>37</v>
      </c>
      <c r="F20" s="3">
        <f t="shared" ca="1" si="0"/>
        <v>95</v>
      </c>
      <c r="G20" s="1">
        <v>7</v>
      </c>
      <c r="H20" s="2">
        <v>45584</v>
      </c>
      <c r="I20" s="1" t="s">
        <v>16</v>
      </c>
      <c r="J20" s="1">
        <v>10</v>
      </c>
      <c r="K20" s="3">
        <f>YEAR(Table136[[#This Row],[Rejection Date]])</f>
        <v>2024</v>
      </c>
    </row>
    <row r="21" spans="1:19" ht="30" x14ac:dyDescent="0.25">
      <c r="A21" s="3" t="s">
        <v>70</v>
      </c>
      <c r="B21" s="3" t="s">
        <v>71</v>
      </c>
      <c r="C21" s="3" t="s">
        <v>13</v>
      </c>
      <c r="D21" s="3" t="s">
        <v>14</v>
      </c>
      <c r="E21" s="3" t="s">
        <v>15</v>
      </c>
      <c r="F21" s="3">
        <f t="shared" ca="1" si="0"/>
        <v>51</v>
      </c>
      <c r="G21" s="3">
        <v>8</v>
      </c>
      <c r="H21" s="4">
        <v>45585</v>
      </c>
      <c r="I21" s="3" t="s">
        <v>16</v>
      </c>
      <c r="J21" s="3">
        <v>10</v>
      </c>
      <c r="K21" s="3">
        <f>YEAR(Table136[[#This Row],[Rejection Date]])</f>
        <v>2024</v>
      </c>
      <c r="O21" s="8" t="s">
        <v>3</v>
      </c>
      <c r="P21" s="8" t="s">
        <v>17</v>
      </c>
    </row>
    <row r="22" spans="1:19" ht="30" x14ac:dyDescent="0.25">
      <c r="A22" s="1" t="s">
        <v>72</v>
      </c>
      <c r="B22" s="1" t="s">
        <v>73</v>
      </c>
      <c r="C22" s="1" t="s">
        <v>33</v>
      </c>
      <c r="D22" s="1" t="s">
        <v>21</v>
      </c>
      <c r="E22" s="1" t="s">
        <v>20</v>
      </c>
      <c r="F22" s="3">
        <f t="shared" ca="1" si="0"/>
        <v>59</v>
      </c>
      <c r="G22" s="1">
        <v>5</v>
      </c>
      <c r="H22" s="2">
        <v>45586</v>
      </c>
      <c r="I22" s="1" t="s">
        <v>28</v>
      </c>
      <c r="J22" s="1">
        <v>10</v>
      </c>
      <c r="K22" s="3">
        <f>YEAR(Table136[[#This Row],[Rejection Date]])</f>
        <v>2024</v>
      </c>
      <c r="O22" t="s">
        <v>14</v>
      </c>
      <c r="Q22" t="s">
        <v>23</v>
      </c>
      <c r="R22" t="s">
        <v>22</v>
      </c>
    </row>
    <row r="23" spans="1:19" ht="30" x14ac:dyDescent="0.25">
      <c r="A23" s="3" t="s">
        <v>74</v>
      </c>
      <c r="B23" s="3" t="s">
        <v>75</v>
      </c>
      <c r="C23" s="3" t="s">
        <v>26</v>
      </c>
      <c r="D23" s="3" t="s">
        <v>14</v>
      </c>
      <c r="E23" s="3" t="s">
        <v>27</v>
      </c>
      <c r="F23" s="3">
        <f t="shared" ca="1" si="0"/>
        <v>78</v>
      </c>
      <c r="G23" s="3">
        <v>3</v>
      </c>
      <c r="H23" s="4">
        <v>45587</v>
      </c>
      <c r="I23" s="3" t="s">
        <v>28</v>
      </c>
      <c r="J23" s="3">
        <v>10</v>
      </c>
      <c r="K23" s="3">
        <f>YEAR(Table136[[#This Row],[Rejection Date]])</f>
        <v>2024</v>
      </c>
      <c r="N23" s="8" t="s">
        <v>2</v>
      </c>
      <c r="O23" t="s">
        <v>30</v>
      </c>
      <c r="P23" t="s">
        <v>29</v>
      </c>
    </row>
    <row r="24" spans="1:19" ht="30" x14ac:dyDescent="0.25">
      <c r="A24" s="1" t="s">
        <v>76</v>
      </c>
      <c r="B24" s="1" t="s">
        <v>77</v>
      </c>
      <c r="C24" s="1" t="s">
        <v>13</v>
      </c>
      <c r="D24" s="1" t="s">
        <v>21</v>
      </c>
      <c r="E24" s="1" t="s">
        <v>34</v>
      </c>
      <c r="F24" s="3">
        <f t="shared" ca="1" si="0"/>
        <v>55</v>
      </c>
      <c r="G24" s="1">
        <v>2</v>
      </c>
      <c r="H24" s="2">
        <v>45588</v>
      </c>
      <c r="I24" s="1" t="s">
        <v>16</v>
      </c>
      <c r="J24" s="1">
        <v>10</v>
      </c>
      <c r="K24" s="3">
        <f>YEAR(Table136[[#This Row],[Rejection Date]])</f>
        <v>2024</v>
      </c>
      <c r="N24" t="s">
        <v>13</v>
      </c>
      <c r="O24">
        <v>248</v>
      </c>
      <c r="P24">
        <v>2890</v>
      </c>
      <c r="Q24">
        <v>248</v>
      </c>
      <c r="R24">
        <v>2890</v>
      </c>
      <c r="S24" s="11">
        <f>Q24/R24</f>
        <v>8.5813148788927332E-2</v>
      </c>
    </row>
    <row r="25" spans="1:19" ht="30" x14ac:dyDescent="0.25">
      <c r="A25" s="3" t="s">
        <v>78</v>
      </c>
      <c r="B25" s="3" t="s">
        <v>79</v>
      </c>
      <c r="C25" s="3" t="s">
        <v>33</v>
      </c>
      <c r="D25" s="3" t="s">
        <v>21</v>
      </c>
      <c r="E25" s="3" t="s">
        <v>37</v>
      </c>
      <c r="F25" s="3">
        <f t="shared" ca="1" si="0"/>
        <v>60</v>
      </c>
      <c r="G25" s="3">
        <v>4</v>
      </c>
      <c r="H25" s="4">
        <v>45589</v>
      </c>
      <c r="I25" s="3" t="s">
        <v>28</v>
      </c>
      <c r="J25" s="3">
        <v>10</v>
      </c>
      <c r="K25" s="3">
        <f>YEAR(Table136[[#This Row],[Rejection Date]])</f>
        <v>2024</v>
      </c>
      <c r="N25" t="s">
        <v>26</v>
      </c>
      <c r="O25">
        <v>233</v>
      </c>
      <c r="P25">
        <v>3093</v>
      </c>
      <c r="Q25">
        <v>233</v>
      </c>
      <c r="R25">
        <v>3093</v>
      </c>
      <c r="S25" s="11">
        <f t="shared" ref="S25:S26" si="2">Q25/R25</f>
        <v>7.5331393469123833E-2</v>
      </c>
    </row>
    <row r="26" spans="1:19" ht="30" x14ac:dyDescent="0.25">
      <c r="A26" s="1" t="s">
        <v>80</v>
      </c>
      <c r="B26" s="1" t="s">
        <v>81</v>
      </c>
      <c r="C26" s="1" t="s">
        <v>13</v>
      </c>
      <c r="D26" s="1" t="s">
        <v>14</v>
      </c>
      <c r="E26" s="1" t="s">
        <v>15</v>
      </c>
      <c r="F26" s="3">
        <f t="shared" ca="1" si="0"/>
        <v>94</v>
      </c>
      <c r="G26" s="1">
        <v>11</v>
      </c>
      <c r="H26" s="2">
        <v>45590</v>
      </c>
      <c r="I26" s="1" t="s">
        <v>28</v>
      </c>
      <c r="J26" s="1">
        <v>10</v>
      </c>
      <c r="K26" s="3">
        <f>YEAR(Table136[[#This Row],[Rejection Date]])</f>
        <v>2024</v>
      </c>
      <c r="N26" t="s">
        <v>33</v>
      </c>
      <c r="O26">
        <v>109</v>
      </c>
      <c r="P26">
        <v>1631</v>
      </c>
      <c r="Q26">
        <v>109</v>
      </c>
      <c r="R26">
        <v>1631</v>
      </c>
      <c r="S26" s="11">
        <f t="shared" si="2"/>
        <v>6.6830165542611897E-2</v>
      </c>
    </row>
    <row r="27" spans="1:19" ht="30" x14ac:dyDescent="0.25">
      <c r="A27" s="3" t="s">
        <v>82</v>
      </c>
      <c r="B27" s="3" t="s">
        <v>83</v>
      </c>
      <c r="C27" s="3" t="s">
        <v>26</v>
      </c>
      <c r="D27" s="3" t="s">
        <v>14</v>
      </c>
      <c r="E27" s="3" t="s">
        <v>27</v>
      </c>
      <c r="F27" s="3">
        <f t="shared" ca="1" si="0"/>
        <v>60</v>
      </c>
      <c r="G27" s="3">
        <v>9</v>
      </c>
      <c r="H27" s="4">
        <v>45591</v>
      </c>
      <c r="I27" s="3" t="s">
        <v>16</v>
      </c>
      <c r="J27" s="3">
        <v>10</v>
      </c>
      <c r="K27" s="3">
        <f>YEAR(Table136[[#This Row],[Rejection Date]])</f>
        <v>2024</v>
      </c>
      <c r="N27" t="s">
        <v>42</v>
      </c>
      <c r="O27">
        <v>590</v>
      </c>
      <c r="P27">
        <v>7614</v>
      </c>
      <c r="Q27">
        <v>590</v>
      </c>
      <c r="R27">
        <v>7614</v>
      </c>
    </row>
    <row r="28" spans="1:19" ht="30" x14ac:dyDescent="0.25">
      <c r="A28" s="1" t="s">
        <v>84</v>
      </c>
      <c r="B28" s="1" t="s">
        <v>85</v>
      </c>
      <c r="C28" s="1" t="s">
        <v>13</v>
      </c>
      <c r="D28" s="1" t="s">
        <v>21</v>
      </c>
      <c r="E28" s="1" t="s">
        <v>34</v>
      </c>
      <c r="F28" s="3">
        <f t="shared" ca="1" si="0"/>
        <v>79</v>
      </c>
      <c r="G28" s="1">
        <v>5</v>
      </c>
      <c r="H28" s="2">
        <v>45592</v>
      </c>
      <c r="I28" s="1" t="s">
        <v>28</v>
      </c>
      <c r="J28" s="1">
        <v>10</v>
      </c>
      <c r="K28" s="3">
        <f>YEAR(Table136[[#This Row],[Rejection Date]])</f>
        <v>2024</v>
      </c>
    </row>
    <row r="29" spans="1:19" ht="30" x14ac:dyDescent="0.25">
      <c r="A29" s="3" t="s">
        <v>86</v>
      </c>
      <c r="B29" s="3" t="s">
        <v>87</v>
      </c>
      <c r="C29" s="3" t="s">
        <v>33</v>
      </c>
      <c r="D29" s="3" t="s">
        <v>21</v>
      </c>
      <c r="E29" s="3" t="s">
        <v>37</v>
      </c>
      <c r="F29" s="3">
        <f t="shared" ca="1" si="0"/>
        <v>99</v>
      </c>
      <c r="G29" s="3">
        <v>3</v>
      </c>
      <c r="H29" s="4">
        <v>45593</v>
      </c>
      <c r="I29" s="3" t="s">
        <v>16</v>
      </c>
      <c r="J29" s="3">
        <v>10</v>
      </c>
      <c r="K29" s="3">
        <f>YEAR(Table136[[#This Row],[Rejection Date]])</f>
        <v>2024</v>
      </c>
    </row>
    <row r="30" spans="1:19" ht="30" x14ac:dyDescent="0.25">
      <c r="A30" s="1" t="s">
        <v>88</v>
      </c>
      <c r="B30" s="1" t="s">
        <v>89</v>
      </c>
      <c r="C30" s="1" t="s">
        <v>26</v>
      </c>
      <c r="D30" s="1" t="s">
        <v>14</v>
      </c>
      <c r="E30" s="1" t="s">
        <v>15</v>
      </c>
      <c r="F30" s="3">
        <f t="shared" ca="1" si="0"/>
        <v>89</v>
      </c>
      <c r="G30" s="1">
        <v>7</v>
      </c>
      <c r="H30" s="2">
        <v>45594</v>
      </c>
      <c r="I30" s="1" t="s">
        <v>16</v>
      </c>
      <c r="J30" s="1">
        <v>10</v>
      </c>
      <c r="K30" s="3">
        <f>YEAR(Table136[[#This Row],[Rejection Date]])</f>
        <v>2024</v>
      </c>
    </row>
    <row r="31" spans="1:19" ht="30" x14ac:dyDescent="0.25">
      <c r="A31" s="3" t="s">
        <v>90</v>
      </c>
      <c r="B31" s="3" t="s">
        <v>91</v>
      </c>
      <c r="C31" s="3" t="s">
        <v>13</v>
      </c>
      <c r="D31" s="3" t="s">
        <v>14</v>
      </c>
      <c r="E31" s="3" t="s">
        <v>27</v>
      </c>
      <c r="F31" s="3">
        <f t="shared" ca="1" si="0"/>
        <v>50</v>
      </c>
      <c r="G31" s="3">
        <v>6</v>
      </c>
      <c r="H31" s="4">
        <v>45595</v>
      </c>
      <c r="I31" s="3" t="s">
        <v>28</v>
      </c>
      <c r="J31" s="3">
        <v>10</v>
      </c>
      <c r="K31" s="3">
        <f>YEAR(Table136[[#This Row],[Rejection Date]])</f>
        <v>2024</v>
      </c>
    </row>
    <row r="32" spans="1:19" ht="30" x14ac:dyDescent="0.25">
      <c r="A32" s="1" t="s">
        <v>92</v>
      </c>
      <c r="B32" s="1" t="s">
        <v>93</v>
      </c>
      <c r="C32" s="1" t="s">
        <v>33</v>
      </c>
      <c r="D32" s="1" t="s">
        <v>21</v>
      </c>
      <c r="E32" s="1" t="s">
        <v>20</v>
      </c>
      <c r="F32" s="3">
        <f t="shared" ca="1" si="0"/>
        <v>61</v>
      </c>
      <c r="G32" s="1">
        <v>8</v>
      </c>
      <c r="H32" s="2">
        <v>45596</v>
      </c>
      <c r="I32" s="1" t="s">
        <v>16</v>
      </c>
      <c r="J32" s="1">
        <v>10</v>
      </c>
      <c r="K32" s="3">
        <f>YEAR(Table136[[#This Row],[Rejection Date]])</f>
        <v>2024</v>
      </c>
    </row>
    <row r="33" spans="1:11" ht="30" x14ac:dyDescent="0.25">
      <c r="A33" s="3" t="s">
        <v>94</v>
      </c>
      <c r="B33" s="3" t="s">
        <v>95</v>
      </c>
      <c r="C33" s="3" t="s">
        <v>26</v>
      </c>
      <c r="D33" s="3" t="s">
        <v>14</v>
      </c>
      <c r="E33" s="3" t="s">
        <v>20</v>
      </c>
      <c r="F33" s="3">
        <f t="shared" ca="1" si="0"/>
        <v>61</v>
      </c>
      <c r="G33" s="3">
        <v>4</v>
      </c>
      <c r="H33" s="4">
        <v>45597</v>
      </c>
      <c r="I33" s="3" t="s">
        <v>28</v>
      </c>
      <c r="J33" s="3">
        <v>11</v>
      </c>
      <c r="K33" s="3">
        <f>YEAR(Table136[[#This Row],[Rejection Date]])</f>
        <v>2024</v>
      </c>
    </row>
    <row r="34" spans="1:11" ht="30" x14ac:dyDescent="0.25">
      <c r="A34" s="1" t="s">
        <v>96</v>
      </c>
      <c r="B34" s="1" t="s">
        <v>97</v>
      </c>
      <c r="C34" s="1" t="s">
        <v>13</v>
      </c>
      <c r="D34" s="1" t="s">
        <v>21</v>
      </c>
      <c r="E34" s="1" t="s">
        <v>37</v>
      </c>
      <c r="F34" s="3">
        <f t="shared" ca="1" si="0"/>
        <v>99</v>
      </c>
      <c r="G34" s="1">
        <v>2</v>
      </c>
      <c r="H34" s="2">
        <v>45598</v>
      </c>
      <c r="I34" s="1" t="s">
        <v>28</v>
      </c>
      <c r="J34" s="1">
        <v>11</v>
      </c>
      <c r="K34" s="3">
        <f>YEAR(Table136[[#This Row],[Rejection Date]])</f>
        <v>2024</v>
      </c>
    </row>
    <row r="35" spans="1:11" ht="30" x14ac:dyDescent="0.25">
      <c r="A35" s="3" t="s">
        <v>98</v>
      </c>
      <c r="B35" s="3" t="s">
        <v>99</v>
      </c>
      <c r="C35" s="3" t="s">
        <v>33</v>
      </c>
      <c r="D35" s="3" t="s">
        <v>14</v>
      </c>
      <c r="E35" s="3" t="s">
        <v>15</v>
      </c>
      <c r="F35" s="3">
        <f t="shared" ca="1" si="0"/>
        <v>74</v>
      </c>
      <c r="G35" s="3">
        <v>7</v>
      </c>
      <c r="H35" s="4">
        <v>45599</v>
      </c>
      <c r="I35" s="3" t="s">
        <v>16</v>
      </c>
      <c r="J35" s="3">
        <v>11</v>
      </c>
      <c r="K35" s="3">
        <f>YEAR(Table136[[#This Row],[Rejection Date]])</f>
        <v>2024</v>
      </c>
    </row>
    <row r="36" spans="1:11" ht="30" x14ac:dyDescent="0.25">
      <c r="A36" s="1" t="s">
        <v>100</v>
      </c>
      <c r="B36" s="1" t="s">
        <v>101</v>
      </c>
      <c r="C36" s="1" t="s">
        <v>13</v>
      </c>
      <c r="D36" s="1" t="s">
        <v>21</v>
      </c>
      <c r="E36" s="1" t="s">
        <v>34</v>
      </c>
      <c r="F36" s="3">
        <f t="shared" ca="1" si="0"/>
        <v>64</v>
      </c>
      <c r="G36" s="1">
        <v>3</v>
      </c>
      <c r="H36" s="2">
        <v>45600</v>
      </c>
      <c r="I36" s="1" t="s">
        <v>16</v>
      </c>
      <c r="J36" s="1">
        <v>11</v>
      </c>
      <c r="K36" s="3">
        <f>YEAR(Table136[[#This Row],[Rejection Date]])</f>
        <v>2024</v>
      </c>
    </row>
    <row r="37" spans="1:11" ht="30" x14ac:dyDescent="0.25">
      <c r="A37" s="3" t="s">
        <v>102</v>
      </c>
      <c r="B37" s="3" t="s">
        <v>103</v>
      </c>
      <c r="C37" s="3" t="s">
        <v>26</v>
      </c>
      <c r="D37" s="3" t="s">
        <v>14</v>
      </c>
      <c r="E37" s="3" t="s">
        <v>15</v>
      </c>
      <c r="F37" s="3">
        <f t="shared" ca="1" si="0"/>
        <v>98</v>
      </c>
      <c r="G37" s="3">
        <v>5</v>
      </c>
      <c r="H37" s="4">
        <v>45601</v>
      </c>
      <c r="I37" s="3" t="s">
        <v>28</v>
      </c>
      <c r="J37" s="3">
        <v>11</v>
      </c>
      <c r="K37" s="3">
        <f>YEAR(Table136[[#This Row],[Rejection Date]])</f>
        <v>2024</v>
      </c>
    </row>
    <row r="38" spans="1:11" ht="30" x14ac:dyDescent="0.25">
      <c r="A38" s="1" t="s">
        <v>104</v>
      </c>
      <c r="B38" s="1" t="s">
        <v>105</v>
      </c>
      <c r="C38" s="1" t="s">
        <v>33</v>
      </c>
      <c r="D38" s="1" t="s">
        <v>14</v>
      </c>
      <c r="E38" s="1" t="s">
        <v>27</v>
      </c>
      <c r="F38" s="3">
        <f t="shared" ca="1" si="0"/>
        <v>50</v>
      </c>
      <c r="G38" s="1">
        <v>4</v>
      </c>
      <c r="H38" s="2">
        <v>45602</v>
      </c>
      <c r="I38" s="1" t="s">
        <v>28</v>
      </c>
      <c r="J38" s="1">
        <v>11</v>
      </c>
      <c r="K38" s="3">
        <f>YEAR(Table136[[#This Row],[Rejection Date]])</f>
        <v>2024</v>
      </c>
    </row>
    <row r="39" spans="1:11" ht="30" x14ac:dyDescent="0.25">
      <c r="A39" s="3" t="s">
        <v>106</v>
      </c>
      <c r="B39" s="3" t="s">
        <v>107</v>
      </c>
      <c r="C39" s="3" t="s">
        <v>13</v>
      </c>
      <c r="D39" s="3" t="s">
        <v>21</v>
      </c>
      <c r="E39" s="3" t="s">
        <v>37</v>
      </c>
      <c r="F39" s="3">
        <f t="shared" ca="1" si="0"/>
        <v>51</v>
      </c>
      <c r="G39" s="3">
        <v>6</v>
      </c>
      <c r="H39" s="4">
        <v>45603</v>
      </c>
      <c r="I39" s="3" t="s">
        <v>16</v>
      </c>
      <c r="J39" s="3">
        <v>11</v>
      </c>
      <c r="K39" s="3">
        <f>YEAR(Table136[[#This Row],[Rejection Date]])</f>
        <v>2024</v>
      </c>
    </row>
    <row r="40" spans="1:11" ht="30" x14ac:dyDescent="0.25">
      <c r="A40" s="1" t="s">
        <v>108</v>
      </c>
      <c r="B40" s="1" t="s">
        <v>109</v>
      </c>
      <c r="C40" s="1" t="s">
        <v>26</v>
      </c>
      <c r="D40" s="1" t="s">
        <v>14</v>
      </c>
      <c r="E40" s="1" t="s">
        <v>15</v>
      </c>
      <c r="F40" s="3">
        <f t="shared" ca="1" si="0"/>
        <v>61</v>
      </c>
      <c r="G40" s="1">
        <v>8</v>
      </c>
      <c r="H40" s="2">
        <v>45604</v>
      </c>
      <c r="I40" s="1" t="s">
        <v>16</v>
      </c>
      <c r="J40" s="1">
        <v>11</v>
      </c>
      <c r="K40" s="3">
        <f>YEAR(Table136[[#This Row],[Rejection Date]])</f>
        <v>2024</v>
      </c>
    </row>
    <row r="41" spans="1:11" ht="30" x14ac:dyDescent="0.25">
      <c r="A41" s="3" t="s">
        <v>110</v>
      </c>
      <c r="B41" s="3" t="s">
        <v>111</v>
      </c>
      <c r="C41" s="3" t="s">
        <v>13</v>
      </c>
      <c r="D41" s="3" t="s">
        <v>14</v>
      </c>
      <c r="E41" s="3" t="s">
        <v>27</v>
      </c>
      <c r="F41" s="3">
        <f t="shared" ca="1" si="0"/>
        <v>56</v>
      </c>
      <c r="G41" s="3">
        <v>3</v>
      </c>
      <c r="H41" s="4">
        <v>45605</v>
      </c>
      <c r="I41" s="3" t="s">
        <v>28</v>
      </c>
      <c r="J41" s="3">
        <v>11</v>
      </c>
      <c r="K41" s="3">
        <f>YEAR(Table136[[#This Row],[Rejection Date]])</f>
        <v>2024</v>
      </c>
    </row>
    <row r="42" spans="1:11" ht="30" x14ac:dyDescent="0.25">
      <c r="A42" s="1" t="s">
        <v>112</v>
      </c>
      <c r="B42" s="1" t="s">
        <v>113</v>
      </c>
      <c r="C42" s="1" t="s">
        <v>26</v>
      </c>
      <c r="D42" s="1" t="s">
        <v>21</v>
      </c>
      <c r="E42" s="1" t="s">
        <v>34</v>
      </c>
      <c r="F42" s="3">
        <f t="shared" ca="1" si="0"/>
        <v>94</v>
      </c>
      <c r="G42" s="1">
        <v>4</v>
      </c>
      <c r="H42" s="2">
        <v>45606</v>
      </c>
      <c r="I42" s="1" t="s">
        <v>28</v>
      </c>
      <c r="J42" s="1">
        <v>11</v>
      </c>
      <c r="K42" s="3">
        <f>YEAR(Table136[[#This Row],[Rejection Date]])</f>
        <v>2024</v>
      </c>
    </row>
    <row r="43" spans="1:11" ht="30" x14ac:dyDescent="0.25">
      <c r="A43" s="3" t="s">
        <v>114</v>
      </c>
      <c r="B43" s="3" t="s">
        <v>115</v>
      </c>
      <c r="C43" s="3" t="s">
        <v>33</v>
      </c>
      <c r="D43" s="3" t="s">
        <v>21</v>
      </c>
      <c r="E43" s="3" t="s">
        <v>37</v>
      </c>
      <c r="F43" s="3">
        <f t="shared" ca="1" si="0"/>
        <v>92</v>
      </c>
      <c r="G43" s="3">
        <v>5</v>
      </c>
      <c r="H43" s="4">
        <v>45607</v>
      </c>
      <c r="I43" s="3" t="s">
        <v>16</v>
      </c>
      <c r="J43" s="3">
        <v>11</v>
      </c>
      <c r="K43" s="3">
        <f>YEAR(Table136[[#This Row],[Rejection Date]])</f>
        <v>2024</v>
      </c>
    </row>
    <row r="44" spans="1:11" ht="30" x14ac:dyDescent="0.25">
      <c r="A44" s="1" t="s">
        <v>116</v>
      </c>
      <c r="B44" s="1" t="s">
        <v>117</v>
      </c>
      <c r="C44" s="1" t="s">
        <v>13</v>
      </c>
      <c r="D44" s="1" t="s">
        <v>14</v>
      </c>
      <c r="E44" s="1" t="s">
        <v>15</v>
      </c>
      <c r="F44" s="3">
        <f t="shared" ca="1" si="0"/>
        <v>84</v>
      </c>
      <c r="G44" s="1">
        <v>7</v>
      </c>
      <c r="H44" s="2">
        <v>45608</v>
      </c>
      <c r="I44" s="1" t="s">
        <v>28</v>
      </c>
      <c r="J44" s="1">
        <v>11</v>
      </c>
      <c r="K44" s="3">
        <f>YEAR(Table136[[#This Row],[Rejection Date]])</f>
        <v>2024</v>
      </c>
    </row>
    <row r="45" spans="1:11" ht="30" x14ac:dyDescent="0.25">
      <c r="A45" s="3" t="s">
        <v>118</v>
      </c>
      <c r="B45" s="3" t="s">
        <v>119</v>
      </c>
      <c r="C45" s="3" t="s">
        <v>26</v>
      </c>
      <c r="D45" s="3" t="s">
        <v>14</v>
      </c>
      <c r="E45" s="3" t="s">
        <v>20</v>
      </c>
      <c r="F45" s="3">
        <f t="shared" ca="1" si="0"/>
        <v>74</v>
      </c>
      <c r="G45" s="3">
        <v>4</v>
      </c>
      <c r="H45" s="4">
        <v>45609</v>
      </c>
      <c r="I45" s="3" t="s">
        <v>16</v>
      </c>
      <c r="J45" s="3">
        <v>11</v>
      </c>
      <c r="K45" s="3">
        <f>YEAR(Table136[[#This Row],[Rejection Date]])</f>
        <v>2024</v>
      </c>
    </row>
    <row r="46" spans="1:11" ht="30" x14ac:dyDescent="0.25">
      <c r="A46" s="1" t="s">
        <v>120</v>
      </c>
      <c r="B46" s="1" t="s">
        <v>121</v>
      </c>
      <c r="C46" s="1" t="s">
        <v>33</v>
      </c>
      <c r="D46" s="1" t="s">
        <v>21</v>
      </c>
      <c r="E46" s="1" t="s">
        <v>20</v>
      </c>
      <c r="F46" s="3">
        <f t="shared" ca="1" si="0"/>
        <v>90</v>
      </c>
      <c r="G46" s="1">
        <v>6</v>
      </c>
      <c r="H46" s="2">
        <v>45610</v>
      </c>
      <c r="I46" s="1" t="s">
        <v>28</v>
      </c>
      <c r="J46" s="1">
        <v>11</v>
      </c>
      <c r="K46" s="3">
        <f>YEAR(Table136[[#This Row],[Rejection Date]])</f>
        <v>2024</v>
      </c>
    </row>
    <row r="47" spans="1:11" ht="30" x14ac:dyDescent="0.25">
      <c r="A47" s="3" t="s">
        <v>122</v>
      </c>
      <c r="B47" s="3" t="s">
        <v>123</v>
      </c>
      <c r="C47" s="3" t="s">
        <v>13</v>
      </c>
      <c r="D47" s="3" t="s">
        <v>21</v>
      </c>
      <c r="E47" s="3" t="s">
        <v>37</v>
      </c>
      <c r="F47" s="3">
        <f t="shared" ca="1" si="0"/>
        <v>61</v>
      </c>
      <c r="G47" s="3">
        <v>3</v>
      </c>
      <c r="H47" s="4">
        <v>45611</v>
      </c>
      <c r="I47" s="3" t="s">
        <v>28</v>
      </c>
      <c r="J47" s="3">
        <v>11</v>
      </c>
      <c r="K47" s="3">
        <f>YEAR(Table136[[#This Row],[Rejection Date]])</f>
        <v>2024</v>
      </c>
    </row>
    <row r="48" spans="1:11" ht="30" x14ac:dyDescent="0.25">
      <c r="A48" s="1" t="s">
        <v>124</v>
      </c>
      <c r="B48" s="1" t="s">
        <v>125</v>
      </c>
      <c r="C48" s="1" t="s">
        <v>26</v>
      </c>
      <c r="D48" s="1" t="s">
        <v>14</v>
      </c>
      <c r="E48" s="1" t="s">
        <v>27</v>
      </c>
      <c r="F48" s="3">
        <f t="shared" ca="1" si="0"/>
        <v>55</v>
      </c>
      <c r="G48" s="1">
        <v>9</v>
      </c>
      <c r="H48" s="2">
        <v>45612</v>
      </c>
      <c r="I48" s="1" t="s">
        <v>16</v>
      </c>
      <c r="J48" s="1">
        <v>11</v>
      </c>
      <c r="K48" s="3">
        <f>YEAR(Table136[[#This Row],[Rejection Date]])</f>
        <v>2024</v>
      </c>
    </row>
    <row r="49" spans="1:11" ht="30" x14ac:dyDescent="0.25">
      <c r="A49" s="3" t="s">
        <v>126</v>
      </c>
      <c r="B49" s="3" t="s">
        <v>127</v>
      </c>
      <c r="C49" s="3" t="s">
        <v>33</v>
      </c>
      <c r="D49" s="3" t="s">
        <v>14</v>
      </c>
      <c r="E49" s="3" t="s">
        <v>15</v>
      </c>
      <c r="F49" s="3">
        <f t="shared" ca="1" si="0"/>
        <v>63</v>
      </c>
      <c r="G49" s="3">
        <v>7</v>
      </c>
      <c r="H49" s="4">
        <v>45613</v>
      </c>
      <c r="I49" s="3" t="s">
        <v>28</v>
      </c>
      <c r="J49" s="3">
        <v>11</v>
      </c>
      <c r="K49" s="3">
        <f>YEAR(Table136[[#This Row],[Rejection Date]])</f>
        <v>2024</v>
      </c>
    </row>
    <row r="50" spans="1:11" ht="30" x14ac:dyDescent="0.25">
      <c r="A50" s="1" t="s">
        <v>128</v>
      </c>
      <c r="B50" s="1" t="s">
        <v>129</v>
      </c>
      <c r="C50" s="1" t="s">
        <v>13</v>
      </c>
      <c r="D50" s="1" t="s">
        <v>21</v>
      </c>
      <c r="E50" s="1" t="s">
        <v>34</v>
      </c>
      <c r="F50" s="3">
        <f t="shared" ca="1" si="0"/>
        <v>59</v>
      </c>
      <c r="G50" s="1">
        <v>2</v>
      </c>
      <c r="H50" s="2">
        <v>45614</v>
      </c>
      <c r="I50" s="1" t="s">
        <v>16</v>
      </c>
      <c r="J50" s="1">
        <v>11</v>
      </c>
      <c r="K50" s="3">
        <f>YEAR(Table136[[#This Row],[Rejection Date]])</f>
        <v>2024</v>
      </c>
    </row>
    <row r="51" spans="1:11" ht="30" x14ac:dyDescent="0.25">
      <c r="A51" s="3" t="s">
        <v>130</v>
      </c>
      <c r="B51" s="3" t="s">
        <v>131</v>
      </c>
      <c r="C51" s="3" t="s">
        <v>26</v>
      </c>
      <c r="D51" s="3" t="s">
        <v>21</v>
      </c>
      <c r="E51" s="3" t="s">
        <v>37</v>
      </c>
      <c r="F51" s="3">
        <f t="shared" ca="1" si="0"/>
        <v>89</v>
      </c>
      <c r="G51" s="3">
        <v>5</v>
      </c>
      <c r="H51" s="4">
        <v>45615</v>
      </c>
      <c r="I51" s="3" t="s">
        <v>28</v>
      </c>
      <c r="J51" s="3">
        <v>11</v>
      </c>
      <c r="K51" s="3">
        <f>YEAR(Table136[[#This Row],[Rejection Date]])</f>
        <v>2024</v>
      </c>
    </row>
    <row r="52" spans="1:11" ht="30" x14ac:dyDescent="0.25">
      <c r="A52" s="1" t="s">
        <v>132</v>
      </c>
      <c r="B52" s="1" t="s">
        <v>133</v>
      </c>
      <c r="C52" s="1" t="s">
        <v>13</v>
      </c>
      <c r="D52" s="1" t="s">
        <v>14</v>
      </c>
      <c r="E52" s="1" t="s">
        <v>15</v>
      </c>
      <c r="F52" s="3">
        <f t="shared" ca="1" si="0"/>
        <v>53</v>
      </c>
      <c r="G52" s="1">
        <v>5</v>
      </c>
      <c r="H52" s="2">
        <v>45616</v>
      </c>
      <c r="I52" s="1" t="s">
        <v>16</v>
      </c>
      <c r="J52" s="1">
        <v>11</v>
      </c>
      <c r="K52" s="3">
        <f>YEAR(Table136[[#This Row],[Rejection Date]])</f>
        <v>2024</v>
      </c>
    </row>
    <row r="53" spans="1:11" ht="30" x14ac:dyDescent="0.25">
      <c r="A53" s="3" t="s">
        <v>134</v>
      </c>
      <c r="B53" s="3" t="s">
        <v>135</v>
      </c>
      <c r="C53" s="3" t="s">
        <v>26</v>
      </c>
      <c r="D53" s="3" t="s">
        <v>14</v>
      </c>
      <c r="E53" s="3" t="s">
        <v>20</v>
      </c>
      <c r="F53" s="3">
        <f t="shared" ca="1" si="0"/>
        <v>79</v>
      </c>
      <c r="G53" s="3">
        <v>4</v>
      </c>
      <c r="H53" s="4">
        <v>45617</v>
      </c>
      <c r="I53" s="3" t="s">
        <v>28</v>
      </c>
      <c r="J53" s="3">
        <v>11</v>
      </c>
      <c r="K53" s="3">
        <f>YEAR(Table136[[#This Row],[Rejection Date]])</f>
        <v>2024</v>
      </c>
    </row>
    <row r="54" spans="1:11" ht="30" x14ac:dyDescent="0.25">
      <c r="A54" s="1" t="s">
        <v>136</v>
      </c>
      <c r="B54" s="1" t="s">
        <v>137</v>
      </c>
      <c r="C54" s="1" t="s">
        <v>33</v>
      </c>
      <c r="D54" s="1" t="s">
        <v>21</v>
      </c>
      <c r="E54" s="1" t="s">
        <v>34</v>
      </c>
      <c r="F54" s="3">
        <f t="shared" ca="1" si="0"/>
        <v>67</v>
      </c>
      <c r="G54" s="1">
        <v>3</v>
      </c>
      <c r="H54" s="2">
        <v>45618</v>
      </c>
      <c r="I54" s="1" t="s">
        <v>28</v>
      </c>
      <c r="J54" s="1">
        <v>11</v>
      </c>
      <c r="K54" s="3">
        <f>YEAR(Table136[[#This Row],[Rejection Date]])</f>
        <v>2024</v>
      </c>
    </row>
    <row r="55" spans="1:11" ht="30" x14ac:dyDescent="0.25">
      <c r="A55" s="3" t="s">
        <v>138</v>
      </c>
      <c r="B55" s="3" t="s">
        <v>139</v>
      </c>
      <c r="C55" s="3" t="s">
        <v>13</v>
      </c>
      <c r="D55" s="3" t="s">
        <v>21</v>
      </c>
      <c r="E55" s="3" t="s">
        <v>37</v>
      </c>
      <c r="F55" s="3">
        <f t="shared" ca="1" si="0"/>
        <v>86</v>
      </c>
      <c r="G55" s="3">
        <v>6</v>
      </c>
      <c r="H55" s="4">
        <v>45619</v>
      </c>
      <c r="I55" s="3" t="s">
        <v>16</v>
      </c>
      <c r="J55" s="3">
        <v>11</v>
      </c>
      <c r="K55" s="3">
        <f>YEAR(Table136[[#This Row],[Rejection Date]])</f>
        <v>2024</v>
      </c>
    </row>
    <row r="56" spans="1:11" ht="30" x14ac:dyDescent="0.25">
      <c r="A56" s="1" t="s">
        <v>140</v>
      </c>
      <c r="B56" s="1" t="s">
        <v>141</v>
      </c>
      <c r="C56" s="1" t="s">
        <v>26</v>
      </c>
      <c r="D56" s="1" t="s">
        <v>14</v>
      </c>
      <c r="E56" s="1" t="s">
        <v>27</v>
      </c>
      <c r="F56" s="3">
        <f t="shared" ca="1" si="0"/>
        <v>78</v>
      </c>
      <c r="G56" s="1">
        <v>7</v>
      </c>
      <c r="H56" s="2">
        <v>45620</v>
      </c>
      <c r="I56" s="1" t="s">
        <v>28</v>
      </c>
      <c r="J56" s="1">
        <v>11</v>
      </c>
      <c r="K56" s="3">
        <f>YEAR(Table136[[#This Row],[Rejection Date]])</f>
        <v>2024</v>
      </c>
    </row>
    <row r="57" spans="1:11" ht="30" x14ac:dyDescent="0.25">
      <c r="A57" s="3" t="s">
        <v>142</v>
      </c>
      <c r="B57" s="3" t="s">
        <v>143</v>
      </c>
      <c r="C57" s="3" t="s">
        <v>33</v>
      </c>
      <c r="D57" s="3" t="s">
        <v>21</v>
      </c>
      <c r="E57" s="3" t="s">
        <v>20</v>
      </c>
      <c r="F57" s="3">
        <f t="shared" ca="1" si="0"/>
        <v>86</v>
      </c>
      <c r="G57" s="3">
        <v>2</v>
      </c>
      <c r="H57" s="4">
        <v>45621</v>
      </c>
      <c r="I57" s="3" t="s">
        <v>28</v>
      </c>
      <c r="J57" s="3">
        <v>11</v>
      </c>
      <c r="K57" s="3">
        <f>YEAR(Table136[[#This Row],[Rejection Date]])</f>
        <v>2024</v>
      </c>
    </row>
    <row r="58" spans="1:11" ht="30" x14ac:dyDescent="0.25">
      <c r="A58" s="1" t="s">
        <v>144</v>
      </c>
      <c r="B58" s="1" t="s">
        <v>145</v>
      </c>
      <c r="C58" s="1" t="s">
        <v>13</v>
      </c>
      <c r="D58" s="1" t="s">
        <v>14</v>
      </c>
      <c r="E58" s="1" t="s">
        <v>15</v>
      </c>
      <c r="F58" s="3">
        <f t="shared" ca="1" si="0"/>
        <v>73</v>
      </c>
      <c r="G58" s="1">
        <v>9</v>
      </c>
      <c r="H58" s="2">
        <v>45622</v>
      </c>
      <c r="I58" s="1" t="s">
        <v>28</v>
      </c>
      <c r="J58" s="1">
        <v>11</v>
      </c>
      <c r="K58" s="3">
        <f>YEAR(Table136[[#This Row],[Rejection Date]])</f>
        <v>2024</v>
      </c>
    </row>
    <row r="59" spans="1:11" ht="30" x14ac:dyDescent="0.25">
      <c r="A59" s="3" t="s">
        <v>146</v>
      </c>
      <c r="B59" s="3" t="s">
        <v>147</v>
      </c>
      <c r="C59" s="3" t="s">
        <v>26</v>
      </c>
      <c r="D59" s="3" t="s">
        <v>21</v>
      </c>
      <c r="E59" s="3" t="s">
        <v>34</v>
      </c>
      <c r="F59" s="3">
        <f t="shared" ca="1" si="0"/>
        <v>82</v>
      </c>
      <c r="G59" s="3">
        <v>5</v>
      </c>
      <c r="H59" s="4">
        <v>45623</v>
      </c>
      <c r="I59" s="3" t="s">
        <v>16</v>
      </c>
      <c r="J59" s="3">
        <v>11</v>
      </c>
      <c r="K59" s="3">
        <f>YEAR(Table136[[#This Row],[Rejection Date]])</f>
        <v>2024</v>
      </c>
    </row>
    <row r="60" spans="1:11" ht="30" x14ac:dyDescent="0.25">
      <c r="A60" s="1" t="s">
        <v>148</v>
      </c>
      <c r="B60" s="1" t="s">
        <v>149</v>
      </c>
      <c r="C60" s="1" t="s">
        <v>13</v>
      </c>
      <c r="D60" s="1" t="s">
        <v>21</v>
      </c>
      <c r="E60" s="1" t="s">
        <v>37</v>
      </c>
      <c r="F60" s="3">
        <f t="shared" ca="1" si="0"/>
        <v>93</v>
      </c>
      <c r="G60" s="1">
        <v>3</v>
      </c>
      <c r="H60" s="2">
        <v>45624</v>
      </c>
      <c r="I60" s="1" t="s">
        <v>28</v>
      </c>
      <c r="J60" s="1">
        <v>11</v>
      </c>
      <c r="K60" s="3">
        <f>YEAR(Table136[[#This Row],[Rejection Date]])</f>
        <v>2024</v>
      </c>
    </row>
    <row r="61" spans="1:11" ht="30" x14ac:dyDescent="0.25">
      <c r="A61" s="3" t="s">
        <v>150</v>
      </c>
      <c r="B61" s="3" t="s">
        <v>151</v>
      </c>
      <c r="C61" s="3" t="s">
        <v>33</v>
      </c>
      <c r="D61" s="3" t="s">
        <v>14</v>
      </c>
      <c r="E61" s="3" t="s">
        <v>27</v>
      </c>
      <c r="F61" s="3">
        <f t="shared" ca="1" si="0"/>
        <v>58</v>
      </c>
      <c r="G61" s="3">
        <v>4</v>
      </c>
      <c r="H61" s="4">
        <v>45625</v>
      </c>
      <c r="I61" s="3" t="s">
        <v>28</v>
      </c>
      <c r="J61" s="3">
        <v>11</v>
      </c>
      <c r="K61" s="3">
        <f>YEAR(Table136[[#This Row],[Rejection Date]])</f>
        <v>2024</v>
      </c>
    </row>
    <row r="62" spans="1:11" ht="30" x14ac:dyDescent="0.25">
      <c r="A62" s="1" t="s">
        <v>152</v>
      </c>
      <c r="B62" s="1" t="s">
        <v>153</v>
      </c>
      <c r="C62" s="1" t="s">
        <v>26</v>
      </c>
      <c r="D62" s="1" t="s">
        <v>14</v>
      </c>
      <c r="E62" s="1" t="s">
        <v>20</v>
      </c>
      <c r="F62" s="3">
        <f t="shared" ca="1" si="0"/>
        <v>88</v>
      </c>
      <c r="G62" s="1">
        <v>6</v>
      </c>
      <c r="H62" s="2">
        <v>45626</v>
      </c>
      <c r="I62" s="1" t="s">
        <v>28</v>
      </c>
      <c r="J62" s="1">
        <v>11</v>
      </c>
      <c r="K62" s="3">
        <f>YEAR(Table136[[#This Row],[Rejection Date]])</f>
        <v>2024</v>
      </c>
    </row>
    <row r="63" spans="1:11" ht="30" x14ac:dyDescent="0.25">
      <c r="A63" s="3" t="s">
        <v>154</v>
      </c>
      <c r="B63" s="3" t="s">
        <v>155</v>
      </c>
      <c r="C63" s="3" t="s">
        <v>13</v>
      </c>
      <c r="D63" s="3" t="s">
        <v>21</v>
      </c>
      <c r="E63" s="3" t="s">
        <v>34</v>
      </c>
      <c r="F63" s="3">
        <f t="shared" ca="1" si="0"/>
        <v>72</v>
      </c>
      <c r="G63" s="3">
        <v>7</v>
      </c>
      <c r="H63" s="4">
        <v>45627</v>
      </c>
      <c r="I63" s="3" t="s">
        <v>28</v>
      </c>
      <c r="J63" s="3">
        <v>12</v>
      </c>
      <c r="K63" s="3">
        <f>YEAR(Table136[[#This Row],[Rejection Date]])</f>
        <v>2024</v>
      </c>
    </row>
    <row r="64" spans="1:11" ht="30" x14ac:dyDescent="0.25">
      <c r="A64" s="1" t="s">
        <v>156</v>
      </c>
      <c r="B64" s="1" t="s">
        <v>157</v>
      </c>
      <c r="C64" s="1" t="s">
        <v>33</v>
      </c>
      <c r="D64" s="1" t="s">
        <v>21</v>
      </c>
      <c r="E64" s="1" t="s">
        <v>37</v>
      </c>
      <c r="F64" s="3">
        <f t="shared" ca="1" si="0"/>
        <v>62</v>
      </c>
      <c r="G64" s="1">
        <v>4</v>
      </c>
      <c r="H64" s="2">
        <v>45628</v>
      </c>
      <c r="I64" s="1" t="s">
        <v>16</v>
      </c>
      <c r="J64" s="1">
        <v>12</v>
      </c>
      <c r="K64" s="3">
        <f>YEAR(Table136[[#This Row],[Rejection Date]])</f>
        <v>2024</v>
      </c>
    </row>
    <row r="65" spans="1:11" ht="30" x14ac:dyDescent="0.25">
      <c r="A65" s="3" t="s">
        <v>158</v>
      </c>
      <c r="B65" s="3" t="s">
        <v>159</v>
      </c>
      <c r="C65" s="3" t="s">
        <v>13</v>
      </c>
      <c r="D65" s="3" t="s">
        <v>14</v>
      </c>
      <c r="E65" s="3" t="s">
        <v>15</v>
      </c>
      <c r="F65" s="3">
        <f t="shared" ca="1" si="0"/>
        <v>56</v>
      </c>
      <c r="G65" s="3">
        <v>8</v>
      </c>
      <c r="H65" s="4">
        <v>45629</v>
      </c>
      <c r="I65" s="3" t="s">
        <v>28</v>
      </c>
      <c r="J65" s="3">
        <v>12</v>
      </c>
      <c r="K65" s="3">
        <f>YEAR(Table136[[#This Row],[Rejection Date]])</f>
        <v>2024</v>
      </c>
    </row>
    <row r="66" spans="1:11" ht="30" x14ac:dyDescent="0.25">
      <c r="A66" s="1" t="s">
        <v>160</v>
      </c>
      <c r="B66" s="1" t="s">
        <v>161</v>
      </c>
      <c r="C66" s="1" t="s">
        <v>26</v>
      </c>
      <c r="D66" s="1" t="s">
        <v>14</v>
      </c>
      <c r="E66" s="1" t="s">
        <v>27</v>
      </c>
      <c r="F66" s="3">
        <f t="shared" ref="F66:F129" ca="1" si="3">RANDBETWEEN(50,100)</f>
        <v>91</v>
      </c>
      <c r="G66" s="1">
        <v>6</v>
      </c>
      <c r="H66" s="2">
        <v>45630</v>
      </c>
      <c r="I66" s="1" t="s">
        <v>16</v>
      </c>
      <c r="J66" s="1">
        <v>12</v>
      </c>
      <c r="K66" s="3">
        <f>YEAR(Table136[[#This Row],[Rejection Date]])</f>
        <v>2024</v>
      </c>
    </row>
    <row r="67" spans="1:11" ht="30" x14ac:dyDescent="0.25">
      <c r="A67" s="3" t="s">
        <v>162</v>
      </c>
      <c r="B67" s="3" t="s">
        <v>163</v>
      </c>
      <c r="C67" s="3" t="s">
        <v>33</v>
      </c>
      <c r="D67" s="3" t="s">
        <v>21</v>
      </c>
      <c r="E67" s="3" t="s">
        <v>34</v>
      </c>
      <c r="F67" s="3">
        <f t="shared" ca="1" si="3"/>
        <v>67</v>
      </c>
      <c r="G67" s="3">
        <v>2</v>
      </c>
      <c r="H67" s="4">
        <v>45631</v>
      </c>
      <c r="I67" s="3" t="s">
        <v>28</v>
      </c>
      <c r="J67" s="3">
        <v>12</v>
      </c>
      <c r="K67" s="3">
        <f>YEAR(Table136[[#This Row],[Rejection Date]])</f>
        <v>2024</v>
      </c>
    </row>
    <row r="68" spans="1:11" ht="30" x14ac:dyDescent="0.25">
      <c r="A68" s="1" t="s">
        <v>164</v>
      </c>
      <c r="B68" s="1" t="s">
        <v>165</v>
      </c>
      <c r="C68" s="1" t="s">
        <v>13</v>
      </c>
      <c r="D68" s="1" t="s">
        <v>21</v>
      </c>
      <c r="E68" s="1" t="s">
        <v>37</v>
      </c>
      <c r="F68" s="3">
        <f t="shared" ca="1" si="3"/>
        <v>61</v>
      </c>
      <c r="G68" s="1">
        <v>5</v>
      </c>
      <c r="H68" s="2">
        <v>45632</v>
      </c>
      <c r="I68" s="1" t="s">
        <v>28</v>
      </c>
      <c r="J68" s="1">
        <v>12</v>
      </c>
      <c r="K68" s="3">
        <f>YEAR(Table136[[#This Row],[Rejection Date]])</f>
        <v>2024</v>
      </c>
    </row>
    <row r="69" spans="1:11" ht="30" x14ac:dyDescent="0.25">
      <c r="A69" s="3" t="s">
        <v>166</v>
      </c>
      <c r="B69" s="3" t="s">
        <v>167</v>
      </c>
      <c r="C69" s="3" t="s">
        <v>26</v>
      </c>
      <c r="D69" s="3" t="s">
        <v>14</v>
      </c>
      <c r="E69" s="3" t="s">
        <v>15</v>
      </c>
      <c r="F69" s="3">
        <f t="shared" ca="1" si="3"/>
        <v>54</v>
      </c>
      <c r="G69" s="3">
        <v>9</v>
      </c>
      <c r="H69" s="4">
        <v>45633</v>
      </c>
      <c r="I69" s="3" t="s">
        <v>16</v>
      </c>
      <c r="J69" s="3">
        <v>12</v>
      </c>
      <c r="K69" s="3">
        <f>YEAR(Table136[[#This Row],[Rejection Date]])</f>
        <v>2024</v>
      </c>
    </row>
    <row r="70" spans="1:11" ht="30" x14ac:dyDescent="0.25">
      <c r="A70" s="1" t="s">
        <v>168</v>
      </c>
      <c r="B70" s="1" t="s">
        <v>169</v>
      </c>
      <c r="C70" s="1" t="s">
        <v>33</v>
      </c>
      <c r="D70" s="1" t="s">
        <v>14</v>
      </c>
      <c r="E70" s="1" t="s">
        <v>20</v>
      </c>
      <c r="F70" s="3">
        <f t="shared" ca="1" si="3"/>
        <v>72</v>
      </c>
      <c r="G70" s="1">
        <v>3</v>
      </c>
      <c r="H70" s="2">
        <v>45634</v>
      </c>
      <c r="I70" s="1" t="s">
        <v>28</v>
      </c>
      <c r="J70" s="1">
        <v>12</v>
      </c>
      <c r="K70" s="3">
        <f>YEAR(Table136[[#This Row],[Rejection Date]])</f>
        <v>2024</v>
      </c>
    </row>
    <row r="71" spans="1:11" ht="30" x14ac:dyDescent="0.25">
      <c r="A71" s="3" t="s">
        <v>170</v>
      </c>
      <c r="B71" s="3" t="s">
        <v>171</v>
      </c>
      <c r="C71" s="3" t="s">
        <v>13</v>
      </c>
      <c r="D71" s="3" t="s">
        <v>21</v>
      </c>
      <c r="E71" s="3" t="s">
        <v>34</v>
      </c>
      <c r="F71" s="3">
        <f t="shared" ca="1" si="3"/>
        <v>99</v>
      </c>
      <c r="G71" s="3">
        <v>6</v>
      </c>
      <c r="H71" s="4">
        <v>45635</v>
      </c>
      <c r="I71" s="3" t="s">
        <v>16</v>
      </c>
      <c r="J71" s="3">
        <v>12</v>
      </c>
      <c r="K71" s="3">
        <f>YEAR(Table136[[#This Row],[Rejection Date]])</f>
        <v>2024</v>
      </c>
    </row>
    <row r="72" spans="1:11" ht="30" x14ac:dyDescent="0.25">
      <c r="A72" s="1" t="s">
        <v>172</v>
      </c>
      <c r="B72" s="1" t="s">
        <v>173</v>
      </c>
      <c r="C72" s="1" t="s">
        <v>26</v>
      </c>
      <c r="D72" s="1" t="s">
        <v>21</v>
      </c>
      <c r="E72" s="1" t="s">
        <v>37</v>
      </c>
      <c r="F72" s="3">
        <f t="shared" ca="1" si="3"/>
        <v>52</v>
      </c>
      <c r="G72" s="1">
        <v>7</v>
      </c>
      <c r="H72" s="2">
        <v>45636</v>
      </c>
      <c r="I72" s="1" t="s">
        <v>28</v>
      </c>
      <c r="J72" s="1">
        <v>12</v>
      </c>
      <c r="K72" s="3">
        <f>YEAR(Table136[[#This Row],[Rejection Date]])</f>
        <v>2024</v>
      </c>
    </row>
    <row r="73" spans="1:11" ht="30" x14ac:dyDescent="0.25">
      <c r="A73" s="3" t="s">
        <v>174</v>
      </c>
      <c r="B73" s="3" t="s">
        <v>175</v>
      </c>
      <c r="C73" s="3" t="s">
        <v>13</v>
      </c>
      <c r="D73" s="3" t="s">
        <v>14</v>
      </c>
      <c r="E73" s="3" t="s">
        <v>15</v>
      </c>
      <c r="F73" s="3">
        <f t="shared" ca="1" si="3"/>
        <v>51</v>
      </c>
      <c r="G73" s="3">
        <v>6</v>
      </c>
      <c r="H73" s="4">
        <v>45637</v>
      </c>
      <c r="I73" s="3" t="s">
        <v>16</v>
      </c>
      <c r="J73" s="3">
        <v>12</v>
      </c>
      <c r="K73" s="3">
        <f>YEAR(Table136[[#This Row],[Rejection Date]])</f>
        <v>2024</v>
      </c>
    </row>
    <row r="74" spans="1:11" ht="30" x14ac:dyDescent="0.25">
      <c r="A74" s="1" t="s">
        <v>176</v>
      </c>
      <c r="B74" s="1" t="s">
        <v>177</v>
      </c>
      <c r="C74" s="1" t="s">
        <v>33</v>
      </c>
      <c r="D74" s="1" t="s">
        <v>14</v>
      </c>
      <c r="E74" s="1" t="s">
        <v>27</v>
      </c>
      <c r="F74" s="3">
        <f t="shared" ca="1" si="3"/>
        <v>63</v>
      </c>
      <c r="G74" s="1">
        <v>4</v>
      </c>
      <c r="H74" s="2">
        <v>45638</v>
      </c>
      <c r="I74" s="1" t="s">
        <v>28</v>
      </c>
      <c r="J74" s="1">
        <v>12</v>
      </c>
      <c r="K74" s="3">
        <f>YEAR(Table136[[#This Row],[Rejection Date]])</f>
        <v>2024</v>
      </c>
    </row>
    <row r="75" spans="1:11" ht="30" x14ac:dyDescent="0.25">
      <c r="A75" s="3" t="s">
        <v>178</v>
      </c>
      <c r="B75" s="3" t="s">
        <v>179</v>
      </c>
      <c r="C75" s="3" t="s">
        <v>13</v>
      </c>
      <c r="D75" s="3" t="s">
        <v>21</v>
      </c>
      <c r="E75" s="3" t="s">
        <v>34</v>
      </c>
      <c r="F75" s="3">
        <f t="shared" ca="1" si="3"/>
        <v>89</v>
      </c>
      <c r="G75" s="3">
        <v>2</v>
      </c>
      <c r="H75" s="4">
        <v>45639</v>
      </c>
      <c r="I75" s="3" t="s">
        <v>28</v>
      </c>
      <c r="J75" s="3">
        <v>12</v>
      </c>
      <c r="K75" s="3">
        <f>YEAR(Table136[[#This Row],[Rejection Date]])</f>
        <v>2024</v>
      </c>
    </row>
    <row r="76" spans="1:11" ht="30" x14ac:dyDescent="0.25">
      <c r="A76" s="1" t="s">
        <v>180</v>
      </c>
      <c r="B76" s="1" t="s">
        <v>181</v>
      </c>
      <c r="C76" s="1" t="s">
        <v>26</v>
      </c>
      <c r="D76" s="1" t="s">
        <v>21</v>
      </c>
      <c r="E76" s="1" t="s">
        <v>37</v>
      </c>
      <c r="F76" s="3">
        <f t="shared" ca="1" si="3"/>
        <v>77</v>
      </c>
      <c r="G76" s="1">
        <v>3</v>
      </c>
      <c r="H76" s="2">
        <v>45640</v>
      </c>
      <c r="I76" s="1" t="s">
        <v>16</v>
      </c>
      <c r="J76" s="1">
        <v>12</v>
      </c>
      <c r="K76" s="3">
        <f>YEAR(Table136[[#This Row],[Rejection Date]])</f>
        <v>2024</v>
      </c>
    </row>
    <row r="77" spans="1:11" ht="30" x14ac:dyDescent="0.25">
      <c r="A77" s="3" t="s">
        <v>182</v>
      </c>
      <c r="B77" s="3" t="s">
        <v>183</v>
      </c>
      <c r="C77" s="3" t="s">
        <v>33</v>
      </c>
      <c r="D77" s="3" t="s">
        <v>14</v>
      </c>
      <c r="E77" s="3" t="s">
        <v>15</v>
      </c>
      <c r="F77" s="3">
        <f t="shared" ca="1" si="3"/>
        <v>94</v>
      </c>
      <c r="G77" s="3">
        <v>4</v>
      </c>
      <c r="H77" s="4">
        <v>45641</v>
      </c>
      <c r="I77" s="3" t="s">
        <v>28</v>
      </c>
      <c r="J77" s="3">
        <v>12</v>
      </c>
      <c r="K77" s="3">
        <f>YEAR(Table136[[#This Row],[Rejection Date]])</f>
        <v>2024</v>
      </c>
    </row>
    <row r="78" spans="1:11" ht="30" x14ac:dyDescent="0.25">
      <c r="A78" s="1" t="s">
        <v>184</v>
      </c>
      <c r="B78" s="1" t="s">
        <v>185</v>
      </c>
      <c r="C78" s="1" t="s">
        <v>13</v>
      </c>
      <c r="D78" s="1" t="s">
        <v>14</v>
      </c>
      <c r="E78" s="1" t="s">
        <v>27</v>
      </c>
      <c r="F78" s="3">
        <f t="shared" ca="1" si="3"/>
        <v>93</v>
      </c>
      <c r="G78" s="1">
        <v>8</v>
      </c>
      <c r="H78" s="2">
        <v>45642</v>
      </c>
      <c r="I78" s="1" t="s">
        <v>16</v>
      </c>
      <c r="J78" s="1">
        <v>12</v>
      </c>
      <c r="K78" s="3">
        <f>YEAR(Table136[[#This Row],[Rejection Date]])</f>
        <v>2024</v>
      </c>
    </row>
    <row r="79" spans="1:11" ht="30" x14ac:dyDescent="0.25">
      <c r="A79" s="3" t="s">
        <v>186</v>
      </c>
      <c r="B79" s="3" t="s">
        <v>187</v>
      </c>
      <c r="C79" s="3" t="s">
        <v>26</v>
      </c>
      <c r="D79" s="3" t="s">
        <v>21</v>
      </c>
      <c r="E79" s="3" t="s">
        <v>34</v>
      </c>
      <c r="F79" s="3">
        <f t="shared" ca="1" si="3"/>
        <v>93</v>
      </c>
      <c r="G79" s="3">
        <v>5</v>
      </c>
      <c r="H79" s="4">
        <v>45643</v>
      </c>
      <c r="I79" s="3" t="s">
        <v>28</v>
      </c>
      <c r="J79" s="3">
        <v>12</v>
      </c>
      <c r="K79" s="3">
        <f>YEAR(Table136[[#This Row],[Rejection Date]])</f>
        <v>2024</v>
      </c>
    </row>
    <row r="80" spans="1:11" ht="30" x14ac:dyDescent="0.25">
      <c r="A80" s="1" t="s">
        <v>188</v>
      </c>
      <c r="B80" s="1" t="s">
        <v>189</v>
      </c>
      <c r="C80" s="1" t="s">
        <v>33</v>
      </c>
      <c r="D80" s="1" t="s">
        <v>21</v>
      </c>
      <c r="E80" s="1" t="s">
        <v>37</v>
      </c>
      <c r="F80" s="3">
        <f t="shared" ca="1" si="3"/>
        <v>64</v>
      </c>
      <c r="G80" s="1">
        <v>4</v>
      </c>
      <c r="H80" s="2">
        <v>45644</v>
      </c>
      <c r="I80" s="1" t="s">
        <v>16</v>
      </c>
      <c r="J80" s="1">
        <v>12</v>
      </c>
      <c r="K80" s="3">
        <f>YEAR(Table136[[#This Row],[Rejection Date]])</f>
        <v>2024</v>
      </c>
    </row>
    <row r="81" spans="1:11" ht="30" x14ac:dyDescent="0.25">
      <c r="A81" s="3" t="s">
        <v>190</v>
      </c>
      <c r="B81" s="3" t="s">
        <v>191</v>
      </c>
      <c r="C81" s="3" t="s">
        <v>13</v>
      </c>
      <c r="D81" s="3" t="s">
        <v>14</v>
      </c>
      <c r="E81" s="3" t="s">
        <v>15</v>
      </c>
      <c r="F81" s="3">
        <f t="shared" ca="1" si="3"/>
        <v>73</v>
      </c>
      <c r="G81" s="3">
        <v>5</v>
      </c>
      <c r="H81" s="4">
        <v>45645</v>
      </c>
      <c r="I81" s="3" t="s">
        <v>28</v>
      </c>
      <c r="J81" s="3">
        <v>12</v>
      </c>
      <c r="K81" s="3">
        <f>YEAR(Table136[[#This Row],[Rejection Date]])</f>
        <v>2024</v>
      </c>
    </row>
    <row r="82" spans="1:11" ht="30" x14ac:dyDescent="0.25">
      <c r="A82" s="1" t="s">
        <v>192</v>
      </c>
      <c r="B82" s="1" t="s">
        <v>193</v>
      </c>
      <c r="C82" s="1" t="s">
        <v>26</v>
      </c>
      <c r="D82" s="1" t="s">
        <v>14</v>
      </c>
      <c r="E82" s="1" t="s">
        <v>20</v>
      </c>
      <c r="F82" s="3">
        <f t="shared" ca="1" si="3"/>
        <v>72</v>
      </c>
      <c r="G82" s="1">
        <v>6</v>
      </c>
      <c r="H82" s="2">
        <v>45646</v>
      </c>
      <c r="I82" s="1" t="s">
        <v>16</v>
      </c>
      <c r="J82" s="1">
        <v>12</v>
      </c>
      <c r="K82" s="3">
        <f>YEAR(Table136[[#This Row],[Rejection Date]])</f>
        <v>2024</v>
      </c>
    </row>
    <row r="83" spans="1:11" ht="30" x14ac:dyDescent="0.25">
      <c r="A83" s="3" t="s">
        <v>194</v>
      </c>
      <c r="B83" s="3" t="s">
        <v>195</v>
      </c>
      <c r="C83" s="3" t="s">
        <v>33</v>
      </c>
      <c r="D83" s="3" t="s">
        <v>21</v>
      </c>
      <c r="E83" s="3" t="s">
        <v>34</v>
      </c>
      <c r="F83" s="3">
        <f t="shared" ca="1" si="3"/>
        <v>98</v>
      </c>
      <c r="G83" s="3">
        <v>3</v>
      </c>
      <c r="H83" s="4">
        <v>45647</v>
      </c>
      <c r="I83" s="3" t="s">
        <v>28</v>
      </c>
      <c r="J83" s="3">
        <v>12</v>
      </c>
      <c r="K83" s="3">
        <f>YEAR(Table136[[#This Row],[Rejection Date]])</f>
        <v>2024</v>
      </c>
    </row>
    <row r="84" spans="1:11" ht="30" x14ac:dyDescent="0.25">
      <c r="A84" s="1" t="s">
        <v>196</v>
      </c>
      <c r="B84" s="1" t="s">
        <v>197</v>
      </c>
      <c r="C84" s="1" t="s">
        <v>13</v>
      </c>
      <c r="D84" s="1" t="s">
        <v>21</v>
      </c>
      <c r="E84" s="1" t="s">
        <v>37</v>
      </c>
      <c r="F84" s="3">
        <f t="shared" ca="1" si="3"/>
        <v>84</v>
      </c>
      <c r="G84" s="1">
        <v>6</v>
      </c>
      <c r="H84" s="2">
        <v>45648</v>
      </c>
      <c r="I84" s="1" t="s">
        <v>28</v>
      </c>
      <c r="J84" s="1">
        <v>12</v>
      </c>
      <c r="K84" s="3">
        <f>YEAR(Table136[[#This Row],[Rejection Date]])</f>
        <v>2024</v>
      </c>
    </row>
    <row r="85" spans="1:11" ht="30" x14ac:dyDescent="0.25">
      <c r="A85" s="3" t="s">
        <v>198</v>
      </c>
      <c r="B85" s="3" t="s">
        <v>199</v>
      </c>
      <c r="C85" s="3" t="s">
        <v>26</v>
      </c>
      <c r="D85" s="3" t="s">
        <v>14</v>
      </c>
      <c r="E85" s="3" t="s">
        <v>15</v>
      </c>
      <c r="F85" s="3">
        <f t="shared" ca="1" si="3"/>
        <v>52</v>
      </c>
      <c r="G85" s="3">
        <v>4</v>
      </c>
      <c r="H85" s="4">
        <v>45649</v>
      </c>
      <c r="I85" s="3" t="s">
        <v>28</v>
      </c>
      <c r="J85" s="3">
        <v>12</v>
      </c>
      <c r="K85" s="3">
        <f>YEAR(Table136[[#This Row],[Rejection Date]])</f>
        <v>2024</v>
      </c>
    </row>
    <row r="86" spans="1:11" ht="30" x14ac:dyDescent="0.25">
      <c r="A86" s="1" t="s">
        <v>200</v>
      </c>
      <c r="B86" s="1" t="s">
        <v>201</v>
      </c>
      <c r="C86" s="1" t="s">
        <v>33</v>
      </c>
      <c r="D86" s="1" t="s">
        <v>14</v>
      </c>
      <c r="E86" s="1" t="s">
        <v>27</v>
      </c>
      <c r="F86" s="3">
        <f t="shared" ca="1" si="3"/>
        <v>77</v>
      </c>
      <c r="G86" s="1">
        <v>5</v>
      </c>
      <c r="H86" s="2">
        <v>45650</v>
      </c>
      <c r="I86" s="1" t="s">
        <v>16</v>
      </c>
      <c r="J86" s="1">
        <v>12</v>
      </c>
      <c r="K86" s="3">
        <f>YEAR(Table136[[#This Row],[Rejection Date]])</f>
        <v>2024</v>
      </c>
    </row>
    <row r="87" spans="1:11" ht="30" x14ac:dyDescent="0.25">
      <c r="A87" s="3" t="s">
        <v>202</v>
      </c>
      <c r="B87" s="3" t="s">
        <v>203</v>
      </c>
      <c r="C87" s="3" t="s">
        <v>13</v>
      </c>
      <c r="D87" s="3" t="s">
        <v>21</v>
      </c>
      <c r="E87" s="3" t="s">
        <v>34</v>
      </c>
      <c r="F87" s="3">
        <f t="shared" ca="1" si="3"/>
        <v>95</v>
      </c>
      <c r="G87" s="3">
        <v>2</v>
      </c>
      <c r="H87" s="4">
        <v>45651</v>
      </c>
      <c r="I87" s="3" t="s">
        <v>16</v>
      </c>
      <c r="J87" s="3">
        <v>12</v>
      </c>
      <c r="K87" s="3">
        <f>YEAR(Table136[[#This Row],[Rejection Date]])</f>
        <v>2024</v>
      </c>
    </row>
    <row r="88" spans="1:11" ht="30" x14ac:dyDescent="0.25">
      <c r="A88" s="1" t="s">
        <v>204</v>
      </c>
      <c r="B88" s="1" t="s">
        <v>205</v>
      </c>
      <c r="C88" s="1" t="s">
        <v>26</v>
      </c>
      <c r="D88" s="1" t="s">
        <v>21</v>
      </c>
      <c r="E88" s="1" t="s">
        <v>37</v>
      </c>
      <c r="F88" s="3">
        <f t="shared" ca="1" si="3"/>
        <v>55</v>
      </c>
      <c r="G88" s="1">
        <v>7</v>
      </c>
      <c r="H88" s="2">
        <v>45652</v>
      </c>
      <c r="I88" s="1" t="s">
        <v>28</v>
      </c>
      <c r="J88" s="1">
        <v>12</v>
      </c>
      <c r="K88" s="3">
        <f>YEAR(Table136[[#This Row],[Rejection Date]])</f>
        <v>2024</v>
      </c>
    </row>
    <row r="89" spans="1:11" ht="30" x14ac:dyDescent="0.25">
      <c r="A89" s="3" t="s">
        <v>206</v>
      </c>
      <c r="B89" s="3" t="s">
        <v>207</v>
      </c>
      <c r="C89" s="3" t="s">
        <v>13</v>
      </c>
      <c r="D89" s="3" t="s">
        <v>14</v>
      </c>
      <c r="E89" s="3" t="s">
        <v>15</v>
      </c>
      <c r="F89" s="3">
        <f t="shared" ca="1" si="3"/>
        <v>63</v>
      </c>
      <c r="G89" s="3">
        <v>8</v>
      </c>
      <c r="H89" s="4">
        <v>45653</v>
      </c>
      <c r="I89" s="3" t="s">
        <v>28</v>
      </c>
      <c r="J89" s="3">
        <v>12</v>
      </c>
      <c r="K89" s="3">
        <f>YEAR(Table136[[#This Row],[Rejection Date]])</f>
        <v>2024</v>
      </c>
    </row>
    <row r="90" spans="1:11" ht="30" x14ac:dyDescent="0.25">
      <c r="A90" s="1" t="s">
        <v>208</v>
      </c>
      <c r="B90" s="1" t="s">
        <v>209</v>
      </c>
      <c r="C90" s="1" t="s">
        <v>33</v>
      </c>
      <c r="D90" s="1" t="s">
        <v>14</v>
      </c>
      <c r="E90" s="1" t="s">
        <v>20</v>
      </c>
      <c r="F90" s="3">
        <f t="shared" ca="1" si="3"/>
        <v>61</v>
      </c>
      <c r="G90" s="1">
        <v>6</v>
      </c>
      <c r="H90" s="2">
        <v>45654</v>
      </c>
      <c r="I90" s="1" t="s">
        <v>28</v>
      </c>
      <c r="J90" s="1">
        <v>12</v>
      </c>
      <c r="K90" s="3">
        <f>YEAR(Table136[[#This Row],[Rejection Date]])</f>
        <v>2024</v>
      </c>
    </row>
    <row r="91" spans="1:11" ht="30" x14ac:dyDescent="0.25">
      <c r="A91" s="3" t="s">
        <v>210</v>
      </c>
      <c r="B91" s="3" t="s">
        <v>211</v>
      </c>
      <c r="C91" s="3" t="s">
        <v>13</v>
      </c>
      <c r="D91" s="3" t="s">
        <v>21</v>
      </c>
      <c r="E91" s="3" t="s">
        <v>34</v>
      </c>
      <c r="F91" s="3">
        <f t="shared" ca="1" si="3"/>
        <v>87</v>
      </c>
      <c r="G91" s="3">
        <v>3</v>
      </c>
      <c r="H91" s="4">
        <v>45655</v>
      </c>
      <c r="I91" s="3" t="s">
        <v>28</v>
      </c>
      <c r="J91" s="3">
        <v>12</v>
      </c>
      <c r="K91" s="3">
        <f>YEAR(Table136[[#This Row],[Rejection Date]])</f>
        <v>2024</v>
      </c>
    </row>
    <row r="92" spans="1:11" ht="30" x14ac:dyDescent="0.25">
      <c r="A92" s="1" t="s">
        <v>212</v>
      </c>
      <c r="B92" s="1" t="s">
        <v>213</v>
      </c>
      <c r="C92" s="1" t="s">
        <v>26</v>
      </c>
      <c r="D92" s="1" t="s">
        <v>21</v>
      </c>
      <c r="E92" s="1" t="s">
        <v>37</v>
      </c>
      <c r="F92" s="3">
        <f t="shared" ca="1" si="3"/>
        <v>97</v>
      </c>
      <c r="G92" s="1">
        <v>5</v>
      </c>
      <c r="H92" s="2">
        <v>45656</v>
      </c>
      <c r="I92" s="1" t="s">
        <v>16</v>
      </c>
      <c r="J92" s="1">
        <v>12</v>
      </c>
      <c r="K92" s="3">
        <f>YEAR(Table136[[#This Row],[Rejection Date]])</f>
        <v>2024</v>
      </c>
    </row>
    <row r="93" spans="1:11" ht="30" x14ac:dyDescent="0.25">
      <c r="A93" s="3" t="s">
        <v>214</v>
      </c>
      <c r="B93" s="3" t="s">
        <v>215</v>
      </c>
      <c r="C93" s="3" t="s">
        <v>33</v>
      </c>
      <c r="D93" s="3" t="s">
        <v>14</v>
      </c>
      <c r="E93" s="3" t="s">
        <v>27</v>
      </c>
      <c r="F93" s="3">
        <f t="shared" ca="1" si="3"/>
        <v>76</v>
      </c>
      <c r="G93" s="3">
        <v>4</v>
      </c>
      <c r="H93" s="4">
        <v>45657</v>
      </c>
      <c r="I93" s="3" t="s">
        <v>28</v>
      </c>
      <c r="J93" s="3">
        <v>12</v>
      </c>
      <c r="K93" s="3">
        <f>YEAR(Table136[[#This Row],[Rejection Date]])</f>
        <v>2024</v>
      </c>
    </row>
    <row r="94" spans="1:11" ht="30" x14ac:dyDescent="0.25">
      <c r="A94" s="1" t="s">
        <v>216</v>
      </c>
      <c r="B94" s="1" t="s">
        <v>217</v>
      </c>
      <c r="C94" s="1" t="s">
        <v>13</v>
      </c>
      <c r="D94" s="1" t="s">
        <v>14</v>
      </c>
      <c r="E94" s="1" t="s">
        <v>15</v>
      </c>
      <c r="F94" s="3">
        <f t="shared" ca="1" si="3"/>
        <v>56</v>
      </c>
      <c r="G94" s="1">
        <v>7</v>
      </c>
      <c r="H94" s="2">
        <v>45658</v>
      </c>
      <c r="I94" s="1" t="s">
        <v>28</v>
      </c>
      <c r="J94" s="1">
        <v>1</v>
      </c>
      <c r="K94" s="3">
        <f>YEAR(Table136[[#This Row],[Rejection Date]])</f>
        <v>2025</v>
      </c>
    </row>
    <row r="95" spans="1:11" ht="30" x14ac:dyDescent="0.25">
      <c r="A95" s="3" t="s">
        <v>218</v>
      </c>
      <c r="B95" s="3" t="s">
        <v>219</v>
      </c>
      <c r="C95" s="3" t="s">
        <v>26</v>
      </c>
      <c r="D95" s="3" t="s">
        <v>21</v>
      </c>
      <c r="E95" s="3" t="s">
        <v>20</v>
      </c>
      <c r="F95" s="3">
        <f t="shared" ca="1" si="3"/>
        <v>74</v>
      </c>
      <c r="G95" s="3">
        <v>5</v>
      </c>
      <c r="H95" s="4">
        <v>45659</v>
      </c>
      <c r="I95" s="3" t="s">
        <v>28</v>
      </c>
      <c r="J95" s="3">
        <v>1</v>
      </c>
      <c r="K95" s="3">
        <f>YEAR(Table136[[#This Row],[Rejection Date]])</f>
        <v>2025</v>
      </c>
    </row>
    <row r="96" spans="1:11" ht="30" x14ac:dyDescent="0.25">
      <c r="A96" s="1" t="s">
        <v>220</v>
      </c>
      <c r="B96" s="1" t="s">
        <v>221</v>
      </c>
      <c r="C96" s="1" t="s">
        <v>33</v>
      </c>
      <c r="D96" s="1" t="s">
        <v>21</v>
      </c>
      <c r="E96" s="1" t="s">
        <v>37</v>
      </c>
      <c r="F96" s="3">
        <f t="shared" ca="1" si="3"/>
        <v>67</v>
      </c>
      <c r="G96" s="1">
        <v>3</v>
      </c>
      <c r="H96" s="2">
        <v>45660</v>
      </c>
      <c r="I96" s="1" t="s">
        <v>28</v>
      </c>
      <c r="J96" s="1">
        <v>1</v>
      </c>
      <c r="K96" s="3">
        <f>YEAR(Table136[[#This Row],[Rejection Date]])</f>
        <v>2025</v>
      </c>
    </row>
    <row r="97" spans="1:11" ht="30" x14ac:dyDescent="0.25">
      <c r="A97" s="3" t="s">
        <v>222</v>
      </c>
      <c r="B97" s="3" t="s">
        <v>223</v>
      </c>
      <c r="C97" s="3" t="s">
        <v>13</v>
      </c>
      <c r="D97" s="3" t="s">
        <v>14</v>
      </c>
      <c r="E97" s="3" t="s">
        <v>15</v>
      </c>
      <c r="F97" s="3">
        <f t="shared" ca="1" si="3"/>
        <v>51</v>
      </c>
      <c r="G97" s="3">
        <v>9</v>
      </c>
      <c r="H97" s="4">
        <v>45661</v>
      </c>
      <c r="I97" s="3" t="s">
        <v>16</v>
      </c>
      <c r="J97" s="3">
        <v>1</v>
      </c>
      <c r="K97" s="3">
        <f>YEAR(Table136[[#This Row],[Rejection Date]])</f>
        <v>2025</v>
      </c>
    </row>
    <row r="98" spans="1:11" ht="30" x14ac:dyDescent="0.25">
      <c r="A98" s="1" t="s">
        <v>224</v>
      </c>
      <c r="B98" s="1" t="s">
        <v>225</v>
      </c>
      <c r="C98" s="1" t="s">
        <v>26</v>
      </c>
      <c r="D98" s="1" t="s">
        <v>14</v>
      </c>
      <c r="E98" s="1" t="s">
        <v>27</v>
      </c>
      <c r="F98" s="3">
        <f t="shared" ca="1" si="3"/>
        <v>54</v>
      </c>
      <c r="G98" s="1">
        <v>6</v>
      </c>
      <c r="H98" s="2">
        <v>45662</v>
      </c>
      <c r="I98" s="1" t="s">
        <v>28</v>
      </c>
      <c r="J98" s="1">
        <v>1</v>
      </c>
      <c r="K98" s="3">
        <f>YEAR(Table136[[#This Row],[Rejection Date]])</f>
        <v>2025</v>
      </c>
    </row>
    <row r="99" spans="1:11" ht="30" x14ac:dyDescent="0.25">
      <c r="A99" s="3" t="s">
        <v>226</v>
      </c>
      <c r="B99" s="3" t="s">
        <v>227</v>
      </c>
      <c r="C99" s="3" t="s">
        <v>33</v>
      </c>
      <c r="D99" s="3" t="s">
        <v>21</v>
      </c>
      <c r="E99" s="3" t="s">
        <v>34</v>
      </c>
      <c r="F99" s="3">
        <f t="shared" ca="1" si="3"/>
        <v>81</v>
      </c>
      <c r="G99" s="3">
        <v>4</v>
      </c>
      <c r="H99" s="4">
        <v>45663</v>
      </c>
      <c r="I99" s="3" t="s">
        <v>28</v>
      </c>
      <c r="J99" s="3">
        <v>1</v>
      </c>
      <c r="K99" s="3">
        <f>YEAR(Table136[[#This Row],[Rejection Date]])</f>
        <v>2025</v>
      </c>
    </row>
    <row r="100" spans="1:11" ht="30" x14ac:dyDescent="0.25">
      <c r="A100" s="1" t="s">
        <v>228</v>
      </c>
      <c r="B100" s="1" t="s">
        <v>229</v>
      </c>
      <c r="C100" s="1" t="s">
        <v>13</v>
      </c>
      <c r="D100" s="1" t="s">
        <v>21</v>
      </c>
      <c r="E100" s="1" t="s">
        <v>37</v>
      </c>
      <c r="F100" s="3">
        <f t="shared" ca="1" si="3"/>
        <v>99</v>
      </c>
      <c r="G100" s="1">
        <v>7</v>
      </c>
      <c r="H100" s="2">
        <v>45664</v>
      </c>
      <c r="I100" s="1" t="s">
        <v>16</v>
      </c>
      <c r="J100" s="1">
        <v>1</v>
      </c>
      <c r="K100" s="3">
        <f>YEAR(Table136[[#This Row],[Rejection Date]])</f>
        <v>2025</v>
      </c>
    </row>
    <row r="101" spans="1:11" ht="30" x14ac:dyDescent="0.25">
      <c r="A101" s="3" t="s">
        <v>230</v>
      </c>
      <c r="B101" s="3" t="s">
        <v>231</v>
      </c>
      <c r="C101" s="3" t="s">
        <v>26</v>
      </c>
      <c r="D101" s="3" t="s">
        <v>14</v>
      </c>
      <c r="E101" s="3" t="s">
        <v>15</v>
      </c>
      <c r="F101" s="3">
        <f t="shared" ca="1" si="3"/>
        <v>87</v>
      </c>
      <c r="G101" s="3">
        <v>8</v>
      </c>
      <c r="H101" s="4">
        <v>45665</v>
      </c>
      <c r="I101" s="3" t="s">
        <v>28</v>
      </c>
      <c r="J101" s="3">
        <v>1</v>
      </c>
      <c r="K101" s="3">
        <f>YEAR(Table136[[#This Row],[Rejection Date]])</f>
        <v>2025</v>
      </c>
    </row>
    <row r="102" spans="1:11" ht="30" x14ac:dyDescent="0.25">
      <c r="A102" s="1" t="s">
        <v>232</v>
      </c>
      <c r="B102" s="1" t="s">
        <v>233</v>
      </c>
      <c r="C102" s="1" t="s">
        <v>13</v>
      </c>
      <c r="D102" s="1" t="s">
        <v>14</v>
      </c>
      <c r="E102" s="1" t="s">
        <v>15</v>
      </c>
      <c r="F102" s="3">
        <f t="shared" ca="1" si="3"/>
        <v>82</v>
      </c>
      <c r="G102" s="1">
        <v>6</v>
      </c>
      <c r="H102" s="2">
        <v>45666</v>
      </c>
      <c r="I102" s="1" t="s">
        <v>16</v>
      </c>
      <c r="J102" s="1">
        <v>1</v>
      </c>
      <c r="K102" s="3">
        <f>YEAR(Table136[[#This Row],[Rejection Date]])</f>
        <v>2025</v>
      </c>
    </row>
    <row r="103" spans="1:11" ht="30" x14ac:dyDescent="0.25">
      <c r="A103" s="3" t="s">
        <v>234</v>
      </c>
      <c r="B103" s="3" t="s">
        <v>235</v>
      </c>
      <c r="C103" s="3" t="s">
        <v>26</v>
      </c>
      <c r="D103" s="3" t="s">
        <v>14</v>
      </c>
      <c r="E103" s="3" t="s">
        <v>20</v>
      </c>
      <c r="F103" s="3">
        <f t="shared" ca="1" si="3"/>
        <v>85</v>
      </c>
      <c r="G103" s="3">
        <v>8</v>
      </c>
      <c r="H103" s="4">
        <v>45667</v>
      </c>
      <c r="I103" s="3" t="s">
        <v>28</v>
      </c>
      <c r="J103" s="3">
        <v>1</v>
      </c>
      <c r="K103" s="3">
        <f>YEAR(Table136[[#This Row],[Rejection Date]])</f>
        <v>2025</v>
      </c>
    </row>
    <row r="104" spans="1:11" ht="30" x14ac:dyDescent="0.25">
      <c r="A104" s="1" t="s">
        <v>236</v>
      </c>
      <c r="B104" s="1" t="s">
        <v>237</v>
      </c>
      <c r="C104" s="1" t="s">
        <v>33</v>
      </c>
      <c r="D104" s="1" t="s">
        <v>21</v>
      </c>
      <c r="E104" s="1" t="s">
        <v>34</v>
      </c>
      <c r="F104" s="3">
        <f t="shared" ca="1" si="3"/>
        <v>77</v>
      </c>
      <c r="G104" s="1">
        <v>2</v>
      </c>
      <c r="H104" s="2">
        <v>45668</v>
      </c>
      <c r="I104" s="1" t="s">
        <v>28</v>
      </c>
      <c r="J104" s="1">
        <v>1</v>
      </c>
      <c r="K104" s="3">
        <f>YEAR(Table136[[#This Row],[Rejection Date]])</f>
        <v>2025</v>
      </c>
    </row>
    <row r="105" spans="1:11" ht="30" x14ac:dyDescent="0.25">
      <c r="A105" s="3" t="s">
        <v>238</v>
      </c>
      <c r="B105" s="3" t="s">
        <v>239</v>
      </c>
      <c r="C105" s="3" t="s">
        <v>13</v>
      </c>
      <c r="D105" s="3" t="s">
        <v>21</v>
      </c>
      <c r="E105" s="3" t="s">
        <v>37</v>
      </c>
      <c r="F105" s="3">
        <f t="shared" ca="1" si="3"/>
        <v>58</v>
      </c>
      <c r="G105" s="3">
        <v>7</v>
      </c>
      <c r="H105" s="4">
        <v>45669</v>
      </c>
      <c r="I105" s="3" t="s">
        <v>16</v>
      </c>
      <c r="J105" s="3">
        <v>1</v>
      </c>
      <c r="K105" s="3">
        <f>YEAR(Table136[[#This Row],[Rejection Date]])</f>
        <v>2025</v>
      </c>
    </row>
    <row r="106" spans="1:11" ht="30" x14ac:dyDescent="0.25">
      <c r="A106" s="1" t="s">
        <v>240</v>
      </c>
      <c r="B106" s="1" t="s">
        <v>241</v>
      </c>
      <c r="C106" s="1" t="s">
        <v>26</v>
      </c>
      <c r="D106" s="1" t="s">
        <v>14</v>
      </c>
      <c r="E106" s="1" t="s">
        <v>27</v>
      </c>
      <c r="F106" s="3">
        <f t="shared" ca="1" si="3"/>
        <v>73</v>
      </c>
      <c r="G106" s="1">
        <v>4</v>
      </c>
      <c r="H106" s="2">
        <v>45670</v>
      </c>
      <c r="I106" s="1" t="s">
        <v>28</v>
      </c>
      <c r="J106" s="1">
        <v>1</v>
      </c>
      <c r="K106" s="3">
        <f>YEAR(Table136[[#This Row],[Rejection Date]])</f>
        <v>2025</v>
      </c>
    </row>
    <row r="107" spans="1:11" ht="30" x14ac:dyDescent="0.25">
      <c r="A107" s="3" t="s">
        <v>242</v>
      </c>
      <c r="B107" s="3" t="s">
        <v>243</v>
      </c>
      <c r="C107" s="3" t="s">
        <v>33</v>
      </c>
      <c r="D107" s="3" t="s">
        <v>21</v>
      </c>
      <c r="E107" s="3" t="s">
        <v>20</v>
      </c>
      <c r="F107" s="3">
        <f t="shared" ca="1" si="3"/>
        <v>56</v>
      </c>
      <c r="G107" s="3">
        <v>5</v>
      </c>
      <c r="H107" s="4">
        <v>45671</v>
      </c>
      <c r="I107" s="3" t="s">
        <v>28</v>
      </c>
      <c r="J107" s="3">
        <v>1</v>
      </c>
      <c r="K107" s="3">
        <f>YEAR(Table136[[#This Row],[Rejection Date]])</f>
        <v>2025</v>
      </c>
    </row>
    <row r="108" spans="1:11" ht="30" x14ac:dyDescent="0.25">
      <c r="A108" s="1" t="s">
        <v>244</v>
      </c>
      <c r="B108" s="1" t="s">
        <v>245</v>
      </c>
      <c r="C108" s="1" t="s">
        <v>13</v>
      </c>
      <c r="D108" s="1" t="s">
        <v>14</v>
      </c>
      <c r="E108" s="1" t="s">
        <v>15</v>
      </c>
      <c r="F108" s="3">
        <f t="shared" ca="1" si="3"/>
        <v>66</v>
      </c>
      <c r="G108" s="1">
        <v>9</v>
      </c>
      <c r="H108" s="2">
        <v>45672</v>
      </c>
      <c r="I108" s="1" t="s">
        <v>28</v>
      </c>
      <c r="J108" s="1">
        <v>1</v>
      </c>
      <c r="K108" s="3">
        <f>YEAR(Table136[[#This Row],[Rejection Date]])</f>
        <v>2025</v>
      </c>
    </row>
    <row r="109" spans="1:11" ht="30" x14ac:dyDescent="0.25">
      <c r="A109" s="3" t="s">
        <v>246</v>
      </c>
      <c r="B109" s="3" t="s">
        <v>247</v>
      </c>
      <c r="C109" s="3" t="s">
        <v>26</v>
      </c>
      <c r="D109" s="3" t="s">
        <v>21</v>
      </c>
      <c r="E109" s="3" t="s">
        <v>34</v>
      </c>
      <c r="F109" s="3">
        <f t="shared" ca="1" si="3"/>
        <v>52</v>
      </c>
      <c r="G109" s="3">
        <v>3</v>
      </c>
      <c r="H109" s="4">
        <v>45673</v>
      </c>
      <c r="I109" s="3" t="s">
        <v>16</v>
      </c>
      <c r="J109" s="3">
        <v>1</v>
      </c>
      <c r="K109" s="3">
        <f>YEAR(Table136[[#This Row],[Rejection Date]])</f>
        <v>2025</v>
      </c>
    </row>
    <row r="110" spans="1:11" ht="30" x14ac:dyDescent="0.25">
      <c r="A110" s="1" t="s">
        <v>248</v>
      </c>
      <c r="B110" s="1" t="s">
        <v>249</v>
      </c>
      <c r="C110" s="1" t="s">
        <v>33</v>
      </c>
      <c r="D110" s="1" t="s">
        <v>21</v>
      </c>
      <c r="E110" s="1" t="s">
        <v>37</v>
      </c>
      <c r="F110" s="3">
        <f t="shared" ca="1" si="3"/>
        <v>84</v>
      </c>
      <c r="G110" s="1">
        <v>8</v>
      </c>
      <c r="H110" s="2">
        <v>45674</v>
      </c>
      <c r="I110" s="1" t="s">
        <v>28</v>
      </c>
      <c r="J110" s="1">
        <v>1</v>
      </c>
      <c r="K110" s="3">
        <f>YEAR(Table136[[#This Row],[Rejection Date]])</f>
        <v>2025</v>
      </c>
    </row>
    <row r="111" spans="1:11" ht="30" x14ac:dyDescent="0.25">
      <c r="A111" s="3" t="s">
        <v>250</v>
      </c>
      <c r="B111" s="3" t="s">
        <v>251</v>
      </c>
      <c r="C111" s="3" t="s">
        <v>13</v>
      </c>
      <c r="D111" s="3" t="s">
        <v>14</v>
      </c>
      <c r="E111" s="3" t="s">
        <v>27</v>
      </c>
      <c r="F111" s="3">
        <f t="shared" ca="1" si="3"/>
        <v>83</v>
      </c>
      <c r="G111" s="3">
        <v>4</v>
      </c>
      <c r="H111" s="4">
        <v>45675</v>
      </c>
      <c r="I111" s="3" t="s">
        <v>28</v>
      </c>
      <c r="J111" s="3">
        <v>1</v>
      </c>
      <c r="K111" s="3">
        <f>YEAR(Table136[[#This Row],[Rejection Date]])</f>
        <v>2025</v>
      </c>
    </row>
    <row r="112" spans="1:11" ht="30" x14ac:dyDescent="0.25">
      <c r="A112" s="1" t="s">
        <v>252</v>
      </c>
      <c r="B112" s="1" t="s">
        <v>253</v>
      </c>
      <c r="C112" s="1" t="s">
        <v>26</v>
      </c>
      <c r="D112" s="1" t="s">
        <v>14</v>
      </c>
      <c r="E112" s="1" t="s">
        <v>20</v>
      </c>
      <c r="F112" s="3">
        <f t="shared" ca="1" si="3"/>
        <v>80</v>
      </c>
      <c r="G112" s="1">
        <v>7</v>
      </c>
      <c r="H112" s="2">
        <v>45676</v>
      </c>
      <c r="I112" s="1" t="s">
        <v>16</v>
      </c>
      <c r="J112" s="1">
        <v>1</v>
      </c>
      <c r="K112" s="3">
        <f>YEAR(Table136[[#This Row],[Rejection Date]])</f>
        <v>2025</v>
      </c>
    </row>
    <row r="113" spans="1:11" ht="30" x14ac:dyDescent="0.25">
      <c r="A113" s="3" t="s">
        <v>254</v>
      </c>
      <c r="B113" s="3" t="s">
        <v>255</v>
      </c>
      <c r="C113" s="3" t="s">
        <v>33</v>
      </c>
      <c r="D113" s="3" t="s">
        <v>21</v>
      </c>
      <c r="E113" s="3" t="s">
        <v>34</v>
      </c>
      <c r="F113" s="3">
        <f t="shared" ca="1" si="3"/>
        <v>79</v>
      </c>
      <c r="G113" s="3">
        <v>2</v>
      </c>
      <c r="H113" s="4">
        <v>45677</v>
      </c>
      <c r="I113" s="3" t="s">
        <v>28</v>
      </c>
      <c r="J113" s="3">
        <v>1</v>
      </c>
      <c r="K113" s="3">
        <f>YEAR(Table136[[#This Row],[Rejection Date]])</f>
        <v>2025</v>
      </c>
    </row>
    <row r="114" spans="1:11" ht="45" x14ac:dyDescent="0.25">
      <c r="A114" s="1" t="s">
        <v>256</v>
      </c>
      <c r="B114" s="1" t="s">
        <v>257</v>
      </c>
      <c r="C114" s="1" t="s">
        <v>13</v>
      </c>
      <c r="D114" s="1" t="s">
        <v>21</v>
      </c>
      <c r="E114" s="1" t="s">
        <v>37</v>
      </c>
      <c r="F114" s="3">
        <f t="shared" ca="1" si="3"/>
        <v>94</v>
      </c>
      <c r="G114" s="1">
        <v>5</v>
      </c>
      <c r="H114" s="2">
        <v>45678</v>
      </c>
      <c r="I114" s="1" t="s">
        <v>16</v>
      </c>
      <c r="J114" s="1">
        <v>1</v>
      </c>
      <c r="K114" s="3">
        <f>YEAR(Table136[[#This Row],[Rejection Date]])</f>
        <v>2025</v>
      </c>
    </row>
    <row r="115" spans="1:11" ht="30" x14ac:dyDescent="0.25">
      <c r="A115" s="3" t="s">
        <v>258</v>
      </c>
      <c r="B115" s="3" t="s">
        <v>259</v>
      </c>
      <c r="C115" s="3" t="s">
        <v>26</v>
      </c>
      <c r="D115" s="3" t="s">
        <v>14</v>
      </c>
      <c r="E115" s="3" t="s">
        <v>15</v>
      </c>
      <c r="F115" s="3">
        <f t="shared" ca="1" si="3"/>
        <v>82</v>
      </c>
      <c r="G115" s="3">
        <v>6</v>
      </c>
      <c r="H115" s="4">
        <v>45679</v>
      </c>
      <c r="I115" s="3" t="s">
        <v>28</v>
      </c>
      <c r="J115" s="3">
        <v>1</v>
      </c>
      <c r="K115" s="3">
        <f>YEAR(Table136[[#This Row],[Rejection Date]])</f>
        <v>2025</v>
      </c>
    </row>
    <row r="116" spans="1:11" ht="30" x14ac:dyDescent="0.25">
      <c r="A116" s="1" t="s">
        <v>260</v>
      </c>
      <c r="B116" s="1" t="s">
        <v>261</v>
      </c>
      <c r="C116" s="1" t="s">
        <v>33</v>
      </c>
      <c r="D116" s="1" t="s">
        <v>21</v>
      </c>
      <c r="E116" s="1" t="s">
        <v>20</v>
      </c>
      <c r="F116" s="3">
        <f t="shared" ca="1" si="3"/>
        <v>72</v>
      </c>
      <c r="G116" s="1">
        <v>4</v>
      </c>
      <c r="H116" s="2">
        <v>45680</v>
      </c>
      <c r="I116" s="1" t="s">
        <v>28</v>
      </c>
      <c r="J116" s="1">
        <v>1</v>
      </c>
      <c r="K116" s="3">
        <f>YEAR(Table136[[#This Row],[Rejection Date]])</f>
        <v>2025</v>
      </c>
    </row>
    <row r="117" spans="1:11" ht="30" x14ac:dyDescent="0.25">
      <c r="A117" s="3" t="s">
        <v>262</v>
      </c>
      <c r="B117" s="3" t="s">
        <v>263</v>
      </c>
      <c r="C117" s="3" t="s">
        <v>13</v>
      </c>
      <c r="D117" s="3" t="s">
        <v>14</v>
      </c>
      <c r="E117" s="3" t="s">
        <v>27</v>
      </c>
      <c r="F117" s="3">
        <f t="shared" ca="1" si="3"/>
        <v>62</v>
      </c>
      <c r="G117" s="3">
        <v>5</v>
      </c>
      <c r="H117" s="4">
        <v>45681</v>
      </c>
      <c r="I117" s="3" t="s">
        <v>16</v>
      </c>
      <c r="J117" s="3">
        <v>1</v>
      </c>
      <c r="K117" s="3">
        <f>YEAR(Table136[[#This Row],[Rejection Date]])</f>
        <v>2025</v>
      </c>
    </row>
    <row r="118" spans="1:11" ht="30" x14ac:dyDescent="0.25">
      <c r="A118" s="1" t="s">
        <v>264</v>
      </c>
      <c r="B118" s="1" t="s">
        <v>265</v>
      </c>
      <c r="C118" s="1" t="s">
        <v>26</v>
      </c>
      <c r="D118" s="1" t="s">
        <v>21</v>
      </c>
      <c r="E118" s="1" t="s">
        <v>34</v>
      </c>
      <c r="F118" s="3">
        <f t="shared" ca="1" si="3"/>
        <v>90</v>
      </c>
      <c r="G118" s="1">
        <v>3</v>
      </c>
      <c r="H118" s="2">
        <v>45682</v>
      </c>
      <c r="I118" s="1" t="s">
        <v>28</v>
      </c>
      <c r="J118" s="1">
        <v>1</v>
      </c>
      <c r="K118" s="3">
        <f>YEAR(Table136[[#This Row],[Rejection Date]])</f>
        <v>2025</v>
      </c>
    </row>
    <row r="119" spans="1:11" ht="30" x14ac:dyDescent="0.25">
      <c r="A119" s="3" t="s">
        <v>266</v>
      </c>
      <c r="B119" s="3" t="s">
        <v>267</v>
      </c>
      <c r="C119" s="3" t="s">
        <v>33</v>
      </c>
      <c r="D119" s="3" t="s">
        <v>21</v>
      </c>
      <c r="E119" s="3" t="s">
        <v>37</v>
      </c>
      <c r="F119" s="3">
        <f t="shared" ca="1" si="3"/>
        <v>92</v>
      </c>
      <c r="G119" s="3">
        <v>4</v>
      </c>
      <c r="H119" s="4">
        <v>45683</v>
      </c>
      <c r="I119" s="3" t="s">
        <v>28</v>
      </c>
      <c r="J119" s="3">
        <v>1</v>
      </c>
      <c r="K119" s="3">
        <f>YEAR(Table136[[#This Row],[Rejection Date]])</f>
        <v>2025</v>
      </c>
    </row>
    <row r="120" spans="1:11" ht="30" x14ac:dyDescent="0.25">
      <c r="A120" s="1" t="s">
        <v>268</v>
      </c>
      <c r="B120" s="1" t="s">
        <v>269</v>
      </c>
      <c r="C120" s="1" t="s">
        <v>13</v>
      </c>
      <c r="D120" s="1" t="s">
        <v>14</v>
      </c>
      <c r="E120" s="1" t="s">
        <v>15</v>
      </c>
      <c r="F120" s="3">
        <f t="shared" ca="1" si="3"/>
        <v>75</v>
      </c>
      <c r="G120" s="1">
        <v>6</v>
      </c>
      <c r="H120" s="2">
        <v>45684</v>
      </c>
      <c r="I120" s="1" t="s">
        <v>28</v>
      </c>
      <c r="J120" s="1">
        <v>1</v>
      </c>
      <c r="K120" s="3">
        <f>YEAR(Table136[[#This Row],[Rejection Date]])</f>
        <v>2025</v>
      </c>
    </row>
    <row r="121" spans="1:11" ht="30" x14ac:dyDescent="0.25">
      <c r="A121" s="3" t="s">
        <v>270</v>
      </c>
      <c r="B121" s="3" t="s">
        <v>271</v>
      </c>
      <c r="C121" s="3" t="s">
        <v>26</v>
      </c>
      <c r="D121" s="3" t="s">
        <v>14</v>
      </c>
      <c r="E121" s="3" t="s">
        <v>27</v>
      </c>
      <c r="F121" s="3">
        <f t="shared" ca="1" si="3"/>
        <v>51</v>
      </c>
      <c r="G121" s="3">
        <v>8</v>
      </c>
      <c r="H121" s="4">
        <v>45685</v>
      </c>
      <c r="I121" s="3" t="s">
        <v>16</v>
      </c>
      <c r="J121" s="3">
        <v>1</v>
      </c>
      <c r="K121" s="3">
        <f>YEAR(Table136[[#This Row],[Rejection Date]])</f>
        <v>2025</v>
      </c>
    </row>
    <row r="122" spans="1:11" ht="30" x14ac:dyDescent="0.25">
      <c r="A122" s="1" t="s">
        <v>272</v>
      </c>
      <c r="B122" s="1" t="s">
        <v>273</v>
      </c>
      <c r="C122" s="1" t="s">
        <v>33</v>
      </c>
      <c r="D122" s="1" t="s">
        <v>21</v>
      </c>
      <c r="E122" s="1" t="s">
        <v>20</v>
      </c>
      <c r="F122" s="3">
        <f t="shared" ca="1" si="3"/>
        <v>81</v>
      </c>
      <c r="G122" s="1">
        <v>5</v>
      </c>
      <c r="H122" s="2">
        <v>45686</v>
      </c>
      <c r="I122" s="1" t="s">
        <v>28</v>
      </c>
      <c r="J122" s="1">
        <v>1</v>
      </c>
      <c r="K122" s="3">
        <f>YEAR(Table136[[#This Row],[Rejection Date]])</f>
        <v>2025</v>
      </c>
    </row>
    <row r="123" spans="1:11" ht="30" x14ac:dyDescent="0.25">
      <c r="A123" s="3" t="s">
        <v>274</v>
      </c>
      <c r="B123" s="3" t="s">
        <v>275</v>
      </c>
      <c r="C123" s="3" t="s">
        <v>13</v>
      </c>
      <c r="D123" s="3" t="s">
        <v>21</v>
      </c>
      <c r="E123" s="3" t="s">
        <v>37</v>
      </c>
      <c r="F123" s="3">
        <f t="shared" ca="1" si="3"/>
        <v>70</v>
      </c>
      <c r="G123" s="3">
        <v>7</v>
      </c>
      <c r="H123" s="4">
        <v>45687</v>
      </c>
      <c r="I123" s="3" t="s">
        <v>28</v>
      </c>
      <c r="J123" s="3">
        <v>1</v>
      </c>
      <c r="K123" s="3">
        <f>YEAR(Table136[[#This Row],[Rejection Date]])</f>
        <v>2025</v>
      </c>
    </row>
    <row r="124" spans="1:11" ht="45" x14ac:dyDescent="0.25">
      <c r="A124" s="1" t="s">
        <v>276</v>
      </c>
      <c r="B124" s="1" t="s">
        <v>277</v>
      </c>
      <c r="C124" s="1" t="s">
        <v>26</v>
      </c>
      <c r="D124" s="1" t="s">
        <v>14</v>
      </c>
      <c r="E124" s="1" t="s">
        <v>15</v>
      </c>
      <c r="F124" s="3">
        <f t="shared" ca="1" si="3"/>
        <v>68</v>
      </c>
      <c r="G124" s="1">
        <v>9</v>
      </c>
      <c r="H124" s="2">
        <v>45688</v>
      </c>
      <c r="I124" s="1" t="s">
        <v>16</v>
      </c>
      <c r="J124" s="1">
        <v>1</v>
      </c>
      <c r="K124" s="3">
        <f>YEAR(Table136[[#This Row],[Rejection Date]])</f>
        <v>2025</v>
      </c>
    </row>
    <row r="125" spans="1:11" ht="30" x14ac:dyDescent="0.25">
      <c r="A125" s="3" t="s">
        <v>278</v>
      </c>
      <c r="B125" s="3" t="s">
        <v>279</v>
      </c>
      <c r="C125" s="3" t="s">
        <v>33</v>
      </c>
      <c r="D125" s="3" t="s">
        <v>14</v>
      </c>
      <c r="E125" s="3" t="s">
        <v>27</v>
      </c>
      <c r="F125" s="3">
        <f t="shared" ca="1" si="3"/>
        <v>99</v>
      </c>
      <c r="G125" s="3">
        <v>7</v>
      </c>
      <c r="H125" s="4">
        <v>45689</v>
      </c>
      <c r="I125" s="3" t="s">
        <v>28</v>
      </c>
      <c r="J125" s="3">
        <v>2</v>
      </c>
      <c r="K125" s="3">
        <f>YEAR(Table136[[#This Row],[Rejection Date]])</f>
        <v>2025</v>
      </c>
    </row>
    <row r="126" spans="1:11" ht="30" x14ac:dyDescent="0.25">
      <c r="A126" s="1" t="s">
        <v>280</v>
      </c>
      <c r="B126" s="1" t="s">
        <v>281</v>
      </c>
      <c r="C126" s="1" t="s">
        <v>13</v>
      </c>
      <c r="D126" s="1" t="s">
        <v>21</v>
      </c>
      <c r="E126" s="1" t="s">
        <v>34</v>
      </c>
      <c r="F126" s="3">
        <f t="shared" ca="1" si="3"/>
        <v>50</v>
      </c>
      <c r="G126" s="1">
        <v>4</v>
      </c>
      <c r="H126" s="2">
        <v>45690</v>
      </c>
      <c r="I126" s="1" t="s">
        <v>16</v>
      </c>
      <c r="J126" s="1">
        <v>2</v>
      </c>
      <c r="K126" s="3">
        <f>YEAR(Table136[[#This Row],[Rejection Date]])</f>
        <v>2025</v>
      </c>
    </row>
    <row r="127" spans="1:11" ht="30" x14ac:dyDescent="0.25">
      <c r="A127" s="3" t="s">
        <v>282</v>
      </c>
      <c r="B127" s="3" t="s">
        <v>283</v>
      </c>
      <c r="C127" s="3" t="s">
        <v>26</v>
      </c>
      <c r="D127" s="3" t="s">
        <v>21</v>
      </c>
      <c r="E127" s="3" t="s">
        <v>37</v>
      </c>
      <c r="F127" s="3">
        <f t="shared" ca="1" si="3"/>
        <v>62</v>
      </c>
      <c r="G127" s="3">
        <v>5</v>
      </c>
      <c r="H127" s="4">
        <v>45691</v>
      </c>
      <c r="I127" s="3" t="s">
        <v>28</v>
      </c>
      <c r="J127" s="3">
        <v>2</v>
      </c>
      <c r="K127" s="3">
        <f>YEAR(Table136[[#This Row],[Rejection Date]])</f>
        <v>2025</v>
      </c>
    </row>
    <row r="128" spans="1:11" ht="30" x14ac:dyDescent="0.25">
      <c r="A128" s="1" t="s">
        <v>284</v>
      </c>
      <c r="B128" s="1" t="s">
        <v>285</v>
      </c>
      <c r="C128" s="1" t="s">
        <v>13</v>
      </c>
      <c r="D128" s="1" t="s">
        <v>14</v>
      </c>
      <c r="E128" s="1" t="s">
        <v>15</v>
      </c>
      <c r="F128" s="3">
        <f t="shared" ca="1" si="3"/>
        <v>78</v>
      </c>
      <c r="G128" s="1">
        <v>6</v>
      </c>
      <c r="H128" s="2">
        <v>45692</v>
      </c>
      <c r="I128" s="1" t="s">
        <v>28</v>
      </c>
      <c r="J128" s="1">
        <v>2</v>
      </c>
      <c r="K128" s="3">
        <f>YEAR(Table136[[#This Row],[Rejection Date]])</f>
        <v>2025</v>
      </c>
    </row>
    <row r="129" spans="1:11" ht="30" x14ac:dyDescent="0.25">
      <c r="A129" s="3" t="s">
        <v>286</v>
      </c>
      <c r="B129" s="3" t="s">
        <v>287</v>
      </c>
      <c r="C129" s="3" t="s">
        <v>26</v>
      </c>
      <c r="D129" s="3" t="s">
        <v>14</v>
      </c>
      <c r="E129" s="3" t="s">
        <v>27</v>
      </c>
      <c r="F129" s="3">
        <f t="shared" ca="1" si="3"/>
        <v>88</v>
      </c>
      <c r="G129" s="3">
        <v>4</v>
      </c>
      <c r="H129" s="4">
        <v>45693</v>
      </c>
      <c r="I129" s="3" t="s">
        <v>28</v>
      </c>
      <c r="J129" s="3">
        <v>2</v>
      </c>
      <c r="K129" s="3">
        <f>YEAR(Table136[[#This Row],[Rejection Date]])</f>
        <v>2025</v>
      </c>
    </row>
    <row r="130" spans="1:11" ht="30" x14ac:dyDescent="0.25">
      <c r="A130" s="1" t="s">
        <v>288</v>
      </c>
      <c r="B130" s="1" t="s">
        <v>289</v>
      </c>
      <c r="C130" s="1" t="s">
        <v>33</v>
      </c>
      <c r="D130" s="1" t="s">
        <v>21</v>
      </c>
      <c r="E130" s="1" t="s">
        <v>20</v>
      </c>
      <c r="F130" s="3">
        <f t="shared" ref="F130:F193" ca="1" si="4">RANDBETWEEN(50,100)</f>
        <v>56</v>
      </c>
      <c r="G130" s="1">
        <v>3</v>
      </c>
      <c r="H130" s="2">
        <v>45694</v>
      </c>
      <c r="I130" s="1" t="s">
        <v>28</v>
      </c>
      <c r="J130" s="1">
        <v>2</v>
      </c>
      <c r="K130" s="3">
        <f>YEAR(Table136[[#This Row],[Rejection Date]])</f>
        <v>2025</v>
      </c>
    </row>
    <row r="131" spans="1:11" ht="30" x14ac:dyDescent="0.25">
      <c r="A131" s="3" t="s">
        <v>290</v>
      </c>
      <c r="B131" s="3" t="s">
        <v>291</v>
      </c>
      <c r="C131" s="3" t="s">
        <v>13</v>
      </c>
      <c r="D131" s="3" t="s">
        <v>21</v>
      </c>
      <c r="E131" s="3" t="s">
        <v>34</v>
      </c>
      <c r="F131" s="3">
        <f t="shared" ca="1" si="4"/>
        <v>51</v>
      </c>
      <c r="G131" s="3">
        <v>2</v>
      </c>
      <c r="H131" s="4">
        <v>45695</v>
      </c>
      <c r="I131" s="3" t="s">
        <v>28</v>
      </c>
      <c r="J131" s="3">
        <v>2</v>
      </c>
      <c r="K131" s="3">
        <f>YEAR(Table136[[#This Row],[Rejection Date]])</f>
        <v>2025</v>
      </c>
    </row>
    <row r="132" spans="1:11" ht="30" x14ac:dyDescent="0.25">
      <c r="A132" s="1" t="s">
        <v>292</v>
      </c>
      <c r="B132" s="1" t="s">
        <v>293</v>
      </c>
      <c r="C132" s="1" t="s">
        <v>26</v>
      </c>
      <c r="D132" s="1" t="s">
        <v>14</v>
      </c>
      <c r="E132" s="1" t="s">
        <v>15</v>
      </c>
      <c r="F132" s="3">
        <f t="shared" ca="1" si="4"/>
        <v>71</v>
      </c>
      <c r="G132" s="1">
        <v>8</v>
      </c>
      <c r="H132" s="2">
        <v>45696</v>
      </c>
      <c r="I132" s="1" t="s">
        <v>16</v>
      </c>
      <c r="J132" s="1">
        <v>2</v>
      </c>
      <c r="K132" s="3">
        <f>YEAR(Table136[[#This Row],[Rejection Date]])</f>
        <v>2025</v>
      </c>
    </row>
    <row r="133" spans="1:11" ht="30" x14ac:dyDescent="0.25">
      <c r="A133" s="3" t="s">
        <v>294</v>
      </c>
      <c r="B133" s="3" t="s">
        <v>295</v>
      </c>
      <c r="C133" s="3" t="s">
        <v>33</v>
      </c>
      <c r="D133" s="3" t="s">
        <v>14</v>
      </c>
      <c r="E133" s="3" t="s">
        <v>20</v>
      </c>
      <c r="F133" s="3">
        <f t="shared" ca="1" si="4"/>
        <v>89</v>
      </c>
      <c r="G133" s="3">
        <v>5</v>
      </c>
      <c r="H133" s="4">
        <v>45697</v>
      </c>
      <c r="I133" s="3" t="s">
        <v>28</v>
      </c>
      <c r="J133" s="3">
        <v>2</v>
      </c>
      <c r="K133" s="3">
        <f>YEAR(Table136[[#This Row],[Rejection Date]])</f>
        <v>2025</v>
      </c>
    </row>
    <row r="134" spans="1:11" ht="30" x14ac:dyDescent="0.25">
      <c r="A134" s="1" t="s">
        <v>296</v>
      </c>
      <c r="B134" s="1" t="s">
        <v>297</v>
      </c>
      <c r="C134" s="1" t="s">
        <v>13</v>
      </c>
      <c r="D134" s="1" t="s">
        <v>21</v>
      </c>
      <c r="E134" s="1" t="s">
        <v>34</v>
      </c>
      <c r="F134" s="3">
        <f t="shared" ca="1" si="4"/>
        <v>98</v>
      </c>
      <c r="G134" s="1">
        <v>3</v>
      </c>
      <c r="H134" s="2">
        <v>45698</v>
      </c>
      <c r="I134" s="1" t="s">
        <v>28</v>
      </c>
      <c r="J134" s="1">
        <v>2</v>
      </c>
      <c r="K134" s="3">
        <f>YEAR(Table136[[#This Row],[Rejection Date]])</f>
        <v>2025</v>
      </c>
    </row>
    <row r="135" spans="1:11" ht="30" x14ac:dyDescent="0.25">
      <c r="A135" s="3" t="s">
        <v>298</v>
      </c>
      <c r="B135" s="3" t="s">
        <v>299</v>
      </c>
      <c r="C135" s="3" t="s">
        <v>26</v>
      </c>
      <c r="D135" s="3" t="s">
        <v>21</v>
      </c>
      <c r="E135" s="3" t="s">
        <v>37</v>
      </c>
      <c r="F135" s="3">
        <f t="shared" ca="1" si="4"/>
        <v>57</v>
      </c>
      <c r="G135" s="3">
        <v>6</v>
      </c>
      <c r="H135" s="4">
        <v>45699</v>
      </c>
      <c r="I135" s="3" t="s">
        <v>28</v>
      </c>
      <c r="J135" s="3">
        <v>2</v>
      </c>
      <c r="K135" s="3">
        <f>YEAR(Table136[[#This Row],[Rejection Date]])</f>
        <v>2025</v>
      </c>
    </row>
    <row r="136" spans="1:11" ht="30" x14ac:dyDescent="0.25">
      <c r="A136" s="1" t="s">
        <v>300</v>
      </c>
      <c r="B136" s="1" t="s">
        <v>301</v>
      </c>
      <c r="C136" s="1" t="s">
        <v>33</v>
      </c>
      <c r="D136" s="1" t="s">
        <v>14</v>
      </c>
      <c r="E136" s="1" t="s">
        <v>27</v>
      </c>
      <c r="F136" s="3">
        <f t="shared" ca="1" si="4"/>
        <v>75</v>
      </c>
      <c r="G136" s="1">
        <v>5</v>
      </c>
      <c r="H136" s="2">
        <v>45700</v>
      </c>
      <c r="I136" s="1" t="s">
        <v>28</v>
      </c>
      <c r="J136" s="1">
        <v>2</v>
      </c>
      <c r="K136" s="3">
        <f>YEAR(Table136[[#This Row],[Rejection Date]])</f>
        <v>2025</v>
      </c>
    </row>
    <row r="137" spans="1:11" ht="30" x14ac:dyDescent="0.25">
      <c r="A137" s="3" t="s">
        <v>302</v>
      </c>
      <c r="B137" s="3" t="s">
        <v>303</v>
      </c>
      <c r="C137" s="3" t="s">
        <v>13</v>
      </c>
      <c r="D137" s="3" t="s">
        <v>14</v>
      </c>
      <c r="E137" s="3" t="s">
        <v>15</v>
      </c>
      <c r="F137" s="3">
        <f t="shared" ca="1" si="4"/>
        <v>55</v>
      </c>
      <c r="G137" s="3">
        <v>4</v>
      </c>
      <c r="H137" s="4">
        <v>45701</v>
      </c>
      <c r="I137" s="3" t="s">
        <v>16</v>
      </c>
      <c r="J137" s="3">
        <v>2</v>
      </c>
      <c r="K137" s="3">
        <f>YEAR(Table136[[#This Row],[Rejection Date]])</f>
        <v>2025</v>
      </c>
    </row>
    <row r="138" spans="1:11" ht="30" x14ac:dyDescent="0.25">
      <c r="A138" s="1" t="s">
        <v>304</v>
      </c>
      <c r="B138" s="1" t="s">
        <v>305</v>
      </c>
      <c r="C138" s="1" t="s">
        <v>26</v>
      </c>
      <c r="D138" s="1" t="s">
        <v>21</v>
      </c>
      <c r="E138" s="1" t="s">
        <v>20</v>
      </c>
      <c r="F138" s="3">
        <f t="shared" ca="1" si="4"/>
        <v>64</v>
      </c>
      <c r="G138" s="1">
        <v>7</v>
      </c>
      <c r="H138" s="2">
        <v>45702</v>
      </c>
      <c r="I138" s="1" t="s">
        <v>28</v>
      </c>
      <c r="J138" s="1">
        <v>2</v>
      </c>
      <c r="K138" s="3">
        <f>YEAR(Table136[[#This Row],[Rejection Date]])</f>
        <v>2025</v>
      </c>
    </row>
    <row r="139" spans="1:11" ht="30" x14ac:dyDescent="0.25">
      <c r="A139" s="3" t="s">
        <v>306</v>
      </c>
      <c r="B139" s="3" t="s">
        <v>307</v>
      </c>
      <c r="C139" s="3" t="s">
        <v>33</v>
      </c>
      <c r="D139" s="3" t="s">
        <v>21</v>
      </c>
      <c r="E139" s="3" t="s">
        <v>34</v>
      </c>
      <c r="F139" s="3">
        <f t="shared" ca="1" si="4"/>
        <v>97</v>
      </c>
      <c r="G139" s="3">
        <v>5</v>
      </c>
      <c r="H139" s="4">
        <v>45703</v>
      </c>
      <c r="I139" s="3" t="s">
        <v>28</v>
      </c>
      <c r="J139" s="3">
        <v>2</v>
      </c>
      <c r="K139" s="3">
        <f>YEAR(Table136[[#This Row],[Rejection Date]])</f>
        <v>2025</v>
      </c>
    </row>
    <row r="140" spans="1:11" ht="45" x14ac:dyDescent="0.25">
      <c r="A140" s="1" t="s">
        <v>308</v>
      </c>
      <c r="B140" s="1" t="s">
        <v>309</v>
      </c>
      <c r="C140" s="1" t="s">
        <v>13</v>
      </c>
      <c r="D140" s="1" t="s">
        <v>14</v>
      </c>
      <c r="E140" s="1" t="s">
        <v>27</v>
      </c>
      <c r="F140" s="3">
        <f t="shared" ca="1" si="4"/>
        <v>85</v>
      </c>
      <c r="G140" s="1">
        <v>6</v>
      </c>
      <c r="H140" s="2">
        <v>45704</v>
      </c>
      <c r="I140" s="1" t="s">
        <v>16</v>
      </c>
      <c r="J140" s="1">
        <v>2</v>
      </c>
      <c r="K140" s="3">
        <f>YEAR(Table136[[#This Row],[Rejection Date]])</f>
        <v>2025</v>
      </c>
    </row>
    <row r="141" spans="1:11" ht="45" x14ac:dyDescent="0.25">
      <c r="A141" s="3" t="s">
        <v>310</v>
      </c>
      <c r="B141" s="3" t="s">
        <v>311</v>
      </c>
      <c r="C141" s="3" t="s">
        <v>26</v>
      </c>
      <c r="D141" s="3" t="s">
        <v>14</v>
      </c>
      <c r="E141" s="3" t="s">
        <v>15</v>
      </c>
      <c r="F141" s="3">
        <f t="shared" ca="1" si="4"/>
        <v>74</v>
      </c>
      <c r="G141" s="3">
        <v>5</v>
      </c>
      <c r="H141" s="4">
        <v>45705</v>
      </c>
      <c r="I141" s="3" t="s">
        <v>28</v>
      </c>
      <c r="J141" s="3">
        <v>2</v>
      </c>
      <c r="K141" s="3">
        <f>YEAR(Table136[[#This Row],[Rejection Date]])</f>
        <v>2025</v>
      </c>
    </row>
    <row r="142" spans="1:11" ht="45" x14ac:dyDescent="0.25">
      <c r="A142" s="1" t="s">
        <v>312</v>
      </c>
      <c r="B142" s="1" t="s">
        <v>313</v>
      </c>
      <c r="C142" s="1" t="s">
        <v>33</v>
      </c>
      <c r="D142" s="1" t="s">
        <v>21</v>
      </c>
      <c r="E142" s="1" t="s">
        <v>20</v>
      </c>
      <c r="F142" s="3">
        <f t="shared" ca="1" si="4"/>
        <v>77</v>
      </c>
      <c r="G142" s="1">
        <v>4</v>
      </c>
      <c r="H142" s="2">
        <v>45706</v>
      </c>
      <c r="I142" s="1" t="s">
        <v>16</v>
      </c>
      <c r="J142" s="1">
        <v>2</v>
      </c>
      <c r="K142" s="3">
        <f>YEAR(Table136[[#This Row],[Rejection Date]])</f>
        <v>2025</v>
      </c>
    </row>
    <row r="143" spans="1:11" ht="30" x14ac:dyDescent="0.25">
      <c r="A143" s="3" t="s">
        <v>314</v>
      </c>
      <c r="B143" s="3" t="s">
        <v>315</v>
      </c>
      <c r="C143" s="3" t="s">
        <v>13</v>
      </c>
      <c r="D143" s="3" t="s">
        <v>21</v>
      </c>
      <c r="E143" s="3" t="s">
        <v>34</v>
      </c>
      <c r="F143" s="3">
        <f t="shared" ca="1" si="4"/>
        <v>84</v>
      </c>
      <c r="G143" s="3">
        <v>6</v>
      </c>
      <c r="H143" s="4">
        <v>45707</v>
      </c>
      <c r="I143" s="3" t="s">
        <v>28</v>
      </c>
      <c r="J143" s="3">
        <v>2</v>
      </c>
      <c r="K143" s="3">
        <f>YEAR(Table136[[#This Row],[Rejection Date]])</f>
        <v>2025</v>
      </c>
    </row>
    <row r="144" spans="1:11" ht="45" x14ac:dyDescent="0.25">
      <c r="A144" s="1" t="s">
        <v>316</v>
      </c>
      <c r="B144" s="1" t="s">
        <v>317</v>
      </c>
      <c r="C144" s="1" t="s">
        <v>26</v>
      </c>
      <c r="D144" s="1" t="s">
        <v>14</v>
      </c>
      <c r="E144" s="1" t="s">
        <v>37</v>
      </c>
      <c r="F144" s="3">
        <f t="shared" ca="1" si="4"/>
        <v>56</v>
      </c>
      <c r="G144" s="1">
        <v>7</v>
      </c>
      <c r="H144" s="2">
        <v>45708</v>
      </c>
      <c r="I144" s="1" t="s">
        <v>16</v>
      </c>
      <c r="J144" s="1">
        <v>2</v>
      </c>
      <c r="K144" s="3">
        <f>YEAR(Table136[[#This Row],[Rejection Date]])</f>
        <v>2025</v>
      </c>
    </row>
    <row r="145" spans="1:11" ht="30" x14ac:dyDescent="0.25">
      <c r="A145" s="3" t="s">
        <v>318</v>
      </c>
      <c r="B145" s="3" t="s">
        <v>319</v>
      </c>
      <c r="C145" s="3" t="s">
        <v>33</v>
      </c>
      <c r="D145" s="3" t="s">
        <v>14</v>
      </c>
      <c r="E145" s="3" t="s">
        <v>15</v>
      </c>
      <c r="F145" s="3">
        <f t="shared" ca="1" si="4"/>
        <v>50</v>
      </c>
      <c r="G145" s="3">
        <v>5</v>
      </c>
      <c r="H145" s="4">
        <v>45709</v>
      </c>
      <c r="I145" s="3" t="s">
        <v>28</v>
      </c>
      <c r="J145" s="3">
        <v>2</v>
      </c>
      <c r="K145" s="3">
        <f>YEAR(Table136[[#This Row],[Rejection Date]])</f>
        <v>2025</v>
      </c>
    </row>
    <row r="146" spans="1:11" ht="30" x14ac:dyDescent="0.25">
      <c r="A146" s="1" t="s">
        <v>320</v>
      </c>
      <c r="B146" s="1" t="s">
        <v>321</v>
      </c>
      <c r="C146" s="1" t="s">
        <v>13</v>
      </c>
      <c r="D146" s="1" t="s">
        <v>21</v>
      </c>
      <c r="E146" s="1" t="s">
        <v>27</v>
      </c>
      <c r="F146" s="3">
        <f t="shared" ca="1" si="4"/>
        <v>68</v>
      </c>
      <c r="G146" s="1">
        <v>8</v>
      </c>
      <c r="H146" s="2">
        <v>45710</v>
      </c>
      <c r="I146" s="1" t="s">
        <v>28</v>
      </c>
      <c r="J146" s="1">
        <v>2</v>
      </c>
      <c r="K146" s="3">
        <f>YEAR(Table136[[#This Row],[Rejection Date]])</f>
        <v>2025</v>
      </c>
    </row>
    <row r="147" spans="1:11" ht="30" x14ac:dyDescent="0.25">
      <c r="A147" s="3" t="s">
        <v>322</v>
      </c>
      <c r="B147" s="3" t="s">
        <v>323</v>
      </c>
      <c r="C147" s="3" t="s">
        <v>26</v>
      </c>
      <c r="D147" s="3" t="s">
        <v>21</v>
      </c>
      <c r="E147" s="3" t="s">
        <v>20</v>
      </c>
      <c r="F147" s="3">
        <f t="shared" ca="1" si="4"/>
        <v>88</v>
      </c>
      <c r="G147" s="3">
        <v>4</v>
      </c>
      <c r="H147" s="4">
        <v>45711</v>
      </c>
      <c r="I147" s="3" t="s">
        <v>16</v>
      </c>
      <c r="J147" s="3">
        <v>2</v>
      </c>
      <c r="K147" s="3">
        <f>YEAR(Table136[[#This Row],[Rejection Date]])</f>
        <v>2025</v>
      </c>
    </row>
    <row r="148" spans="1:11" ht="30" x14ac:dyDescent="0.25">
      <c r="A148" s="1" t="s">
        <v>324</v>
      </c>
      <c r="B148" s="1" t="s">
        <v>325</v>
      </c>
      <c r="C148" s="1" t="s">
        <v>13</v>
      </c>
      <c r="D148" s="1" t="s">
        <v>14</v>
      </c>
      <c r="E148" s="1" t="s">
        <v>15</v>
      </c>
      <c r="F148" s="3">
        <f t="shared" ca="1" si="4"/>
        <v>63</v>
      </c>
      <c r="G148" s="1">
        <v>7</v>
      </c>
      <c r="H148" s="2">
        <v>45712</v>
      </c>
      <c r="I148" s="1" t="s">
        <v>28</v>
      </c>
      <c r="J148" s="1">
        <v>2</v>
      </c>
      <c r="K148" s="3">
        <f>YEAR(Table136[[#This Row],[Rejection Date]])</f>
        <v>2025</v>
      </c>
    </row>
    <row r="149" spans="1:11" ht="30" x14ac:dyDescent="0.25">
      <c r="A149" s="3" t="s">
        <v>326</v>
      </c>
      <c r="B149" s="3" t="s">
        <v>327</v>
      </c>
      <c r="C149" s="3" t="s">
        <v>33</v>
      </c>
      <c r="D149" s="3" t="s">
        <v>14</v>
      </c>
      <c r="E149" s="3" t="s">
        <v>34</v>
      </c>
      <c r="F149" s="3">
        <f t="shared" ca="1" si="4"/>
        <v>54</v>
      </c>
      <c r="G149" s="3">
        <v>3</v>
      </c>
      <c r="H149" s="4">
        <v>45713</v>
      </c>
      <c r="I149" s="3" t="s">
        <v>28</v>
      </c>
      <c r="J149" s="3">
        <v>2</v>
      </c>
      <c r="K149" s="3">
        <f>YEAR(Table136[[#This Row],[Rejection Date]])</f>
        <v>2025</v>
      </c>
    </row>
    <row r="150" spans="1:11" ht="45" x14ac:dyDescent="0.25">
      <c r="A150" s="1" t="s">
        <v>328</v>
      </c>
      <c r="B150" s="1" t="s">
        <v>329</v>
      </c>
      <c r="C150" s="1" t="s">
        <v>26</v>
      </c>
      <c r="D150" s="1" t="s">
        <v>21</v>
      </c>
      <c r="E150" s="1" t="s">
        <v>37</v>
      </c>
      <c r="F150" s="3">
        <f t="shared" ca="1" si="4"/>
        <v>100</v>
      </c>
      <c r="G150" s="1">
        <v>6</v>
      </c>
      <c r="H150" s="2">
        <v>45714</v>
      </c>
      <c r="I150" s="1" t="s">
        <v>16</v>
      </c>
      <c r="J150" s="1">
        <v>2</v>
      </c>
      <c r="K150" s="3">
        <f>YEAR(Table136[[#This Row],[Rejection Date]])</f>
        <v>2025</v>
      </c>
    </row>
    <row r="151" spans="1:11" ht="30" x14ac:dyDescent="0.25">
      <c r="A151" s="3" t="s">
        <v>330</v>
      </c>
      <c r="B151" s="3" t="s">
        <v>319</v>
      </c>
      <c r="C151" s="3" t="s">
        <v>33</v>
      </c>
      <c r="D151" s="3" t="s">
        <v>14</v>
      </c>
      <c r="E151" s="3" t="s">
        <v>15</v>
      </c>
      <c r="F151" s="3">
        <f t="shared" ca="1" si="4"/>
        <v>78</v>
      </c>
      <c r="G151" s="3">
        <v>5</v>
      </c>
      <c r="H151" s="4">
        <v>45715</v>
      </c>
      <c r="I151" s="3" t="s">
        <v>28</v>
      </c>
      <c r="J151" s="3">
        <v>2</v>
      </c>
      <c r="K151" s="3">
        <f>YEAR(Table136[[#This Row],[Rejection Date]])</f>
        <v>2025</v>
      </c>
    </row>
    <row r="152" spans="1:11" ht="30" x14ac:dyDescent="0.25">
      <c r="A152" s="1" t="s">
        <v>331</v>
      </c>
      <c r="B152" s="1" t="s">
        <v>332</v>
      </c>
      <c r="C152" s="1" t="s">
        <v>13</v>
      </c>
      <c r="D152" s="1" t="s">
        <v>14</v>
      </c>
      <c r="E152" s="1" t="s">
        <v>15</v>
      </c>
      <c r="F152" s="3">
        <f t="shared" ca="1" si="4"/>
        <v>65</v>
      </c>
      <c r="G152" s="1">
        <v>8</v>
      </c>
      <c r="H152" s="2">
        <v>45716</v>
      </c>
      <c r="I152" s="1" t="s">
        <v>16</v>
      </c>
      <c r="J152" s="1">
        <v>2</v>
      </c>
      <c r="K152" s="3">
        <f>YEAR(Table136[[#This Row],[Rejection Date]])</f>
        <v>2025</v>
      </c>
    </row>
    <row r="153" spans="1:11" ht="30" x14ac:dyDescent="0.25">
      <c r="A153" s="3" t="s">
        <v>333</v>
      </c>
      <c r="B153" s="3" t="s">
        <v>334</v>
      </c>
      <c r="C153" s="3" t="s">
        <v>26</v>
      </c>
      <c r="D153" s="3" t="s">
        <v>14</v>
      </c>
      <c r="E153" s="3" t="s">
        <v>20</v>
      </c>
      <c r="F153" s="3">
        <f t="shared" ca="1" si="4"/>
        <v>66</v>
      </c>
      <c r="G153" s="3">
        <v>5</v>
      </c>
      <c r="H153" s="4">
        <v>45717</v>
      </c>
      <c r="I153" s="3" t="s">
        <v>28</v>
      </c>
      <c r="J153" s="3">
        <v>3</v>
      </c>
      <c r="K153" s="3">
        <f>YEAR(Table136[[#This Row],[Rejection Date]])</f>
        <v>2025</v>
      </c>
    </row>
    <row r="154" spans="1:11" ht="45" x14ac:dyDescent="0.25">
      <c r="A154" s="1" t="s">
        <v>335</v>
      </c>
      <c r="B154" s="1" t="s">
        <v>336</v>
      </c>
      <c r="C154" s="1" t="s">
        <v>33</v>
      </c>
      <c r="D154" s="1" t="s">
        <v>21</v>
      </c>
      <c r="E154" s="1" t="s">
        <v>34</v>
      </c>
      <c r="F154" s="3">
        <f t="shared" ca="1" si="4"/>
        <v>92</v>
      </c>
      <c r="G154" s="1">
        <v>3</v>
      </c>
      <c r="H154" s="2">
        <v>45718</v>
      </c>
      <c r="I154" s="1" t="s">
        <v>28</v>
      </c>
      <c r="J154" s="1">
        <v>3</v>
      </c>
      <c r="K154" s="3">
        <f>YEAR(Table136[[#This Row],[Rejection Date]])</f>
        <v>2025</v>
      </c>
    </row>
    <row r="155" spans="1:11" ht="30" x14ac:dyDescent="0.25">
      <c r="A155" s="3" t="s">
        <v>337</v>
      </c>
      <c r="B155" s="3" t="s">
        <v>338</v>
      </c>
      <c r="C155" s="3" t="s">
        <v>13</v>
      </c>
      <c r="D155" s="3" t="s">
        <v>21</v>
      </c>
      <c r="E155" s="3" t="s">
        <v>37</v>
      </c>
      <c r="F155" s="3">
        <f t="shared" ca="1" si="4"/>
        <v>59</v>
      </c>
      <c r="G155" s="3">
        <v>4</v>
      </c>
      <c r="H155" s="4">
        <v>45719</v>
      </c>
      <c r="I155" s="3" t="s">
        <v>28</v>
      </c>
      <c r="J155" s="3">
        <v>3</v>
      </c>
      <c r="K155" s="3">
        <f>YEAR(Table136[[#This Row],[Rejection Date]])</f>
        <v>2025</v>
      </c>
    </row>
    <row r="156" spans="1:11" ht="30" x14ac:dyDescent="0.25">
      <c r="A156" s="1" t="s">
        <v>339</v>
      </c>
      <c r="B156" s="1" t="s">
        <v>340</v>
      </c>
      <c r="C156" s="1" t="s">
        <v>26</v>
      </c>
      <c r="D156" s="1" t="s">
        <v>14</v>
      </c>
      <c r="E156" s="1" t="s">
        <v>27</v>
      </c>
      <c r="F156" s="3">
        <f t="shared" ca="1" si="4"/>
        <v>62</v>
      </c>
      <c r="G156" s="1">
        <v>6</v>
      </c>
      <c r="H156" s="2">
        <v>45720</v>
      </c>
      <c r="I156" s="1" t="s">
        <v>16</v>
      </c>
      <c r="J156" s="1">
        <v>3</v>
      </c>
      <c r="K156" s="3">
        <f>YEAR(Table136[[#This Row],[Rejection Date]])</f>
        <v>2025</v>
      </c>
    </row>
    <row r="157" spans="1:11" ht="45" x14ac:dyDescent="0.25">
      <c r="A157" s="3" t="s">
        <v>341</v>
      </c>
      <c r="B157" s="3" t="s">
        <v>342</v>
      </c>
      <c r="C157" s="3" t="s">
        <v>33</v>
      </c>
      <c r="D157" s="3" t="s">
        <v>21</v>
      </c>
      <c r="E157" s="3" t="s">
        <v>20</v>
      </c>
      <c r="F157" s="3">
        <f t="shared" ca="1" si="4"/>
        <v>61</v>
      </c>
      <c r="G157" s="3">
        <v>5</v>
      </c>
      <c r="H157" s="4">
        <v>45721</v>
      </c>
      <c r="I157" s="3" t="s">
        <v>28</v>
      </c>
      <c r="J157" s="3">
        <v>3</v>
      </c>
      <c r="K157" s="3">
        <f>YEAR(Table136[[#This Row],[Rejection Date]])</f>
        <v>2025</v>
      </c>
    </row>
    <row r="158" spans="1:11" ht="30" x14ac:dyDescent="0.25">
      <c r="A158" s="1" t="s">
        <v>343</v>
      </c>
      <c r="B158" s="1" t="s">
        <v>344</v>
      </c>
      <c r="C158" s="1" t="s">
        <v>13</v>
      </c>
      <c r="D158" s="1" t="s">
        <v>14</v>
      </c>
      <c r="E158" s="1" t="s">
        <v>15</v>
      </c>
      <c r="F158" s="3">
        <f t="shared" ca="1" si="4"/>
        <v>72</v>
      </c>
      <c r="G158" s="1">
        <v>7</v>
      </c>
      <c r="H158" s="2">
        <v>45722</v>
      </c>
      <c r="I158" s="1" t="s">
        <v>28</v>
      </c>
      <c r="J158" s="1">
        <v>3</v>
      </c>
      <c r="K158" s="3">
        <f>YEAR(Table136[[#This Row],[Rejection Date]])</f>
        <v>2025</v>
      </c>
    </row>
    <row r="159" spans="1:11" ht="30" x14ac:dyDescent="0.25">
      <c r="A159" s="3" t="s">
        <v>345</v>
      </c>
      <c r="B159" s="3" t="s">
        <v>346</v>
      </c>
      <c r="C159" s="3" t="s">
        <v>26</v>
      </c>
      <c r="D159" s="3" t="s">
        <v>21</v>
      </c>
      <c r="E159" s="3" t="s">
        <v>34</v>
      </c>
      <c r="F159" s="3">
        <f t="shared" ca="1" si="4"/>
        <v>53</v>
      </c>
      <c r="G159" s="3">
        <v>3</v>
      </c>
      <c r="H159" s="4">
        <v>45723</v>
      </c>
      <c r="I159" s="3" t="s">
        <v>28</v>
      </c>
      <c r="J159" s="3">
        <v>3</v>
      </c>
      <c r="K159" s="3">
        <f>YEAR(Table136[[#This Row],[Rejection Date]])</f>
        <v>2025</v>
      </c>
    </row>
    <row r="160" spans="1:11" ht="45" x14ac:dyDescent="0.25">
      <c r="A160" s="1" t="s">
        <v>347</v>
      </c>
      <c r="B160" s="1" t="s">
        <v>348</v>
      </c>
      <c r="C160" s="1" t="s">
        <v>33</v>
      </c>
      <c r="D160" s="1" t="s">
        <v>21</v>
      </c>
      <c r="E160" s="1" t="s">
        <v>37</v>
      </c>
      <c r="F160" s="3">
        <f t="shared" ca="1" si="4"/>
        <v>61</v>
      </c>
      <c r="G160" s="1">
        <v>4</v>
      </c>
      <c r="H160" s="2">
        <v>45724</v>
      </c>
      <c r="I160" s="1" t="s">
        <v>16</v>
      </c>
      <c r="J160" s="1">
        <v>3</v>
      </c>
      <c r="K160" s="3">
        <f>YEAR(Table136[[#This Row],[Rejection Date]])</f>
        <v>2025</v>
      </c>
    </row>
    <row r="161" spans="1:11" ht="45" x14ac:dyDescent="0.25">
      <c r="A161" s="3" t="s">
        <v>349</v>
      </c>
      <c r="B161" s="3" t="s">
        <v>350</v>
      </c>
      <c r="C161" s="3" t="s">
        <v>13</v>
      </c>
      <c r="D161" s="3" t="s">
        <v>14</v>
      </c>
      <c r="E161" s="3" t="s">
        <v>27</v>
      </c>
      <c r="F161" s="3">
        <f t="shared" ca="1" si="4"/>
        <v>98</v>
      </c>
      <c r="G161" s="3">
        <v>8</v>
      </c>
      <c r="H161" s="4">
        <v>45725</v>
      </c>
      <c r="I161" s="3" t="s">
        <v>28</v>
      </c>
      <c r="J161" s="3">
        <v>3</v>
      </c>
      <c r="K161" s="3">
        <f>YEAR(Table136[[#This Row],[Rejection Date]])</f>
        <v>2025</v>
      </c>
    </row>
    <row r="162" spans="1:11" ht="30" x14ac:dyDescent="0.25">
      <c r="A162" s="1" t="s">
        <v>351</v>
      </c>
      <c r="B162" s="1" t="s">
        <v>352</v>
      </c>
      <c r="C162" s="1" t="s">
        <v>26</v>
      </c>
      <c r="D162" s="1" t="s">
        <v>14</v>
      </c>
      <c r="E162" s="1" t="s">
        <v>20</v>
      </c>
      <c r="F162" s="3">
        <f t="shared" ca="1" si="4"/>
        <v>54</v>
      </c>
      <c r="G162" s="1">
        <v>5</v>
      </c>
      <c r="H162" s="2">
        <v>45726</v>
      </c>
      <c r="I162" s="1" t="s">
        <v>16</v>
      </c>
      <c r="J162" s="1">
        <v>3</v>
      </c>
      <c r="K162" s="3">
        <f>YEAR(Table136[[#This Row],[Rejection Date]])</f>
        <v>2025</v>
      </c>
    </row>
    <row r="163" spans="1:11" ht="30" x14ac:dyDescent="0.25">
      <c r="A163" s="3" t="s">
        <v>353</v>
      </c>
      <c r="B163" s="3" t="s">
        <v>354</v>
      </c>
      <c r="C163" s="3" t="s">
        <v>33</v>
      </c>
      <c r="D163" s="3" t="s">
        <v>21</v>
      </c>
      <c r="E163" s="3" t="s">
        <v>34</v>
      </c>
      <c r="F163" s="3">
        <f t="shared" ca="1" si="4"/>
        <v>84</v>
      </c>
      <c r="G163" s="3">
        <v>2</v>
      </c>
      <c r="H163" s="4">
        <v>45727</v>
      </c>
      <c r="I163" s="3" t="s">
        <v>28</v>
      </c>
      <c r="J163" s="3">
        <v>3</v>
      </c>
      <c r="K163" s="3">
        <f>YEAR(Table136[[#This Row],[Rejection Date]])</f>
        <v>2025</v>
      </c>
    </row>
    <row r="164" spans="1:11" ht="30" x14ac:dyDescent="0.25">
      <c r="A164" s="1" t="s">
        <v>355</v>
      </c>
      <c r="B164" s="1" t="s">
        <v>356</v>
      </c>
      <c r="C164" s="1" t="s">
        <v>13</v>
      </c>
      <c r="D164" s="1" t="s">
        <v>21</v>
      </c>
      <c r="E164" s="1" t="s">
        <v>37</v>
      </c>
      <c r="F164" s="3">
        <f t="shared" ca="1" si="4"/>
        <v>66</v>
      </c>
      <c r="G164" s="1">
        <v>6</v>
      </c>
      <c r="H164" s="2">
        <v>45728</v>
      </c>
      <c r="I164" s="1" t="s">
        <v>28</v>
      </c>
      <c r="J164" s="1">
        <v>3</v>
      </c>
      <c r="K164" s="3">
        <f>YEAR(Table136[[#This Row],[Rejection Date]])</f>
        <v>2025</v>
      </c>
    </row>
    <row r="165" spans="1:11" ht="30" x14ac:dyDescent="0.25">
      <c r="A165" s="3" t="s">
        <v>357</v>
      </c>
      <c r="B165" s="3" t="s">
        <v>358</v>
      </c>
      <c r="C165" s="3" t="s">
        <v>26</v>
      </c>
      <c r="D165" s="3" t="s">
        <v>14</v>
      </c>
      <c r="E165" s="3" t="s">
        <v>15</v>
      </c>
      <c r="F165" s="3">
        <f t="shared" ca="1" si="4"/>
        <v>62</v>
      </c>
      <c r="G165" s="3">
        <v>4</v>
      </c>
      <c r="H165" s="4">
        <v>45729</v>
      </c>
      <c r="I165" s="3" t="s">
        <v>28</v>
      </c>
      <c r="J165" s="3">
        <v>3</v>
      </c>
      <c r="K165" s="3">
        <f>YEAR(Table136[[#This Row],[Rejection Date]])</f>
        <v>2025</v>
      </c>
    </row>
    <row r="166" spans="1:11" ht="45" x14ac:dyDescent="0.25">
      <c r="A166" s="1" t="s">
        <v>359</v>
      </c>
      <c r="B166" s="1" t="s">
        <v>360</v>
      </c>
      <c r="C166" s="1" t="s">
        <v>33</v>
      </c>
      <c r="D166" s="1" t="s">
        <v>21</v>
      </c>
      <c r="E166" s="1" t="s">
        <v>20</v>
      </c>
      <c r="F166" s="3">
        <f t="shared" ca="1" si="4"/>
        <v>84</v>
      </c>
      <c r="G166" s="1">
        <v>7</v>
      </c>
      <c r="H166" s="2">
        <v>45730</v>
      </c>
      <c r="I166" s="1" t="s">
        <v>16</v>
      </c>
      <c r="J166" s="1">
        <v>3</v>
      </c>
      <c r="K166" s="3">
        <f>YEAR(Table136[[#This Row],[Rejection Date]])</f>
        <v>2025</v>
      </c>
    </row>
    <row r="167" spans="1:11" ht="45" x14ac:dyDescent="0.25">
      <c r="A167" s="3" t="s">
        <v>361</v>
      </c>
      <c r="B167" s="3" t="s">
        <v>362</v>
      </c>
      <c r="C167" s="3" t="s">
        <v>13</v>
      </c>
      <c r="D167" s="3" t="s">
        <v>14</v>
      </c>
      <c r="E167" s="3" t="s">
        <v>27</v>
      </c>
      <c r="F167" s="3">
        <f t="shared" ca="1" si="4"/>
        <v>65</v>
      </c>
      <c r="G167" s="3">
        <v>3</v>
      </c>
      <c r="H167" s="4">
        <v>45731</v>
      </c>
      <c r="I167" s="3" t="s">
        <v>28</v>
      </c>
      <c r="J167" s="3">
        <v>3</v>
      </c>
      <c r="K167" s="3">
        <f>YEAR(Table136[[#This Row],[Rejection Date]])</f>
        <v>2025</v>
      </c>
    </row>
    <row r="168" spans="1:11" ht="45" x14ac:dyDescent="0.25">
      <c r="A168" s="1" t="s">
        <v>363</v>
      </c>
      <c r="B168" s="1" t="s">
        <v>364</v>
      </c>
      <c r="C168" s="1" t="s">
        <v>26</v>
      </c>
      <c r="D168" s="1" t="s">
        <v>21</v>
      </c>
      <c r="E168" s="1" t="s">
        <v>34</v>
      </c>
      <c r="F168" s="3">
        <f t="shared" ca="1" si="4"/>
        <v>62</v>
      </c>
      <c r="G168" s="1">
        <v>6</v>
      </c>
      <c r="H168" s="2">
        <v>45732</v>
      </c>
      <c r="I168" s="1" t="s">
        <v>16</v>
      </c>
      <c r="J168" s="1">
        <v>3</v>
      </c>
      <c r="K168" s="3">
        <f>YEAR(Table136[[#This Row],[Rejection Date]])</f>
        <v>2025</v>
      </c>
    </row>
    <row r="169" spans="1:11" ht="45" x14ac:dyDescent="0.25">
      <c r="A169" s="3" t="s">
        <v>365</v>
      </c>
      <c r="B169" s="3" t="s">
        <v>366</v>
      </c>
      <c r="C169" s="3" t="s">
        <v>33</v>
      </c>
      <c r="D169" s="3" t="s">
        <v>21</v>
      </c>
      <c r="E169" s="3" t="s">
        <v>37</v>
      </c>
      <c r="F169" s="3">
        <f t="shared" ca="1" si="4"/>
        <v>73</v>
      </c>
      <c r="G169" s="3">
        <v>4</v>
      </c>
      <c r="H169" s="4">
        <v>45733</v>
      </c>
      <c r="I169" s="3" t="s">
        <v>28</v>
      </c>
      <c r="J169" s="3">
        <v>3</v>
      </c>
      <c r="K169" s="3">
        <f>YEAR(Table136[[#This Row],[Rejection Date]])</f>
        <v>2025</v>
      </c>
    </row>
    <row r="170" spans="1:11" ht="45" x14ac:dyDescent="0.25">
      <c r="A170" s="1" t="s">
        <v>367</v>
      </c>
      <c r="B170" s="1" t="s">
        <v>368</v>
      </c>
      <c r="C170" s="1" t="s">
        <v>13</v>
      </c>
      <c r="D170" s="1" t="s">
        <v>14</v>
      </c>
      <c r="E170" s="1" t="s">
        <v>15</v>
      </c>
      <c r="F170" s="3">
        <f t="shared" ca="1" si="4"/>
        <v>89</v>
      </c>
      <c r="G170" s="1">
        <v>5</v>
      </c>
      <c r="H170" s="2">
        <v>45734</v>
      </c>
      <c r="I170" s="1" t="s">
        <v>28</v>
      </c>
      <c r="J170" s="1">
        <v>3</v>
      </c>
      <c r="K170" s="3">
        <f>YEAR(Table136[[#This Row],[Rejection Date]])</f>
        <v>2025</v>
      </c>
    </row>
    <row r="171" spans="1:11" ht="30" x14ac:dyDescent="0.25">
      <c r="A171" s="3" t="s">
        <v>369</v>
      </c>
      <c r="B171" s="3" t="s">
        <v>370</v>
      </c>
      <c r="C171" s="3" t="s">
        <v>26</v>
      </c>
      <c r="D171" s="3" t="s">
        <v>14</v>
      </c>
      <c r="E171" s="3" t="s">
        <v>20</v>
      </c>
      <c r="F171" s="3">
        <f t="shared" ca="1" si="4"/>
        <v>68</v>
      </c>
      <c r="G171" s="3">
        <v>2</v>
      </c>
      <c r="H171" s="4">
        <v>45735</v>
      </c>
      <c r="I171" s="3" t="s">
        <v>16</v>
      </c>
      <c r="J171" s="3">
        <v>3</v>
      </c>
      <c r="K171" s="3">
        <f>YEAR(Table136[[#This Row],[Rejection Date]])</f>
        <v>2025</v>
      </c>
    </row>
    <row r="172" spans="1:11" ht="30" x14ac:dyDescent="0.25">
      <c r="A172" s="1" t="s">
        <v>371</v>
      </c>
      <c r="B172" s="1" t="s">
        <v>372</v>
      </c>
      <c r="C172" s="1" t="s">
        <v>33</v>
      </c>
      <c r="D172" s="1" t="s">
        <v>21</v>
      </c>
      <c r="E172" s="1" t="s">
        <v>34</v>
      </c>
      <c r="F172" s="3">
        <f t="shared" ca="1" si="4"/>
        <v>65</v>
      </c>
      <c r="G172" s="1">
        <v>3</v>
      </c>
      <c r="H172" s="2">
        <v>45736</v>
      </c>
      <c r="I172" s="1" t="s">
        <v>28</v>
      </c>
      <c r="J172" s="1">
        <v>3</v>
      </c>
      <c r="K172" s="3">
        <f>YEAR(Table136[[#This Row],[Rejection Date]])</f>
        <v>2025</v>
      </c>
    </row>
    <row r="173" spans="1:11" ht="30" x14ac:dyDescent="0.25">
      <c r="A173" s="3" t="s">
        <v>373</v>
      </c>
      <c r="B173" s="3" t="s">
        <v>374</v>
      </c>
      <c r="C173" s="3" t="s">
        <v>13</v>
      </c>
      <c r="D173" s="3" t="s">
        <v>21</v>
      </c>
      <c r="E173" s="3" t="s">
        <v>37</v>
      </c>
      <c r="F173" s="3">
        <f t="shared" ca="1" si="4"/>
        <v>93</v>
      </c>
      <c r="G173" s="3">
        <v>7</v>
      </c>
      <c r="H173" s="4">
        <v>45737</v>
      </c>
      <c r="I173" s="3" t="s">
        <v>28</v>
      </c>
      <c r="J173" s="3">
        <v>3</v>
      </c>
      <c r="K173" s="3">
        <f>YEAR(Table136[[#This Row],[Rejection Date]])</f>
        <v>2025</v>
      </c>
    </row>
    <row r="174" spans="1:11" ht="45" x14ac:dyDescent="0.25">
      <c r="A174" s="1" t="s">
        <v>375</v>
      </c>
      <c r="B174" s="1" t="s">
        <v>376</v>
      </c>
      <c r="C174" s="1" t="s">
        <v>26</v>
      </c>
      <c r="D174" s="1" t="s">
        <v>14</v>
      </c>
      <c r="E174" s="1" t="s">
        <v>27</v>
      </c>
      <c r="F174" s="3">
        <f t="shared" ca="1" si="4"/>
        <v>63</v>
      </c>
      <c r="G174" s="1">
        <v>6</v>
      </c>
      <c r="H174" s="2">
        <v>45738</v>
      </c>
      <c r="I174" s="1" t="s">
        <v>16</v>
      </c>
      <c r="J174" s="1">
        <v>3</v>
      </c>
      <c r="K174" s="3">
        <f>YEAR(Table136[[#This Row],[Rejection Date]])</f>
        <v>2025</v>
      </c>
    </row>
    <row r="175" spans="1:11" ht="45" x14ac:dyDescent="0.25">
      <c r="A175" s="3" t="s">
        <v>377</v>
      </c>
      <c r="B175" s="3" t="s">
        <v>378</v>
      </c>
      <c r="C175" s="3" t="s">
        <v>33</v>
      </c>
      <c r="D175" s="3" t="s">
        <v>14</v>
      </c>
      <c r="E175" s="3" t="s">
        <v>15</v>
      </c>
      <c r="F175" s="3">
        <f t="shared" ca="1" si="4"/>
        <v>78</v>
      </c>
      <c r="G175" s="3">
        <v>5</v>
      </c>
      <c r="H175" s="4">
        <v>45739</v>
      </c>
      <c r="I175" s="3" t="s">
        <v>28</v>
      </c>
      <c r="J175" s="3">
        <v>3</v>
      </c>
      <c r="K175" s="3">
        <f>YEAR(Table136[[#This Row],[Rejection Date]])</f>
        <v>2025</v>
      </c>
    </row>
    <row r="176" spans="1:11" ht="45" x14ac:dyDescent="0.25">
      <c r="A176" s="1" t="s">
        <v>379</v>
      </c>
      <c r="B176" s="1" t="s">
        <v>329</v>
      </c>
      <c r="C176" s="1" t="s">
        <v>13</v>
      </c>
      <c r="D176" s="1" t="s">
        <v>21</v>
      </c>
      <c r="E176" s="1" t="s">
        <v>20</v>
      </c>
      <c r="F176" s="3">
        <f t="shared" ca="1" si="4"/>
        <v>58</v>
      </c>
      <c r="G176" s="1">
        <v>3</v>
      </c>
      <c r="H176" s="2">
        <v>45740</v>
      </c>
      <c r="I176" s="1" t="s">
        <v>16</v>
      </c>
      <c r="J176" s="1">
        <v>3</v>
      </c>
      <c r="K176" s="3">
        <f>YEAR(Table136[[#This Row],[Rejection Date]])</f>
        <v>2025</v>
      </c>
    </row>
    <row r="177" spans="1:11" ht="45" x14ac:dyDescent="0.25">
      <c r="A177" s="3" t="s">
        <v>380</v>
      </c>
      <c r="B177" s="3" t="s">
        <v>381</v>
      </c>
      <c r="C177" s="3" t="s">
        <v>26</v>
      </c>
      <c r="D177" s="3" t="s">
        <v>21</v>
      </c>
      <c r="E177" s="3" t="s">
        <v>34</v>
      </c>
      <c r="F177" s="3">
        <f t="shared" ca="1" si="4"/>
        <v>68</v>
      </c>
      <c r="G177" s="3">
        <v>6</v>
      </c>
      <c r="H177" s="4">
        <v>45741</v>
      </c>
      <c r="I177" s="3" t="s">
        <v>28</v>
      </c>
      <c r="J177" s="3">
        <v>3</v>
      </c>
      <c r="K177" s="3">
        <f>YEAR(Table136[[#This Row],[Rejection Date]])</f>
        <v>2025</v>
      </c>
    </row>
    <row r="178" spans="1:11" ht="30" x14ac:dyDescent="0.25">
      <c r="A178" s="1" t="s">
        <v>382</v>
      </c>
      <c r="B178" s="1" t="s">
        <v>383</v>
      </c>
      <c r="C178" s="1" t="s">
        <v>33</v>
      </c>
      <c r="D178" s="1" t="s">
        <v>14</v>
      </c>
      <c r="E178" s="1" t="s">
        <v>15</v>
      </c>
      <c r="F178" s="3">
        <f t="shared" ca="1" si="4"/>
        <v>51</v>
      </c>
      <c r="G178" s="1">
        <v>8</v>
      </c>
      <c r="H178" s="2">
        <v>45742</v>
      </c>
      <c r="I178" s="1" t="s">
        <v>28</v>
      </c>
      <c r="J178" s="1">
        <v>3</v>
      </c>
      <c r="K178" s="3">
        <f>YEAR(Table136[[#This Row],[Rejection Date]])</f>
        <v>2025</v>
      </c>
    </row>
    <row r="179" spans="1:11" ht="30" x14ac:dyDescent="0.25">
      <c r="A179" s="3" t="s">
        <v>384</v>
      </c>
      <c r="B179" s="3" t="s">
        <v>385</v>
      </c>
      <c r="C179" s="3" t="s">
        <v>13</v>
      </c>
      <c r="D179" s="3" t="s">
        <v>14</v>
      </c>
      <c r="E179" s="3" t="s">
        <v>27</v>
      </c>
      <c r="F179" s="3">
        <f t="shared" ca="1" si="4"/>
        <v>60</v>
      </c>
      <c r="G179" s="3">
        <v>5</v>
      </c>
      <c r="H179" s="4">
        <v>45743</v>
      </c>
      <c r="I179" s="3" t="s">
        <v>16</v>
      </c>
      <c r="J179" s="3">
        <v>3</v>
      </c>
      <c r="K179" s="3">
        <f>YEAR(Table136[[#This Row],[Rejection Date]])</f>
        <v>2025</v>
      </c>
    </row>
    <row r="180" spans="1:11" ht="45" x14ac:dyDescent="0.25">
      <c r="A180" s="1" t="s">
        <v>386</v>
      </c>
      <c r="B180" s="1" t="s">
        <v>387</v>
      </c>
      <c r="C180" s="1" t="s">
        <v>26</v>
      </c>
      <c r="D180" s="1" t="s">
        <v>21</v>
      </c>
      <c r="E180" s="1" t="s">
        <v>34</v>
      </c>
      <c r="F180" s="3">
        <f t="shared" ca="1" si="4"/>
        <v>57</v>
      </c>
      <c r="G180" s="1">
        <v>4</v>
      </c>
      <c r="H180" s="2">
        <v>45744</v>
      </c>
      <c r="I180" s="1" t="s">
        <v>28</v>
      </c>
      <c r="J180" s="1">
        <v>3</v>
      </c>
      <c r="K180" s="3">
        <f>YEAR(Table136[[#This Row],[Rejection Date]])</f>
        <v>2025</v>
      </c>
    </row>
    <row r="181" spans="1:11" ht="45" x14ac:dyDescent="0.25">
      <c r="A181" s="3" t="s">
        <v>388</v>
      </c>
      <c r="B181" s="3" t="s">
        <v>389</v>
      </c>
      <c r="C181" s="3" t="s">
        <v>33</v>
      </c>
      <c r="D181" s="3" t="s">
        <v>21</v>
      </c>
      <c r="E181" s="3" t="s">
        <v>37</v>
      </c>
      <c r="F181" s="3">
        <f t="shared" ca="1" si="4"/>
        <v>91</v>
      </c>
      <c r="G181" s="3">
        <v>7</v>
      </c>
      <c r="H181" s="4">
        <v>45745</v>
      </c>
      <c r="I181" s="3" t="s">
        <v>28</v>
      </c>
      <c r="J181" s="3">
        <v>3</v>
      </c>
      <c r="K181" s="3">
        <f>YEAR(Table136[[#This Row],[Rejection Date]])</f>
        <v>2025</v>
      </c>
    </row>
    <row r="182" spans="1:11" ht="45" x14ac:dyDescent="0.25">
      <c r="A182" s="1" t="s">
        <v>390</v>
      </c>
      <c r="B182" s="1" t="s">
        <v>391</v>
      </c>
      <c r="C182" s="1" t="s">
        <v>13</v>
      </c>
      <c r="D182" s="1" t="s">
        <v>14</v>
      </c>
      <c r="E182" s="1" t="s">
        <v>15</v>
      </c>
      <c r="F182" s="3">
        <f t="shared" ca="1" si="4"/>
        <v>97</v>
      </c>
      <c r="G182" s="1">
        <v>9</v>
      </c>
      <c r="H182" s="2">
        <v>45746</v>
      </c>
      <c r="I182" s="1" t="s">
        <v>16</v>
      </c>
      <c r="J182" s="1">
        <v>3</v>
      </c>
      <c r="K182" s="3">
        <f>YEAR(Table136[[#This Row],[Rejection Date]])</f>
        <v>2025</v>
      </c>
    </row>
    <row r="183" spans="1:11" ht="45" x14ac:dyDescent="0.25">
      <c r="A183" s="3" t="s">
        <v>392</v>
      </c>
      <c r="B183" s="3" t="s">
        <v>393</v>
      </c>
      <c r="C183" s="3" t="s">
        <v>26</v>
      </c>
      <c r="D183" s="3" t="s">
        <v>14</v>
      </c>
      <c r="E183" s="3" t="s">
        <v>20</v>
      </c>
      <c r="F183" s="3">
        <f t="shared" ca="1" si="4"/>
        <v>66</v>
      </c>
      <c r="G183" s="3">
        <v>5</v>
      </c>
      <c r="H183" s="4">
        <v>45747</v>
      </c>
      <c r="I183" s="3" t="s">
        <v>28</v>
      </c>
      <c r="J183" s="3">
        <v>3</v>
      </c>
      <c r="K183" s="3">
        <f>YEAR(Table136[[#This Row],[Rejection Date]])</f>
        <v>2025</v>
      </c>
    </row>
    <row r="184" spans="1:11" ht="45" x14ac:dyDescent="0.25">
      <c r="A184" s="1" t="s">
        <v>394</v>
      </c>
      <c r="B184" s="1" t="s">
        <v>395</v>
      </c>
      <c r="C184" s="1" t="s">
        <v>33</v>
      </c>
      <c r="D184" s="1" t="s">
        <v>21</v>
      </c>
      <c r="E184" s="1" t="s">
        <v>34</v>
      </c>
      <c r="F184" s="3">
        <f t="shared" ca="1" si="4"/>
        <v>68</v>
      </c>
      <c r="G184" s="1">
        <v>2</v>
      </c>
      <c r="H184" s="2">
        <v>45748</v>
      </c>
      <c r="I184" s="1" t="s">
        <v>28</v>
      </c>
      <c r="J184" s="1">
        <v>4</v>
      </c>
      <c r="K184" s="3">
        <f>YEAR(Table136[[#This Row],[Rejection Date]])</f>
        <v>2025</v>
      </c>
    </row>
    <row r="185" spans="1:11" ht="30" x14ac:dyDescent="0.25">
      <c r="A185" s="3" t="s">
        <v>396</v>
      </c>
      <c r="B185" s="3" t="s">
        <v>397</v>
      </c>
      <c r="C185" s="3" t="s">
        <v>13</v>
      </c>
      <c r="D185" s="3" t="s">
        <v>21</v>
      </c>
      <c r="E185" s="3" t="s">
        <v>37</v>
      </c>
      <c r="F185" s="3">
        <f t="shared" ca="1" si="4"/>
        <v>55</v>
      </c>
      <c r="G185" s="3">
        <v>4</v>
      </c>
      <c r="H185" s="4">
        <v>45749</v>
      </c>
      <c r="I185" s="3" t="s">
        <v>28</v>
      </c>
      <c r="J185" s="3">
        <v>4</v>
      </c>
      <c r="K185" s="3">
        <f>YEAR(Table136[[#This Row],[Rejection Date]])</f>
        <v>2025</v>
      </c>
    </row>
    <row r="186" spans="1:11" ht="45" x14ac:dyDescent="0.25">
      <c r="A186" s="1" t="s">
        <v>398</v>
      </c>
      <c r="B186" s="1" t="s">
        <v>399</v>
      </c>
      <c r="C186" s="1" t="s">
        <v>26</v>
      </c>
      <c r="D186" s="1" t="s">
        <v>14</v>
      </c>
      <c r="E186" s="1" t="s">
        <v>27</v>
      </c>
      <c r="F186" s="3">
        <f t="shared" ca="1" si="4"/>
        <v>58</v>
      </c>
      <c r="G186" s="1">
        <v>3</v>
      </c>
      <c r="H186" s="2">
        <v>45750</v>
      </c>
      <c r="I186" s="1" t="s">
        <v>16</v>
      </c>
      <c r="J186" s="1">
        <v>4</v>
      </c>
      <c r="K186" s="3">
        <f>YEAR(Table136[[#This Row],[Rejection Date]])</f>
        <v>2025</v>
      </c>
    </row>
    <row r="187" spans="1:11" ht="45" x14ac:dyDescent="0.25">
      <c r="A187" s="3" t="s">
        <v>400</v>
      </c>
      <c r="B187" s="3" t="s">
        <v>401</v>
      </c>
      <c r="C187" s="3" t="s">
        <v>33</v>
      </c>
      <c r="D187" s="3" t="s">
        <v>14</v>
      </c>
      <c r="E187" s="3" t="s">
        <v>20</v>
      </c>
      <c r="F187" s="3">
        <f t="shared" ca="1" si="4"/>
        <v>58</v>
      </c>
      <c r="G187" s="3">
        <v>6</v>
      </c>
      <c r="H187" s="4">
        <v>45751</v>
      </c>
      <c r="I187" s="3" t="s">
        <v>28</v>
      </c>
      <c r="J187" s="3">
        <v>4</v>
      </c>
      <c r="K187" s="3">
        <f>YEAR(Table136[[#This Row],[Rejection Date]])</f>
        <v>2025</v>
      </c>
    </row>
    <row r="188" spans="1:11" ht="30" x14ac:dyDescent="0.25">
      <c r="A188" s="1" t="s">
        <v>402</v>
      </c>
      <c r="B188" s="1" t="s">
        <v>403</v>
      </c>
      <c r="C188" s="1" t="s">
        <v>13</v>
      </c>
      <c r="D188" s="1" t="s">
        <v>21</v>
      </c>
      <c r="E188" s="1" t="s">
        <v>34</v>
      </c>
      <c r="F188" s="3">
        <f t="shared" ca="1" si="4"/>
        <v>96</v>
      </c>
      <c r="G188" s="1">
        <v>7</v>
      </c>
      <c r="H188" s="2">
        <v>45752</v>
      </c>
      <c r="I188" s="1" t="s">
        <v>28</v>
      </c>
      <c r="J188" s="1">
        <v>4</v>
      </c>
      <c r="K188" s="3">
        <f>YEAR(Table136[[#This Row],[Rejection Date]])</f>
        <v>2025</v>
      </c>
    </row>
    <row r="189" spans="1:11" ht="30" x14ac:dyDescent="0.25">
      <c r="A189" s="3" t="s">
        <v>404</v>
      </c>
      <c r="B189" s="3" t="s">
        <v>405</v>
      </c>
      <c r="C189" s="3" t="s">
        <v>26</v>
      </c>
      <c r="D189" s="3" t="s">
        <v>21</v>
      </c>
      <c r="E189" s="3" t="s">
        <v>37</v>
      </c>
      <c r="F189" s="3">
        <f t="shared" ca="1" si="4"/>
        <v>87</v>
      </c>
      <c r="G189" s="3">
        <v>5</v>
      </c>
      <c r="H189" s="4">
        <v>45753</v>
      </c>
      <c r="I189" s="3" t="s">
        <v>16</v>
      </c>
      <c r="J189" s="3">
        <v>4</v>
      </c>
      <c r="K189" s="3">
        <f>YEAR(Table136[[#This Row],[Rejection Date]])</f>
        <v>2025</v>
      </c>
    </row>
    <row r="190" spans="1:11" ht="30" x14ac:dyDescent="0.25">
      <c r="A190" s="1" t="s">
        <v>406</v>
      </c>
      <c r="B190" s="1" t="s">
        <v>407</v>
      </c>
      <c r="C190" s="1" t="s">
        <v>33</v>
      </c>
      <c r="D190" s="1" t="s">
        <v>14</v>
      </c>
      <c r="E190" s="1" t="s">
        <v>15</v>
      </c>
      <c r="F190" s="3">
        <f t="shared" ca="1" si="4"/>
        <v>88</v>
      </c>
      <c r="G190" s="1">
        <v>8</v>
      </c>
      <c r="H190" s="2">
        <v>45754</v>
      </c>
      <c r="I190" s="1" t="s">
        <v>28</v>
      </c>
      <c r="J190" s="1">
        <v>4</v>
      </c>
      <c r="K190" s="3">
        <f>YEAR(Table136[[#This Row],[Rejection Date]])</f>
        <v>2025</v>
      </c>
    </row>
    <row r="191" spans="1:11" ht="30" x14ac:dyDescent="0.25">
      <c r="A191" s="3" t="s">
        <v>408</v>
      </c>
      <c r="B191" s="3" t="s">
        <v>409</v>
      </c>
      <c r="C191" s="3" t="s">
        <v>13</v>
      </c>
      <c r="D191" s="3" t="s">
        <v>14</v>
      </c>
      <c r="E191" s="3" t="s">
        <v>27</v>
      </c>
      <c r="F191" s="3">
        <f t="shared" ca="1" si="4"/>
        <v>74</v>
      </c>
      <c r="G191" s="3">
        <v>7</v>
      </c>
      <c r="H191" s="4">
        <v>45755</v>
      </c>
      <c r="I191" s="3" t="s">
        <v>28</v>
      </c>
      <c r="J191" s="3">
        <v>4</v>
      </c>
      <c r="K191" s="3">
        <f>YEAR(Table136[[#This Row],[Rejection Date]])</f>
        <v>2025</v>
      </c>
    </row>
    <row r="192" spans="1:11" ht="60" x14ac:dyDescent="0.25">
      <c r="A192" s="1" t="s">
        <v>410</v>
      </c>
      <c r="B192" s="1" t="s">
        <v>411</v>
      </c>
      <c r="C192" s="1" t="s">
        <v>26</v>
      </c>
      <c r="D192" s="1" t="s">
        <v>21</v>
      </c>
      <c r="E192" s="1" t="s">
        <v>34</v>
      </c>
      <c r="F192" s="3">
        <f t="shared" ca="1" si="4"/>
        <v>98</v>
      </c>
      <c r="G192" s="1">
        <v>4</v>
      </c>
      <c r="H192" s="2">
        <v>45756</v>
      </c>
      <c r="I192" s="1" t="s">
        <v>28</v>
      </c>
      <c r="J192" s="1">
        <v>4</v>
      </c>
      <c r="K192" s="3">
        <f>YEAR(Table136[[#This Row],[Rejection Date]])</f>
        <v>2025</v>
      </c>
    </row>
    <row r="193" spans="1:11" ht="45" x14ac:dyDescent="0.25">
      <c r="A193" s="3" t="s">
        <v>412</v>
      </c>
      <c r="B193" s="3" t="s">
        <v>413</v>
      </c>
      <c r="C193" s="3" t="s">
        <v>33</v>
      </c>
      <c r="D193" s="3" t="s">
        <v>21</v>
      </c>
      <c r="E193" s="3" t="s">
        <v>37</v>
      </c>
      <c r="F193" s="3">
        <f t="shared" ca="1" si="4"/>
        <v>55</v>
      </c>
      <c r="G193" s="3">
        <v>5</v>
      </c>
      <c r="H193" s="4">
        <v>45757</v>
      </c>
      <c r="I193" s="3" t="s">
        <v>16</v>
      </c>
      <c r="J193" s="3">
        <v>4</v>
      </c>
      <c r="K193" s="3">
        <f>YEAR(Table136[[#This Row],[Rejection Date]])</f>
        <v>2025</v>
      </c>
    </row>
    <row r="194" spans="1:11" ht="45" x14ac:dyDescent="0.25">
      <c r="A194" s="1" t="s">
        <v>414</v>
      </c>
      <c r="B194" s="1" t="s">
        <v>415</v>
      </c>
      <c r="C194" s="1" t="s">
        <v>13</v>
      </c>
      <c r="D194" s="1" t="s">
        <v>14</v>
      </c>
      <c r="E194" s="1" t="s">
        <v>15</v>
      </c>
      <c r="F194" s="3">
        <f t="shared" ref="F194:F199" ca="1" si="5">RANDBETWEEN(50,100)</f>
        <v>89</v>
      </c>
      <c r="G194" s="1">
        <v>6</v>
      </c>
      <c r="H194" s="2">
        <v>45758</v>
      </c>
      <c r="I194" s="1" t="s">
        <v>28</v>
      </c>
      <c r="J194" s="1">
        <v>4</v>
      </c>
      <c r="K194" s="3">
        <f>YEAR(Table136[[#This Row],[Rejection Date]])</f>
        <v>2025</v>
      </c>
    </row>
    <row r="195" spans="1:11" ht="45" x14ac:dyDescent="0.25">
      <c r="A195" s="3" t="s">
        <v>416</v>
      </c>
      <c r="B195" s="3" t="s">
        <v>417</v>
      </c>
      <c r="C195" s="3" t="s">
        <v>26</v>
      </c>
      <c r="D195" s="3" t="s">
        <v>14</v>
      </c>
      <c r="E195" s="3" t="s">
        <v>20</v>
      </c>
      <c r="F195" s="3">
        <f t="shared" ca="1" si="5"/>
        <v>88</v>
      </c>
      <c r="G195" s="3">
        <v>5</v>
      </c>
      <c r="H195" s="4">
        <v>45759</v>
      </c>
      <c r="I195" s="3" t="s">
        <v>28</v>
      </c>
      <c r="J195" s="3">
        <v>4</v>
      </c>
      <c r="K195" s="3">
        <f>YEAR(Table136[[#This Row],[Rejection Date]])</f>
        <v>2025</v>
      </c>
    </row>
    <row r="196" spans="1:11" ht="45" x14ac:dyDescent="0.25">
      <c r="A196" s="1" t="s">
        <v>418</v>
      </c>
      <c r="B196" s="1" t="s">
        <v>419</v>
      </c>
      <c r="C196" s="1" t="s">
        <v>33</v>
      </c>
      <c r="D196" s="1" t="s">
        <v>21</v>
      </c>
      <c r="E196" s="1" t="s">
        <v>34</v>
      </c>
      <c r="F196" s="3">
        <f t="shared" ca="1" si="5"/>
        <v>58</v>
      </c>
      <c r="G196" s="1">
        <v>3</v>
      </c>
      <c r="H196" s="2">
        <v>45760</v>
      </c>
      <c r="I196" s="1" t="s">
        <v>28</v>
      </c>
      <c r="J196" s="1">
        <v>4</v>
      </c>
      <c r="K196" s="3">
        <f>YEAR(Table136[[#This Row],[Rejection Date]])</f>
        <v>2025</v>
      </c>
    </row>
    <row r="197" spans="1:11" ht="45" x14ac:dyDescent="0.25">
      <c r="A197" s="3" t="s">
        <v>420</v>
      </c>
      <c r="B197" s="3" t="s">
        <v>421</v>
      </c>
      <c r="C197" s="3" t="s">
        <v>13</v>
      </c>
      <c r="D197" s="3" t="s">
        <v>21</v>
      </c>
      <c r="E197" s="3" t="s">
        <v>37</v>
      </c>
      <c r="F197" s="3">
        <f t="shared" ca="1" si="5"/>
        <v>59</v>
      </c>
      <c r="G197" s="3">
        <v>6</v>
      </c>
      <c r="H197" s="4">
        <v>45761</v>
      </c>
      <c r="I197" s="3" t="s">
        <v>16</v>
      </c>
      <c r="J197" s="3">
        <v>4</v>
      </c>
      <c r="K197" s="3">
        <f>YEAR(Table136[[#This Row],[Rejection Date]])</f>
        <v>2025</v>
      </c>
    </row>
    <row r="198" spans="1:11" ht="30" x14ac:dyDescent="0.25">
      <c r="A198" s="1" t="s">
        <v>422</v>
      </c>
      <c r="B198" s="1" t="s">
        <v>423</v>
      </c>
      <c r="C198" s="1" t="s">
        <v>26</v>
      </c>
      <c r="D198" s="1" t="s">
        <v>14</v>
      </c>
      <c r="E198" s="1" t="s">
        <v>15</v>
      </c>
      <c r="F198" s="3">
        <f t="shared" ca="1" si="5"/>
        <v>68</v>
      </c>
      <c r="G198" s="1">
        <v>5</v>
      </c>
      <c r="H198" s="2">
        <v>45762</v>
      </c>
      <c r="I198" s="1" t="s">
        <v>28</v>
      </c>
      <c r="J198" s="1">
        <v>4</v>
      </c>
      <c r="K198" s="3">
        <f>YEAR(Table136[[#This Row],[Rejection Date]])</f>
        <v>2025</v>
      </c>
    </row>
    <row r="199" spans="1:11" ht="30" x14ac:dyDescent="0.25">
      <c r="A199" s="6" t="s">
        <v>424</v>
      </c>
      <c r="B199" s="6" t="s">
        <v>425</v>
      </c>
      <c r="C199" s="6" t="s">
        <v>33</v>
      </c>
      <c r="D199" s="6" t="s">
        <v>14</v>
      </c>
      <c r="E199" s="6" t="s">
        <v>27</v>
      </c>
      <c r="F199" s="6">
        <f t="shared" ca="1" si="5"/>
        <v>88</v>
      </c>
      <c r="G199" s="6">
        <v>4</v>
      </c>
      <c r="H199" s="7">
        <v>45763</v>
      </c>
      <c r="I199" s="6" t="s">
        <v>16</v>
      </c>
      <c r="J199" s="6">
        <v>4</v>
      </c>
      <c r="K199" s="6">
        <f>YEAR(Table136[[#This Row],[Rejection Date]])</f>
        <v>2025</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A695-5FBA-4ACB-A1D0-B46447BFC504}">
  <dimension ref="A1:V199"/>
  <sheetViews>
    <sheetView workbookViewId="0">
      <selection activeCell="N2" sqref="N2:W5"/>
    </sheetView>
  </sheetViews>
  <sheetFormatPr defaultRowHeight="15" x14ac:dyDescent="0.25"/>
  <cols>
    <col min="1" max="9" width="11.42578125" bestFit="1" customWidth="1"/>
    <col min="10" max="10" width="11" bestFit="1" customWidth="1"/>
    <col min="14" max="14" width="25.42578125" bestFit="1" customWidth="1"/>
    <col min="15" max="15" width="11.42578125" bestFit="1" customWidth="1"/>
    <col min="16" max="21" width="3.28515625" bestFit="1" customWidth="1"/>
    <col min="22" max="22" width="11.42578125" bestFit="1" customWidth="1"/>
    <col min="23" max="23" width="8.140625" bestFit="1" customWidth="1"/>
    <col min="24" max="24" width="5.42578125" bestFit="1" customWidth="1"/>
    <col min="25" max="25" width="8.140625" bestFit="1" customWidth="1"/>
    <col min="26" max="26" width="5.42578125" bestFit="1" customWidth="1"/>
    <col min="27" max="27" width="8.140625" bestFit="1" customWidth="1"/>
    <col min="28" max="29" width="11.42578125" bestFit="1" customWidth="1"/>
    <col min="30" max="30" width="10.42578125" bestFit="1" customWidth="1"/>
    <col min="31" max="33" width="2.28515625" bestFit="1" customWidth="1"/>
    <col min="34" max="36" width="3.28515625" bestFit="1" customWidth="1"/>
    <col min="37" max="37" width="13.5703125" bestFit="1" customWidth="1"/>
    <col min="38" max="38" width="11.42578125" bestFit="1" customWidth="1"/>
    <col min="39" max="45" width="11.28515625" bestFit="1" customWidth="1"/>
    <col min="46" max="54" width="10.28515625" bestFit="1" customWidth="1"/>
    <col min="55" max="75" width="11.28515625" bestFit="1" customWidth="1"/>
    <col min="76" max="84" width="10.28515625" bestFit="1" customWidth="1"/>
    <col min="85" max="106" width="11.28515625" bestFit="1" customWidth="1"/>
    <col min="116" max="137" width="10.28515625" bestFit="1" customWidth="1"/>
    <col min="147" max="165" width="10.28515625" bestFit="1" customWidth="1"/>
    <col min="175" max="196" width="10.28515625" bestFit="1" customWidth="1"/>
    <col min="206" max="212" width="10.28515625" bestFit="1" customWidth="1"/>
    <col min="213" max="213" width="11.42578125" bestFit="1" customWidth="1"/>
  </cols>
  <sheetData>
    <row r="1" spans="1:22" ht="30" x14ac:dyDescent="0.25">
      <c r="A1" s="5" t="s">
        <v>0</v>
      </c>
      <c r="B1" s="5" t="s">
        <v>1</v>
      </c>
      <c r="C1" s="5" t="s">
        <v>2</v>
      </c>
      <c r="D1" s="5" t="s">
        <v>3</v>
      </c>
      <c r="E1" s="5" t="s">
        <v>4</v>
      </c>
      <c r="F1" s="5" t="s">
        <v>5</v>
      </c>
      <c r="G1" s="5" t="s">
        <v>6</v>
      </c>
      <c r="H1" s="5" t="s">
        <v>7</v>
      </c>
      <c r="I1" s="5" t="s">
        <v>8</v>
      </c>
      <c r="J1" s="5" t="s">
        <v>9</v>
      </c>
      <c r="K1" s="5" t="s">
        <v>10</v>
      </c>
    </row>
    <row r="2" spans="1:22" ht="30" x14ac:dyDescent="0.25">
      <c r="A2" s="1" t="s">
        <v>11</v>
      </c>
      <c r="B2" s="1" t="s">
        <v>12</v>
      </c>
      <c r="C2" s="1" t="s">
        <v>13</v>
      </c>
      <c r="D2" s="1" t="s">
        <v>14</v>
      </c>
      <c r="E2" s="1" t="s">
        <v>15</v>
      </c>
      <c r="F2" s="24">
        <f t="shared" ref="F2:F65" ca="1" si="0">RANDBETWEEN(50,100)</f>
        <v>67</v>
      </c>
      <c r="G2" s="1">
        <v>10</v>
      </c>
      <c r="H2" s="2">
        <v>45566</v>
      </c>
      <c r="I2" s="1" t="s">
        <v>16</v>
      </c>
      <c r="J2" s="1">
        <v>10</v>
      </c>
      <c r="K2" s="24">
        <f>YEAR(Table136[[#This Row],[Rejection Date]])</f>
        <v>2024</v>
      </c>
      <c r="O2" s="8" t="s">
        <v>9</v>
      </c>
    </row>
    <row r="3" spans="1:22" ht="30" x14ac:dyDescent="0.25">
      <c r="A3" s="3" t="s">
        <v>18</v>
      </c>
      <c r="B3" s="3" t="s">
        <v>19</v>
      </c>
      <c r="C3" s="3" t="s">
        <v>13</v>
      </c>
      <c r="D3" s="3" t="s">
        <v>14</v>
      </c>
      <c r="E3" s="3" t="s">
        <v>20</v>
      </c>
      <c r="F3" s="3">
        <f t="shared" ca="1" si="0"/>
        <v>87</v>
      </c>
      <c r="G3" s="3">
        <v>5</v>
      </c>
      <c r="H3" s="4">
        <v>45567</v>
      </c>
      <c r="I3" s="3" t="s">
        <v>16</v>
      </c>
      <c r="J3" s="3">
        <v>10</v>
      </c>
      <c r="K3" s="3">
        <f>YEAR(Table136[[#This Row],[Rejection Date]])</f>
        <v>2024</v>
      </c>
      <c r="O3">
        <v>1</v>
      </c>
      <c r="P3">
        <v>2</v>
      </c>
      <c r="Q3">
        <v>3</v>
      </c>
      <c r="R3">
        <v>4</v>
      </c>
      <c r="S3">
        <v>10</v>
      </c>
      <c r="T3">
        <v>11</v>
      </c>
      <c r="U3">
        <v>12</v>
      </c>
      <c r="V3" t="s">
        <v>42</v>
      </c>
    </row>
    <row r="4" spans="1:22" ht="30" x14ac:dyDescent="0.25">
      <c r="A4" s="1" t="s">
        <v>24</v>
      </c>
      <c r="B4" s="1" t="s">
        <v>25</v>
      </c>
      <c r="C4" s="1" t="s">
        <v>26</v>
      </c>
      <c r="D4" s="1" t="s">
        <v>14</v>
      </c>
      <c r="E4" s="1" t="s">
        <v>27</v>
      </c>
      <c r="F4" s="25">
        <f t="shared" ca="1" si="0"/>
        <v>50</v>
      </c>
      <c r="G4" s="1">
        <v>3</v>
      </c>
      <c r="H4" s="2">
        <v>45568</v>
      </c>
      <c r="I4" s="1" t="s">
        <v>28</v>
      </c>
      <c r="J4" s="1">
        <v>10</v>
      </c>
      <c r="K4" s="25">
        <f>YEAR(Table136[[#This Row],[Rejection Date]])</f>
        <v>2024</v>
      </c>
      <c r="N4" t="s">
        <v>426</v>
      </c>
      <c r="O4">
        <v>31</v>
      </c>
      <c r="P4">
        <v>28</v>
      </c>
      <c r="Q4">
        <v>31</v>
      </c>
      <c r="R4">
        <v>16</v>
      </c>
      <c r="S4">
        <v>31</v>
      </c>
      <c r="T4">
        <v>30</v>
      </c>
      <c r="U4">
        <v>31</v>
      </c>
      <c r="V4">
        <v>198</v>
      </c>
    </row>
    <row r="5" spans="1:22" x14ac:dyDescent="0.25">
      <c r="A5" s="3" t="s">
        <v>31</v>
      </c>
      <c r="B5" s="3" t="s">
        <v>32</v>
      </c>
      <c r="C5" s="3" t="s">
        <v>33</v>
      </c>
      <c r="D5" s="3" t="s">
        <v>21</v>
      </c>
      <c r="E5" s="3" t="s">
        <v>34</v>
      </c>
      <c r="F5" s="3">
        <f t="shared" ca="1" si="0"/>
        <v>80</v>
      </c>
      <c r="G5" s="3">
        <v>2</v>
      </c>
      <c r="H5" s="4">
        <v>45569</v>
      </c>
      <c r="I5" s="3" t="s">
        <v>28</v>
      </c>
      <c r="J5" s="3">
        <v>10</v>
      </c>
      <c r="K5" s="3">
        <f>YEAR(Table136[[#This Row],[Rejection Date]])</f>
        <v>2024</v>
      </c>
    </row>
    <row r="6" spans="1:22" x14ac:dyDescent="0.25">
      <c r="A6" s="1" t="s">
        <v>35</v>
      </c>
      <c r="B6" s="1" t="s">
        <v>36</v>
      </c>
      <c r="C6" s="1" t="s">
        <v>26</v>
      </c>
      <c r="D6" s="1" t="s">
        <v>21</v>
      </c>
      <c r="E6" s="1" t="s">
        <v>37</v>
      </c>
      <c r="F6" s="25">
        <f t="shared" ca="1" si="0"/>
        <v>81</v>
      </c>
      <c r="G6" s="1">
        <v>8</v>
      </c>
      <c r="H6" s="2">
        <v>45570</v>
      </c>
      <c r="I6" s="1" t="s">
        <v>16</v>
      </c>
      <c r="J6" s="1">
        <v>10</v>
      </c>
      <c r="K6" s="25">
        <f>YEAR(Table136[[#This Row],[Rejection Date]])</f>
        <v>2024</v>
      </c>
    </row>
    <row r="7" spans="1:22" ht="30" x14ac:dyDescent="0.25">
      <c r="A7" s="3" t="s">
        <v>38</v>
      </c>
      <c r="B7" s="3" t="s">
        <v>39</v>
      </c>
      <c r="C7" s="3" t="s">
        <v>13</v>
      </c>
      <c r="D7" s="3" t="s">
        <v>14</v>
      </c>
      <c r="E7" s="3" t="s">
        <v>15</v>
      </c>
      <c r="F7" s="3">
        <f t="shared" ca="1" si="0"/>
        <v>94</v>
      </c>
      <c r="G7" s="3">
        <v>4</v>
      </c>
      <c r="H7" s="4">
        <v>45571</v>
      </c>
      <c r="I7" s="3" t="s">
        <v>28</v>
      </c>
      <c r="J7" s="3">
        <v>10</v>
      </c>
      <c r="K7" s="3">
        <f>YEAR(Table136[[#This Row],[Rejection Date]])</f>
        <v>2024</v>
      </c>
    </row>
    <row r="8" spans="1:22" ht="30" x14ac:dyDescent="0.25">
      <c r="A8" s="1" t="s">
        <v>40</v>
      </c>
      <c r="B8" s="1" t="s">
        <v>41</v>
      </c>
      <c r="C8" s="1" t="s">
        <v>33</v>
      </c>
      <c r="D8" s="1" t="s">
        <v>21</v>
      </c>
      <c r="E8" s="1" t="s">
        <v>20</v>
      </c>
      <c r="F8" s="25">
        <f t="shared" ca="1" si="0"/>
        <v>58</v>
      </c>
      <c r="G8" s="1">
        <v>6</v>
      </c>
      <c r="H8" s="2">
        <v>45572</v>
      </c>
      <c r="I8" s="1" t="s">
        <v>16</v>
      </c>
      <c r="J8" s="1">
        <v>10</v>
      </c>
      <c r="K8" s="25">
        <f>YEAR(Table136[[#This Row],[Rejection Date]])</f>
        <v>2024</v>
      </c>
    </row>
    <row r="9" spans="1:22" ht="30" x14ac:dyDescent="0.25">
      <c r="A9" s="3" t="s">
        <v>43</v>
      </c>
      <c r="B9" s="3" t="s">
        <v>44</v>
      </c>
      <c r="C9" s="3" t="s">
        <v>26</v>
      </c>
      <c r="D9" s="3" t="s">
        <v>14</v>
      </c>
      <c r="E9" s="3" t="s">
        <v>27</v>
      </c>
      <c r="F9" s="3">
        <f t="shared" ca="1" si="0"/>
        <v>65</v>
      </c>
      <c r="G9" s="3">
        <v>7</v>
      </c>
      <c r="H9" s="4">
        <v>45573</v>
      </c>
      <c r="I9" s="3" t="s">
        <v>16</v>
      </c>
      <c r="J9" s="3">
        <v>10</v>
      </c>
      <c r="K9" s="3">
        <f>YEAR(Table136[[#This Row],[Rejection Date]])</f>
        <v>2024</v>
      </c>
    </row>
    <row r="10" spans="1:22" x14ac:dyDescent="0.25">
      <c r="A10" s="1" t="s">
        <v>45</v>
      </c>
      <c r="B10" s="1" t="s">
        <v>46</v>
      </c>
      <c r="C10" s="1" t="s">
        <v>13</v>
      </c>
      <c r="D10" s="1" t="s">
        <v>21</v>
      </c>
      <c r="E10" s="1" t="s">
        <v>34</v>
      </c>
      <c r="F10" s="25">
        <f t="shared" ca="1" si="0"/>
        <v>66</v>
      </c>
      <c r="G10" s="1">
        <v>3</v>
      </c>
      <c r="H10" s="2">
        <v>45574</v>
      </c>
      <c r="I10" s="1" t="s">
        <v>16</v>
      </c>
      <c r="J10" s="1">
        <v>10</v>
      </c>
      <c r="K10" s="25">
        <f>YEAR(Table136[[#This Row],[Rejection Date]])</f>
        <v>2024</v>
      </c>
    </row>
    <row r="11" spans="1:22" x14ac:dyDescent="0.25">
      <c r="A11" s="3" t="s">
        <v>47</v>
      </c>
      <c r="B11" s="3" t="s">
        <v>48</v>
      </c>
      <c r="C11" s="3" t="s">
        <v>33</v>
      </c>
      <c r="D11" s="3" t="s">
        <v>21</v>
      </c>
      <c r="E11" s="3" t="s">
        <v>37</v>
      </c>
      <c r="F11" s="3">
        <f t="shared" ca="1" si="0"/>
        <v>100</v>
      </c>
      <c r="G11" s="3">
        <v>5</v>
      </c>
      <c r="H11" s="4">
        <v>45575</v>
      </c>
      <c r="I11" s="3" t="s">
        <v>28</v>
      </c>
      <c r="J11" s="3">
        <v>10</v>
      </c>
      <c r="K11" s="3">
        <f>YEAR(Table136[[#This Row],[Rejection Date]])</f>
        <v>2024</v>
      </c>
    </row>
    <row r="12" spans="1:22" ht="30" x14ac:dyDescent="0.25">
      <c r="A12" s="1" t="s">
        <v>49</v>
      </c>
      <c r="B12" s="1" t="s">
        <v>50</v>
      </c>
      <c r="C12" s="1" t="s">
        <v>13</v>
      </c>
      <c r="D12" s="1" t="s">
        <v>14</v>
      </c>
      <c r="E12" s="1" t="s">
        <v>15</v>
      </c>
      <c r="F12" s="25">
        <f t="shared" ca="1" si="0"/>
        <v>87</v>
      </c>
      <c r="G12" s="1">
        <v>9</v>
      </c>
      <c r="H12" s="2">
        <v>45576</v>
      </c>
      <c r="I12" s="1" t="s">
        <v>28</v>
      </c>
      <c r="J12" s="1">
        <v>10</v>
      </c>
      <c r="K12" s="25">
        <f>YEAR(Table136[[#This Row],[Rejection Date]])</f>
        <v>2024</v>
      </c>
    </row>
    <row r="13" spans="1:22" ht="30" x14ac:dyDescent="0.25">
      <c r="A13" s="3" t="s">
        <v>52</v>
      </c>
      <c r="B13" s="3" t="s">
        <v>53</v>
      </c>
      <c r="C13" s="3" t="s">
        <v>13</v>
      </c>
      <c r="D13" s="3" t="s">
        <v>14</v>
      </c>
      <c r="E13" s="3" t="s">
        <v>20</v>
      </c>
      <c r="F13" s="3">
        <f t="shared" ca="1" si="0"/>
        <v>83</v>
      </c>
      <c r="G13" s="3">
        <v>6</v>
      </c>
      <c r="H13" s="4">
        <v>45577</v>
      </c>
      <c r="I13" s="3" t="s">
        <v>16</v>
      </c>
      <c r="J13" s="3">
        <v>10</v>
      </c>
      <c r="K13" s="3">
        <f>YEAR(Table136[[#This Row],[Rejection Date]])</f>
        <v>2024</v>
      </c>
    </row>
    <row r="14" spans="1:22" ht="30" x14ac:dyDescent="0.25">
      <c r="A14" s="1" t="s">
        <v>55</v>
      </c>
      <c r="B14" s="1" t="s">
        <v>56</v>
      </c>
      <c r="C14" s="1" t="s">
        <v>26</v>
      </c>
      <c r="D14" s="1" t="s">
        <v>14</v>
      </c>
      <c r="E14" s="1" t="s">
        <v>27</v>
      </c>
      <c r="F14" s="25">
        <f t="shared" ca="1" si="0"/>
        <v>60</v>
      </c>
      <c r="G14" s="1">
        <v>4</v>
      </c>
      <c r="H14" s="2">
        <v>45578</v>
      </c>
      <c r="I14" s="1" t="s">
        <v>16</v>
      </c>
      <c r="J14" s="1">
        <v>10</v>
      </c>
      <c r="K14" s="25">
        <f>YEAR(Table136[[#This Row],[Rejection Date]])</f>
        <v>2024</v>
      </c>
    </row>
    <row r="15" spans="1:22" x14ac:dyDescent="0.25">
      <c r="A15" s="3" t="s">
        <v>58</v>
      </c>
      <c r="B15" s="3" t="s">
        <v>59</v>
      </c>
      <c r="C15" s="3" t="s">
        <v>33</v>
      </c>
      <c r="D15" s="3" t="s">
        <v>21</v>
      </c>
      <c r="E15" s="3" t="s">
        <v>34</v>
      </c>
      <c r="F15" s="3">
        <f t="shared" ca="1" si="0"/>
        <v>76</v>
      </c>
      <c r="G15" s="3">
        <v>1</v>
      </c>
      <c r="H15" s="4">
        <v>45579</v>
      </c>
      <c r="I15" s="3" t="s">
        <v>28</v>
      </c>
      <c r="J15" s="3">
        <v>10</v>
      </c>
      <c r="K15" s="3">
        <f>YEAR(Table136[[#This Row],[Rejection Date]])</f>
        <v>2024</v>
      </c>
    </row>
    <row r="16" spans="1:22" x14ac:dyDescent="0.25">
      <c r="A16" s="1" t="s">
        <v>60</v>
      </c>
      <c r="B16" s="1" t="s">
        <v>61</v>
      </c>
      <c r="C16" s="1" t="s">
        <v>26</v>
      </c>
      <c r="D16" s="1" t="s">
        <v>21</v>
      </c>
      <c r="E16" s="1" t="s">
        <v>37</v>
      </c>
      <c r="F16" s="25">
        <f t="shared" ca="1" si="0"/>
        <v>89</v>
      </c>
      <c r="G16" s="1">
        <v>6</v>
      </c>
      <c r="H16" s="2">
        <v>45580</v>
      </c>
      <c r="I16" s="1" t="s">
        <v>28</v>
      </c>
      <c r="J16" s="1">
        <v>10</v>
      </c>
      <c r="K16" s="25">
        <f>YEAR(Table136[[#This Row],[Rejection Date]])</f>
        <v>2024</v>
      </c>
    </row>
    <row r="17" spans="1:11" ht="30" x14ac:dyDescent="0.25">
      <c r="A17" s="3" t="s">
        <v>62</v>
      </c>
      <c r="B17" s="3" t="s">
        <v>63</v>
      </c>
      <c r="C17" s="3" t="s">
        <v>13</v>
      </c>
      <c r="D17" s="3" t="s">
        <v>14</v>
      </c>
      <c r="E17" s="3" t="s">
        <v>15</v>
      </c>
      <c r="F17" s="3">
        <f t="shared" ca="1" si="0"/>
        <v>95</v>
      </c>
      <c r="G17" s="3">
        <v>3</v>
      </c>
      <c r="H17" s="4">
        <v>45581</v>
      </c>
      <c r="I17" s="3" t="s">
        <v>16</v>
      </c>
      <c r="J17" s="3">
        <v>10</v>
      </c>
      <c r="K17" s="3">
        <f>YEAR(Table136[[#This Row],[Rejection Date]])</f>
        <v>2024</v>
      </c>
    </row>
    <row r="18" spans="1:11" ht="30" x14ac:dyDescent="0.25">
      <c r="A18" s="1" t="s">
        <v>64</v>
      </c>
      <c r="B18" s="1" t="s">
        <v>65</v>
      </c>
      <c r="C18" s="1" t="s">
        <v>26</v>
      </c>
      <c r="D18" s="1" t="s">
        <v>14</v>
      </c>
      <c r="E18" s="1" t="s">
        <v>27</v>
      </c>
      <c r="F18" s="25">
        <f t="shared" ca="1" si="0"/>
        <v>67</v>
      </c>
      <c r="G18" s="1">
        <v>2</v>
      </c>
      <c r="H18" s="2">
        <v>45582</v>
      </c>
      <c r="I18" s="1" t="s">
        <v>28</v>
      </c>
      <c r="J18" s="1">
        <v>10</v>
      </c>
      <c r="K18" s="25">
        <f>YEAR(Table136[[#This Row],[Rejection Date]])</f>
        <v>2024</v>
      </c>
    </row>
    <row r="19" spans="1:11" x14ac:dyDescent="0.25">
      <c r="A19" s="3" t="s">
        <v>66</v>
      </c>
      <c r="B19" s="3" t="s">
        <v>67</v>
      </c>
      <c r="C19" s="3" t="s">
        <v>13</v>
      </c>
      <c r="D19" s="3" t="s">
        <v>21</v>
      </c>
      <c r="E19" s="3" t="s">
        <v>34</v>
      </c>
      <c r="F19" s="3">
        <f t="shared" ca="1" si="0"/>
        <v>77</v>
      </c>
      <c r="G19" s="3">
        <v>4</v>
      </c>
      <c r="H19" s="4">
        <v>45583</v>
      </c>
      <c r="I19" s="3" t="s">
        <v>28</v>
      </c>
      <c r="J19" s="3">
        <v>10</v>
      </c>
      <c r="K19" s="3">
        <f>YEAR(Table136[[#This Row],[Rejection Date]])</f>
        <v>2024</v>
      </c>
    </row>
    <row r="20" spans="1:11" x14ac:dyDescent="0.25">
      <c r="A20" s="1" t="s">
        <v>68</v>
      </c>
      <c r="B20" s="1" t="s">
        <v>69</v>
      </c>
      <c r="C20" s="1" t="s">
        <v>26</v>
      </c>
      <c r="D20" s="1" t="s">
        <v>21</v>
      </c>
      <c r="E20" s="1" t="s">
        <v>37</v>
      </c>
      <c r="F20" s="25">
        <f t="shared" ca="1" si="0"/>
        <v>93</v>
      </c>
      <c r="G20" s="1">
        <v>7</v>
      </c>
      <c r="H20" s="2">
        <v>45584</v>
      </c>
      <c r="I20" s="1" t="s">
        <v>16</v>
      </c>
      <c r="J20" s="1">
        <v>10</v>
      </c>
      <c r="K20" s="25">
        <f>YEAR(Table136[[#This Row],[Rejection Date]])</f>
        <v>2024</v>
      </c>
    </row>
    <row r="21" spans="1:11" ht="30" x14ac:dyDescent="0.25">
      <c r="A21" s="3" t="s">
        <v>70</v>
      </c>
      <c r="B21" s="3" t="s">
        <v>71</v>
      </c>
      <c r="C21" s="3" t="s">
        <v>13</v>
      </c>
      <c r="D21" s="3" t="s">
        <v>14</v>
      </c>
      <c r="E21" s="3" t="s">
        <v>15</v>
      </c>
      <c r="F21" s="3">
        <f t="shared" ca="1" si="0"/>
        <v>53</v>
      </c>
      <c r="G21" s="3">
        <v>8</v>
      </c>
      <c r="H21" s="4">
        <v>45585</v>
      </c>
      <c r="I21" s="3" t="s">
        <v>16</v>
      </c>
      <c r="J21" s="3">
        <v>10</v>
      </c>
      <c r="K21" s="3">
        <f>YEAR(Table136[[#This Row],[Rejection Date]])</f>
        <v>2024</v>
      </c>
    </row>
    <row r="22" spans="1:11" ht="30" x14ac:dyDescent="0.25">
      <c r="A22" s="1" t="s">
        <v>72</v>
      </c>
      <c r="B22" s="1" t="s">
        <v>73</v>
      </c>
      <c r="C22" s="1" t="s">
        <v>33</v>
      </c>
      <c r="D22" s="1" t="s">
        <v>21</v>
      </c>
      <c r="E22" s="1" t="s">
        <v>20</v>
      </c>
      <c r="F22" s="25">
        <f t="shared" ca="1" si="0"/>
        <v>90</v>
      </c>
      <c r="G22" s="1">
        <v>5</v>
      </c>
      <c r="H22" s="2">
        <v>45586</v>
      </c>
      <c r="I22" s="1" t="s">
        <v>28</v>
      </c>
      <c r="J22" s="1">
        <v>10</v>
      </c>
      <c r="K22" s="25">
        <f>YEAR(Table136[[#This Row],[Rejection Date]])</f>
        <v>2024</v>
      </c>
    </row>
    <row r="23" spans="1:11" ht="30" x14ac:dyDescent="0.25">
      <c r="A23" s="3" t="s">
        <v>74</v>
      </c>
      <c r="B23" s="3" t="s">
        <v>75</v>
      </c>
      <c r="C23" s="3" t="s">
        <v>26</v>
      </c>
      <c r="D23" s="3" t="s">
        <v>14</v>
      </c>
      <c r="E23" s="3" t="s">
        <v>27</v>
      </c>
      <c r="F23" s="3">
        <f t="shared" ca="1" si="0"/>
        <v>81</v>
      </c>
      <c r="G23" s="3">
        <v>3</v>
      </c>
      <c r="H23" s="4">
        <v>45587</v>
      </c>
      <c r="I23" s="3" t="s">
        <v>28</v>
      </c>
      <c r="J23" s="3">
        <v>10</v>
      </c>
      <c r="K23" s="3">
        <f>YEAR(Table136[[#This Row],[Rejection Date]])</f>
        <v>2024</v>
      </c>
    </row>
    <row r="24" spans="1:11" x14ac:dyDescent="0.25">
      <c r="A24" s="1" t="s">
        <v>76</v>
      </c>
      <c r="B24" s="1" t="s">
        <v>77</v>
      </c>
      <c r="C24" s="1" t="s">
        <v>13</v>
      </c>
      <c r="D24" s="1" t="s">
        <v>21</v>
      </c>
      <c r="E24" s="1" t="s">
        <v>34</v>
      </c>
      <c r="F24" s="25">
        <f t="shared" ca="1" si="0"/>
        <v>82</v>
      </c>
      <c r="G24" s="1">
        <v>2</v>
      </c>
      <c r="H24" s="2">
        <v>45588</v>
      </c>
      <c r="I24" s="1" t="s">
        <v>16</v>
      </c>
      <c r="J24" s="1">
        <v>10</v>
      </c>
      <c r="K24" s="25">
        <f>YEAR(Table136[[#This Row],[Rejection Date]])</f>
        <v>2024</v>
      </c>
    </row>
    <row r="25" spans="1:11" x14ac:dyDescent="0.25">
      <c r="A25" s="3" t="s">
        <v>78</v>
      </c>
      <c r="B25" s="3" t="s">
        <v>79</v>
      </c>
      <c r="C25" s="3" t="s">
        <v>33</v>
      </c>
      <c r="D25" s="3" t="s">
        <v>21</v>
      </c>
      <c r="E25" s="3" t="s">
        <v>37</v>
      </c>
      <c r="F25" s="3">
        <f t="shared" ca="1" si="0"/>
        <v>80</v>
      </c>
      <c r="G25" s="3">
        <v>4</v>
      </c>
      <c r="H25" s="4">
        <v>45589</v>
      </c>
      <c r="I25" s="3" t="s">
        <v>28</v>
      </c>
      <c r="J25" s="3">
        <v>10</v>
      </c>
      <c r="K25" s="3">
        <f>YEAR(Table136[[#This Row],[Rejection Date]])</f>
        <v>2024</v>
      </c>
    </row>
    <row r="26" spans="1:11" ht="30" x14ac:dyDescent="0.25">
      <c r="A26" s="1" t="s">
        <v>80</v>
      </c>
      <c r="B26" s="1" t="s">
        <v>81</v>
      </c>
      <c r="C26" s="1" t="s">
        <v>13</v>
      </c>
      <c r="D26" s="1" t="s">
        <v>14</v>
      </c>
      <c r="E26" s="1" t="s">
        <v>15</v>
      </c>
      <c r="F26" s="25">
        <f t="shared" ca="1" si="0"/>
        <v>58</v>
      </c>
      <c r="G26" s="1">
        <v>11</v>
      </c>
      <c r="H26" s="2">
        <v>45590</v>
      </c>
      <c r="I26" s="1" t="s">
        <v>28</v>
      </c>
      <c r="J26" s="1">
        <v>10</v>
      </c>
      <c r="K26" s="25">
        <f>YEAR(Table136[[#This Row],[Rejection Date]])</f>
        <v>2024</v>
      </c>
    </row>
    <row r="27" spans="1:11" ht="30" x14ac:dyDescent="0.25">
      <c r="A27" s="3" t="s">
        <v>82</v>
      </c>
      <c r="B27" s="3" t="s">
        <v>83</v>
      </c>
      <c r="C27" s="3" t="s">
        <v>26</v>
      </c>
      <c r="D27" s="3" t="s">
        <v>14</v>
      </c>
      <c r="E27" s="3" t="s">
        <v>27</v>
      </c>
      <c r="F27" s="3">
        <f t="shared" ca="1" si="0"/>
        <v>98</v>
      </c>
      <c r="G27" s="3">
        <v>9</v>
      </c>
      <c r="H27" s="4">
        <v>45591</v>
      </c>
      <c r="I27" s="3" t="s">
        <v>16</v>
      </c>
      <c r="J27" s="3">
        <v>10</v>
      </c>
      <c r="K27" s="3">
        <f>YEAR(Table136[[#This Row],[Rejection Date]])</f>
        <v>2024</v>
      </c>
    </row>
    <row r="28" spans="1:11" x14ac:dyDescent="0.25">
      <c r="A28" s="1" t="s">
        <v>84</v>
      </c>
      <c r="B28" s="1" t="s">
        <v>85</v>
      </c>
      <c r="C28" s="1" t="s">
        <v>13</v>
      </c>
      <c r="D28" s="1" t="s">
        <v>21</v>
      </c>
      <c r="E28" s="1" t="s">
        <v>34</v>
      </c>
      <c r="F28" s="25">
        <f t="shared" ca="1" si="0"/>
        <v>93</v>
      </c>
      <c r="G28" s="1">
        <v>5</v>
      </c>
      <c r="H28" s="2">
        <v>45592</v>
      </c>
      <c r="I28" s="1" t="s">
        <v>28</v>
      </c>
      <c r="J28" s="1">
        <v>10</v>
      </c>
      <c r="K28" s="25">
        <f>YEAR(Table136[[#This Row],[Rejection Date]])</f>
        <v>2024</v>
      </c>
    </row>
    <row r="29" spans="1:11" x14ac:dyDescent="0.25">
      <c r="A29" s="3" t="s">
        <v>86</v>
      </c>
      <c r="B29" s="3" t="s">
        <v>87</v>
      </c>
      <c r="C29" s="3" t="s">
        <v>33</v>
      </c>
      <c r="D29" s="3" t="s">
        <v>21</v>
      </c>
      <c r="E29" s="3" t="s">
        <v>37</v>
      </c>
      <c r="F29" s="3">
        <f t="shared" ca="1" si="0"/>
        <v>85</v>
      </c>
      <c r="G29" s="3">
        <v>3</v>
      </c>
      <c r="H29" s="4">
        <v>45593</v>
      </c>
      <c r="I29" s="3" t="s">
        <v>16</v>
      </c>
      <c r="J29" s="3">
        <v>10</v>
      </c>
      <c r="K29" s="3">
        <f>YEAR(Table136[[#This Row],[Rejection Date]])</f>
        <v>2024</v>
      </c>
    </row>
    <row r="30" spans="1:11" ht="30" x14ac:dyDescent="0.25">
      <c r="A30" s="1" t="s">
        <v>88</v>
      </c>
      <c r="B30" s="1" t="s">
        <v>89</v>
      </c>
      <c r="C30" s="1" t="s">
        <v>26</v>
      </c>
      <c r="D30" s="1" t="s">
        <v>14</v>
      </c>
      <c r="E30" s="1" t="s">
        <v>15</v>
      </c>
      <c r="F30" s="25">
        <f t="shared" ca="1" si="0"/>
        <v>71</v>
      </c>
      <c r="G30" s="1">
        <v>7</v>
      </c>
      <c r="H30" s="2">
        <v>45594</v>
      </c>
      <c r="I30" s="1" t="s">
        <v>16</v>
      </c>
      <c r="J30" s="1">
        <v>10</v>
      </c>
      <c r="K30" s="25">
        <f>YEAR(Table136[[#This Row],[Rejection Date]])</f>
        <v>2024</v>
      </c>
    </row>
    <row r="31" spans="1:11" ht="30" x14ac:dyDescent="0.25">
      <c r="A31" s="3" t="s">
        <v>90</v>
      </c>
      <c r="B31" s="3" t="s">
        <v>91</v>
      </c>
      <c r="C31" s="3" t="s">
        <v>13</v>
      </c>
      <c r="D31" s="3" t="s">
        <v>14</v>
      </c>
      <c r="E31" s="3" t="s">
        <v>27</v>
      </c>
      <c r="F31" s="3">
        <f t="shared" ca="1" si="0"/>
        <v>60</v>
      </c>
      <c r="G31" s="3">
        <v>6</v>
      </c>
      <c r="H31" s="4">
        <v>45595</v>
      </c>
      <c r="I31" s="3" t="s">
        <v>28</v>
      </c>
      <c r="J31" s="3">
        <v>10</v>
      </c>
      <c r="K31" s="3">
        <f>YEAR(Table136[[#This Row],[Rejection Date]])</f>
        <v>2024</v>
      </c>
    </row>
    <row r="32" spans="1:11" ht="30" x14ac:dyDescent="0.25">
      <c r="A32" s="1" t="s">
        <v>92</v>
      </c>
      <c r="B32" s="1" t="s">
        <v>93</v>
      </c>
      <c r="C32" s="1" t="s">
        <v>33</v>
      </c>
      <c r="D32" s="1" t="s">
        <v>21</v>
      </c>
      <c r="E32" s="1" t="s">
        <v>20</v>
      </c>
      <c r="F32" s="25">
        <f t="shared" ca="1" si="0"/>
        <v>86</v>
      </c>
      <c r="G32" s="1">
        <v>8</v>
      </c>
      <c r="H32" s="2">
        <v>45596</v>
      </c>
      <c r="I32" s="1" t="s">
        <v>16</v>
      </c>
      <c r="J32" s="1">
        <v>10</v>
      </c>
      <c r="K32" s="25">
        <f>YEAR(Table136[[#This Row],[Rejection Date]])</f>
        <v>2024</v>
      </c>
    </row>
    <row r="33" spans="1:11" ht="30" x14ac:dyDescent="0.25">
      <c r="A33" s="3" t="s">
        <v>94</v>
      </c>
      <c r="B33" s="3" t="s">
        <v>95</v>
      </c>
      <c r="C33" s="3" t="s">
        <v>26</v>
      </c>
      <c r="D33" s="3" t="s">
        <v>14</v>
      </c>
      <c r="E33" s="3" t="s">
        <v>20</v>
      </c>
      <c r="F33" s="3">
        <f t="shared" ca="1" si="0"/>
        <v>94</v>
      </c>
      <c r="G33" s="3">
        <v>4</v>
      </c>
      <c r="H33" s="4">
        <v>45597</v>
      </c>
      <c r="I33" s="3" t="s">
        <v>28</v>
      </c>
      <c r="J33" s="3">
        <v>11</v>
      </c>
      <c r="K33" s="3">
        <f>YEAR(Table136[[#This Row],[Rejection Date]])</f>
        <v>2024</v>
      </c>
    </row>
    <row r="34" spans="1:11" x14ac:dyDescent="0.25">
      <c r="A34" s="1" t="s">
        <v>96</v>
      </c>
      <c r="B34" s="1" t="s">
        <v>97</v>
      </c>
      <c r="C34" s="1" t="s">
        <v>13</v>
      </c>
      <c r="D34" s="1" t="s">
        <v>21</v>
      </c>
      <c r="E34" s="1" t="s">
        <v>37</v>
      </c>
      <c r="F34" s="25">
        <f t="shared" ca="1" si="0"/>
        <v>85</v>
      </c>
      <c r="G34" s="1">
        <v>2</v>
      </c>
      <c r="H34" s="2">
        <v>45598</v>
      </c>
      <c r="I34" s="1" t="s">
        <v>28</v>
      </c>
      <c r="J34" s="1">
        <v>11</v>
      </c>
      <c r="K34" s="25">
        <f>YEAR(Table136[[#This Row],[Rejection Date]])</f>
        <v>2024</v>
      </c>
    </row>
    <row r="35" spans="1:11" ht="30" x14ac:dyDescent="0.25">
      <c r="A35" s="3" t="s">
        <v>98</v>
      </c>
      <c r="B35" s="3" t="s">
        <v>99</v>
      </c>
      <c r="C35" s="3" t="s">
        <v>33</v>
      </c>
      <c r="D35" s="3" t="s">
        <v>14</v>
      </c>
      <c r="E35" s="3" t="s">
        <v>15</v>
      </c>
      <c r="F35" s="3">
        <f t="shared" ca="1" si="0"/>
        <v>50</v>
      </c>
      <c r="G35" s="3">
        <v>7</v>
      </c>
      <c r="H35" s="4">
        <v>45599</v>
      </c>
      <c r="I35" s="3" t="s">
        <v>16</v>
      </c>
      <c r="J35" s="3">
        <v>11</v>
      </c>
      <c r="K35" s="3">
        <f>YEAR(Table136[[#This Row],[Rejection Date]])</f>
        <v>2024</v>
      </c>
    </row>
    <row r="36" spans="1:11" x14ac:dyDescent="0.25">
      <c r="A36" s="1" t="s">
        <v>100</v>
      </c>
      <c r="B36" s="1" t="s">
        <v>101</v>
      </c>
      <c r="C36" s="1" t="s">
        <v>13</v>
      </c>
      <c r="D36" s="1" t="s">
        <v>21</v>
      </c>
      <c r="E36" s="1" t="s">
        <v>34</v>
      </c>
      <c r="F36" s="25">
        <f t="shared" ca="1" si="0"/>
        <v>78</v>
      </c>
      <c r="G36" s="1">
        <v>3</v>
      </c>
      <c r="H36" s="2">
        <v>45600</v>
      </c>
      <c r="I36" s="1" t="s">
        <v>16</v>
      </c>
      <c r="J36" s="1">
        <v>11</v>
      </c>
      <c r="K36" s="25">
        <f>YEAR(Table136[[#This Row],[Rejection Date]])</f>
        <v>2024</v>
      </c>
    </row>
    <row r="37" spans="1:11" ht="30" x14ac:dyDescent="0.25">
      <c r="A37" s="3" t="s">
        <v>102</v>
      </c>
      <c r="B37" s="3" t="s">
        <v>103</v>
      </c>
      <c r="C37" s="3" t="s">
        <v>26</v>
      </c>
      <c r="D37" s="3" t="s">
        <v>14</v>
      </c>
      <c r="E37" s="3" t="s">
        <v>15</v>
      </c>
      <c r="F37" s="3">
        <f t="shared" ca="1" si="0"/>
        <v>98</v>
      </c>
      <c r="G37" s="3">
        <v>5</v>
      </c>
      <c r="H37" s="4">
        <v>45601</v>
      </c>
      <c r="I37" s="3" t="s">
        <v>28</v>
      </c>
      <c r="J37" s="3">
        <v>11</v>
      </c>
      <c r="K37" s="3">
        <f>YEAR(Table136[[#This Row],[Rejection Date]])</f>
        <v>2024</v>
      </c>
    </row>
    <row r="38" spans="1:11" ht="30" x14ac:dyDescent="0.25">
      <c r="A38" s="1" t="s">
        <v>104</v>
      </c>
      <c r="B38" s="1" t="s">
        <v>105</v>
      </c>
      <c r="C38" s="1" t="s">
        <v>33</v>
      </c>
      <c r="D38" s="1" t="s">
        <v>14</v>
      </c>
      <c r="E38" s="1" t="s">
        <v>27</v>
      </c>
      <c r="F38" s="25">
        <f t="shared" ca="1" si="0"/>
        <v>93</v>
      </c>
      <c r="G38" s="1">
        <v>4</v>
      </c>
      <c r="H38" s="2">
        <v>45602</v>
      </c>
      <c r="I38" s="1" t="s">
        <v>28</v>
      </c>
      <c r="J38" s="1">
        <v>11</v>
      </c>
      <c r="K38" s="25">
        <f>YEAR(Table136[[#This Row],[Rejection Date]])</f>
        <v>2024</v>
      </c>
    </row>
    <row r="39" spans="1:11" x14ac:dyDescent="0.25">
      <c r="A39" s="3" t="s">
        <v>106</v>
      </c>
      <c r="B39" s="3" t="s">
        <v>107</v>
      </c>
      <c r="C39" s="3" t="s">
        <v>13</v>
      </c>
      <c r="D39" s="3" t="s">
        <v>21</v>
      </c>
      <c r="E39" s="3" t="s">
        <v>37</v>
      </c>
      <c r="F39" s="3">
        <f t="shared" ca="1" si="0"/>
        <v>79</v>
      </c>
      <c r="G39" s="3">
        <v>6</v>
      </c>
      <c r="H39" s="4">
        <v>45603</v>
      </c>
      <c r="I39" s="3" t="s">
        <v>16</v>
      </c>
      <c r="J39" s="3">
        <v>11</v>
      </c>
      <c r="K39" s="3">
        <f>YEAR(Table136[[#This Row],[Rejection Date]])</f>
        <v>2024</v>
      </c>
    </row>
    <row r="40" spans="1:11" ht="30" x14ac:dyDescent="0.25">
      <c r="A40" s="1" t="s">
        <v>108</v>
      </c>
      <c r="B40" s="1" t="s">
        <v>109</v>
      </c>
      <c r="C40" s="1" t="s">
        <v>26</v>
      </c>
      <c r="D40" s="1" t="s">
        <v>14</v>
      </c>
      <c r="E40" s="1" t="s">
        <v>15</v>
      </c>
      <c r="F40" s="25">
        <f t="shared" ca="1" si="0"/>
        <v>77</v>
      </c>
      <c r="G40" s="1">
        <v>8</v>
      </c>
      <c r="H40" s="2">
        <v>45604</v>
      </c>
      <c r="I40" s="1" t="s">
        <v>16</v>
      </c>
      <c r="J40" s="1">
        <v>11</v>
      </c>
      <c r="K40" s="25">
        <f>YEAR(Table136[[#This Row],[Rejection Date]])</f>
        <v>2024</v>
      </c>
    </row>
    <row r="41" spans="1:11" ht="30" x14ac:dyDescent="0.25">
      <c r="A41" s="3" t="s">
        <v>110</v>
      </c>
      <c r="B41" s="3" t="s">
        <v>111</v>
      </c>
      <c r="C41" s="3" t="s">
        <v>13</v>
      </c>
      <c r="D41" s="3" t="s">
        <v>14</v>
      </c>
      <c r="E41" s="3" t="s">
        <v>27</v>
      </c>
      <c r="F41" s="3">
        <f t="shared" ca="1" si="0"/>
        <v>64</v>
      </c>
      <c r="G41" s="3">
        <v>3</v>
      </c>
      <c r="H41" s="4">
        <v>45605</v>
      </c>
      <c r="I41" s="3" t="s">
        <v>28</v>
      </c>
      <c r="J41" s="3">
        <v>11</v>
      </c>
      <c r="K41" s="3">
        <f>YEAR(Table136[[#This Row],[Rejection Date]])</f>
        <v>2024</v>
      </c>
    </row>
    <row r="42" spans="1:11" x14ac:dyDescent="0.25">
      <c r="A42" s="1" t="s">
        <v>112</v>
      </c>
      <c r="B42" s="1" t="s">
        <v>113</v>
      </c>
      <c r="C42" s="1" t="s">
        <v>26</v>
      </c>
      <c r="D42" s="1" t="s">
        <v>21</v>
      </c>
      <c r="E42" s="1" t="s">
        <v>34</v>
      </c>
      <c r="F42" s="25">
        <f t="shared" ca="1" si="0"/>
        <v>60</v>
      </c>
      <c r="G42" s="1">
        <v>4</v>
      </c>
      <c r="H42" s="2">
        <v>45606</v>
      </c>
      <c r="I42" s="1" t="s">
        <v>28</v>
      </c>
      <c r="J42" s="1">
        <v>11</v>
      </c>
      <c r="K42" s="25">
        <f>YEAR(Table136[[#This Row],[Rejection Date]])</f>
        <v>2024</v>
      </c>
    </row>
    <row r="43" spans="1:11" x14ac:dyDescent="0.25">
      <c r="A43" s="3" t="s">
        <v>114</v>
      </c>
      <c r="B43" s="3" t="s">
        <v>115</v>
      </c>
      <c r="C43" s="3" t="s">
        <v>33</v>
      </c>
      <c r="D43" s="3" t="s">
        <v>21</v>
      </c>
      <c r="E43" s="3" t="s">
        <v>37</v>
      </c>
      <c r="F43" s="3">
        <f t="shared" ca="1" si="0"/>
        <v>99</v>
      </c>
      <c r="G43" s="3">
        <v>5</v>
      </c>
      <c r="H43" s="4">
        <v>45607</v>
      </c>
      <c r="I43" s="3" t="s">
        <v>16</v>
      </c>
      <c r="J43" s="3">
        <v>11</v>
      </c>
      <c r="K43" s="3">
        <f>YEAR(Table136[[#This Row],[Rejection Date]])</f>
        <v>2024</v>
      </c>
    </row>
    <row r="44" spans="1:11" ht="30" x14ac:dyDescent="0.25">
      <c r="A44" s="1" t="s">
        <v>116</v>
      </c>
      <c r="B44" s="1" t="s">
        <v>117</v>
      </c>
      <c r="C44" s="1" t="s">
        <v>13</v>
      </c>
      <c r="D44" s="1" t="s">
        <v>14</v>
      </c>
      <c r="E44" s="1" t="s">
        <v>15</v>
      </c>
      <c r="F44" s="25">
        <f t="shared" ca="1" si="0"/>
        <v>60</v>
      </c>
      <c r="G44" s="1">
        <v>7</v>
      </c>
      <c r="H44" s="2">
        <v>45608</v>
      </c>
      <c r="I44" s="1" t="s">
        <v>28</v>
      </c>
      <c r="J44" s="1">
        <v>11</v>
      </c>
      <c r="K44" s="25">
        <f>YEAR(Table136[[#This Row],[Rejection Date]])</f>
        <v>2024</v>
      </c>
    </row>
    <row r="45" spans="1:11" ht="30" x14ac:dyDescent="0.25">
      <c r="A45" s="3" t="s">
        <v>118</v>
      </c>
      <c r="B45" s="3" t="s">
        <v>119</v>
      </c>
      <c r="C45" s="3" t="s">
        <v>26</v>
      </c>
      <c r="D45" s="3" t="s">
        <v>14</v>
      </c>
      <c r="E45" s="3" t="s">
        <v>20</v>
      </c>
      <c r="F45" s="3">
        <f t="shared" ca="1" si="0"/>
        <v>88</v>
      </c>
      <c r="G45" s="3">
        <v>4</v>
      </c>
      <c r="H45" s="4">
        <v>45609</v>
      </c>
      <c r="I45" s="3" t="s">
        <v>16</v>
      </c>
      <c r="J45" s="3">
        <v>11</v>
      </c>
      <c r="K45" s="3">
        <f>YEAR(Table136[[#This Row],[Rejection Date]])</f>
        <v>2024</v>
      </c>
    </row>
    <row r="46" spans="1:11" ht="30" x14ac:dyDescent="0.25">
      <c r="A46" s="1" t="s">
        <v>120</v>
      </c>
      <c r="B46" s="1" t="s">
        <v>121</v>
      </c>
      <c r="C46" s="1" t="s">
        <v>33</v>
      </c>
      <c r="D46" s="1" t="s">
        <v>21</v>
      </c>
      <c r="E46" s="1" t="s">
        <v>20</v>
      </c>
      <c r="F46" s="25">
        <f t="shared" ca="1" si="0"/>
        <v>65</v>
      </c>
      <c r="G46" s="1">
        <v>6</v>
      </c>
      <c r="H46" s="2">
        <v>45610</v>
      </c>
      <c r="I46" s="1" t="s">
        <v>28</v>
      </c>
      <c r="J46" s="1">
        <v>11</v>
      </c>
      <c r="K46" s="25">
        <f>YEAR(Table136[[#This Row],[Rejection Date]])</f>
        <v>2024</v>
      </c>
    </row>
    <row r="47" spans="1:11" x14ac:dyDescent="0.25">
      <c r="A47" s="3" t="s">
        <v>122</v>
      </c>
      <c r="B47" s="3" t="s">
        <v>123</v>
      </c>
      <c r="C47" s="3" t="s">
        <v>13</v>
      </c>
      <c r="D47" s="3" t="s">
        <v>21</v>
      </c>
      <c r="E47" s="3" t="s">
        <v>37</v>
      </c>
      <c r="F47" s="3">
        <f t="shared" ca="1" si="0"/>
        <v>70</v>
      </c>
      <c r="G47" s="3">
        <v>3</v>
      </c>
      <c r="H47" s="4">
        <v>45611</v>
      </c>
      <c r="I47" s="3" t="s">
        <v>28</v>
      </c>
      <c r="J47" s="3">
        <v>11</v>
      </c>
      <c r="K47" s="3">
        <f>YEAR(Table136[[#This Row],[Rejection Date]])</f>
        <v>2024</v>
      </c>
    </row>
    <row r="48" spans="1:11" ht="30" x14ac:dyDescent="0.25">
      <c r="A48" s="1" t="s">
        <v>124</v>
      </c>
      <c r="B48" s="1" t="s">
        <v>125</v>
      </c>
      <c r="C48" s="1" t="s">
        <v>26</v>
      </c>
      <c r="D48" s="1" t="s">
        <v>14</v>
      </c>
      <c r="E48" s="1" t="s">
        <v>27</v>
      </c>
      <c r="F48" s="25">
        <f t="shared" ca="1" si="0"/>
        <v>73</v>
      </c>
      <c r="G48" s="1">
        <v>9</v>
      </c>
      <c r="H48" s="2">
        <v>45612</v>
      </c>
      <c r="I48" s="1" t="s">
        <v>16</v>
      </c>
      <c r="J48" s="1">
        <v>11</v>
      </c>
      <c r="K48" s="25">
        <f>YEAR(Table136[[#This Row],[Rejection Date]])</f>
        <v>2024</v>
      </c>
    </row>
    <row r="49" spans="1:11" ht="30" x14ac:dyDescent="0.25">
      <c r="A49" s="3" t="s">
        <v>126</v>
      </c>
      <c r="B49" s="3" t="s">
        <v>127</v>
      </c>
      <c r="C49" s="3" t="s">
        <v>33</v>
      </c>
      <c r="D49" s="3" t="s">
        <v>14</v>
      </c>
      <c r="E49" s="3" t="s">
        <v>15</v>
      </c>
      <c r="F49" s="3">
        <f t="shared" ca="1" si="0"/>
        <v>83</v>
      </c>
      <c r="G49" s="3">
        <v>7</v>
      </c>
      <c r="H49" s="4">
        <v>45613</v>
      </c>
      <c r="I49" s="3" t="s">
        <v>28</v>
      </c>
      <c r="J49" s="3">
        <v>11</v>
      </c>
      <c r="K49" s="3">
        <f>YEAR(Table136[[#This Row],[Rejection Date]])</f>
        <v>2024</v>
      </c>
    </row>
    <row r="50" spans="1:11" x14ac:dyDescent="0.25">
      <c r="A50" s="1" t="s">
        <v>128</v>
      </c>
      <c r="B50" s="1" t="s">
        <v>129</v>
      </c>
      <c r="C50" s="1" t="s">
        <v>13</v>
      </c>
      <c r="D50" s="1" t="s">
        <v>21</v>
      </c>
      <c r="E50" s="1" t="s">
        <v>34</v>
      </c>
      <c r="F50" s="25">
        <f t="shared" ca="1" si="0"/>
        <v>100</v>
      </c>
      <c r="G50" s="1">
        <v>2</v>
      </c>
      <c r="H50" s="2">
        <v>45614</v>
      </c>
      <c r="I50" s="1" t="s">
        <v>16</v>
      </c>
      <c r="J50" s="1">
        <v>11</v>
      </c>
      <c r="K50" s="25">
        <f>YEAR(Table136[[#This Row],[Rejection Date]])</f>
        <v>2024</v>
      </c>
    </row>
    <row r="51" spans="1:11" x14ac:dyDescent="0.25">
      <c r="A51" s="3" t="s">
        <v>130</v>
      </c>
      <c r="B51" s="3" t="s">
        <v>131</v>
      </c>
      <c r="C51" s="3" t="s">
        <v>26</v>
      </c>
      <c r="D51" s="3" t="s">
        <v>21</v>
      </c>
      <c r="E51" s="3" t="s">
        <v>37</v>
      </c>
      <c r="F51" s="3">
        <f t="shared" ca="1" si="0"/>
        <v>67</v>
      </c>
      <c r="G51" s="3">
        <v>5</v>
      </c>
      <c r="H51" s="4">
        <v>45615</v>
      </c>
      <c r="I51" s="3" t="s">
        <v>28</v>
      </c>
      <c r="J51" s="3">
        <v>11</v>
      </c>
      <c r="K51" s="3">
        <f>YEAR(Table136[[#This Row],[Rejection Date]])</f>
        <v>2024</v>
      </c>
    </row>
    <row r="52" spans="1:11" ht="30" x14ac:dyDescent="0.25">
      <c r="A52" s="1" t="s">
        <v>132</v>
      </c>
      <c r="B52" s="1" t="s">
        <v>133</v>
      </c>
      <c r="C52" s="1" t="s">
        <v>13</v>
      </c>
      <c r="D52" s="1" t="s">
        <v>14</v>
      </c>
      <c r="E52" s="1" t="s">
        <v>15</v>
      </c>
      <c r="F52" s="25">
        <f t="shared" ca="1" si="0"/>
        <v>85</v>
      </c>
      <c r="G52" s="1">
        <v>5</v>
      </c>
      <c r="H52" s="2">
        <v>45616</v>
      </c>
      <c r="I52" s="1" t="s">
        <v>16</v>
      </c>
      <c r="J52" s="1">
        <v>11</v>
      </c>
      <c r="K52" s="25">
        <f>YEAR(Table136[[#This Row],[Rejection Date]])</f>
        <v>2024</v>
      </c>
    </row>
    <row r="53" spans="1:11" ht="30" x14ac:dyDescent="0.25">
      <c r="A53" s="3" t="s">
        <v>134</v>
      </c>
      <c r="B53" s="3" t="s">
        <v>135</v>
      </c>
      <c r="C53" s="3" t="s">
        <v>26</v>
      </c>
      <c r="D53" s="3" t="s">
        <v>14</v>
      </c>
      <c r="E53" s="3" t="s">
        <v>20</v>
      </c>
      <c r="F53" s="3">
        <f t="shared" ca="1" si="0"/>
        <v>84</v>
      </c>
      <c r="G53" s="3">
        <v>4</v>
      </c>
      <c r="H53" s="4">
        <v>45617</v>
      </c>
      <c r="I53" s="3" t="s">
        <v>28</v>
      </c>
      <c r="J53" s="3">
        <v>11</v>
      </c>
      <c r="K53" s="3">
        <f>YEAR(Table136[[#This Row],[Rejection Date]])</f>
        <v>2024</v>
      </c>
    </row>
    <row r="54" spans="1:11" x14ac:dyDescent="0.25">
      <c r="A54" s="1" t="s">
        <v>136</v>
      </c>
      <c r="B54" s="1" t="s">
        <v>137</v>
      </c>
      <c r="C54" s="1" t="s">
        <v>33</v>
      </c>
      <c r="D54" s="1" t="s">
        <v>21</v>
      </c>
      <c r="E54" s="1" t="s">
        <v>34</v>
      </c>
      <c r="F54" s="25">
        <f t="shared" ca="1" si="0"/>
        <v>81</v>
      </c>
      <c r="G54" s="1">
        <v>3</v>
      </c>
      <c r="H54" s="2">
        <v>45618</v>
      </c>
      <c r="I54" s="1" t="s">
        <v>28</v>
      </c>
      <c r="J54" s="1">
        <v>11</v>
      </c>
      <c r="K54" s="25">
        <f>YEAR(Table136[[#This Row],[Rejection Date]])</f>
        <v>2024</v>
      </c>
    </row>
    <row r="55" spans="1:11" x14ac:dyDescent="0.25">
      <c r="A55" s="3" t="s">
        <v>138</v>
      </c>
      <c r="B55" s="3" t="s">
        <v>139</v>
      </c>
      <c r="C55" s="3" t="s">
        <v>13</v>
      </c>
      <c r="D55" s="3" t="s">
        <v>21</v>
      </c>
      <c r="E55" s="3" t="s">
        <v>37</v>
      </c>
      <c r="F55" s="3">
        <f t="shared" ca="1" si="0"/>
        <v>83</v>
      </c>
      <c r="G55" s="3">
        <v>6</v>
      </c>
      <c r="H55" s="4">
        <v>45619</v>
      </c>
      <c r="I55" s="3" t="s">
        <v>16</v>
      </c>
      <c r="J55" s="3">
        <v>11</v>
      </c>
      <c r="K55" s="3">
        <f>YEAR(Table136[[#This Row],[Rejection Date]])</f>
        <v>2024</v>
      </c>
    </row>
    <row r="56" spans="1:11" ht="30" x14ac:dyDescent="0.25">
      <c r="A56" s="1" t="s">
        <v>140</v>
      </c>
      <c r="B56" s="1" t="s">
        <v>141</v>
      </c>
      <c r="C56" s="1" t="s">
        <v>26</v>
      </c>
      <c r="D56" s="1" t="s">
        <v>14</v>
      </c>
      <c r="E56" s="1" t="s">
        <v>27</v>
      </c>
      <c r="F56" s="25">
        <f t="shared" ca="1" si="0"/>
        <v>79</v>
      </c>
      <c r="G56" s="1">
        <v>7</v>
      </c>
      <c r="H56" s="2">
        <v>45620</v>
      </c>
      <c r="I56" s="1" t="s">
        <v>28</v>
      </c>
      <c r="J56" s="1">
        <v>11</v>
      </c>
      <c r="K56" s="25">
        <f>YEAR(Table136[[#This Row],[Rejection Date]])</f>
        <v>2024</v>
      </c>
    </row>
    <row r="57" spans="1:11" ht="30" x14ac:dyDescent="0.25">
      <c r="A57" s="3" t="s">
        <v>142</v>
      </c>
      <c r="B57" s="3" t="s">
        <v>143</v>
      </c>
      <c r="C57" s="3" t="s">
        <v>33</v>
      </c>
      <c r="D57" s="3" t="s">
        <v>21</v>
      </c>
      <c r="E57" s="3" t="s">
        <v>20</v>
      </c>
      <c r="F57" s="3">
        <f t="shared" ca="1" si="0"/>
        <v>87</v>
      </c>
      <c r="G57" s="3">
        <v>2</v>
      </c>
      <c r="H57" s="4">
        <v>45621</v>
      </c>
      <c r="I57" s="3" t="s">
        <v>28</v>
      </c>
      <c r="J57" s="3">
        <v>11</v>
      </c>
      <c r="K57" s="3">
        <f>YEAR(Table136[[#This Row],[Rejection Date]])</f>
        <v>2024</v>
      </c>
    </row>
    <row r="58" spans="1:11" ht="30" x14ac:dyDescent="0.25">
      <c r="A58" s="1" t="s">
        <v>144</v>
      </c>
      <c r="B58" s="1" t="s">
        <v>145</v>
      </c>
      <c r="C58" s="1" t="s">
        <v>13</v>
      </c>
      <c r="D58" s="1" t="s">
        <v>14</v>
      </c>
      <c r="E58" s="1" t="s">
        <v>15</v>
      </c>
      <c r="F58" s="25">
        <f t="shared" ca="1" si="0"/>
        <v>91</v>
      </c>
      <c r="G58" s="1">
        <v>9</v>
      </c>
      <c r="H58" s="2">
        <v>45622</v>
      </c>
      <c r="I58" s="1" t="s">
        <v>28</v>
      </c>
      <c r="J58" s="1">
        <v>11</v>
      </c>
      <c r="K58" s="25">
        <f>YEAR(Table136[[#This Row],[Rejection Date]])</f>
        <v>2024</v>
      </c>
    </row>
    <row r="59" spans="1:11" x14ac:dyDescent="0.25">
      <c r="A59" s="3" t="s">
        <v>146</v>
      </c>
      <c r="B59" s="3" t="s">
        <v>147</v>
      </c>
      <c r="C59" s="3" t="s">
        <v>26</v>
      </c>
      <c r="D59" s="3" t="s">
        <v>21</v>
      </c>
      <c r="E59" s="3" t="s">
        <v>34</v>
      </c>
      <c r="F59" s="3">
        <f t="shared" ca="1" si="0"/>
        <v>75</v>
      </c>
      <c r="G59" s="3">
        <v>5</v>
      </c>
      <c r="H59" s="4">
        <v>45623</v>
      </c>
      <c r="I59" s="3" t="s">
        <v>16</v>
      </c>
      <c r="J59" s="3">
        <v>11</v>
      </c>
      <c r="K59" s="3">
        <f>YEAR(Table136[[#This Row],[Rejection Date]])</f>
        <v>2024</v>
      </c>
    </row>
    <row r="60" spans="1:11" x14ac:dyDescent="0.25">
      <c r="A60" s="1" t="s">
        <v>148</v>
      </c>
      <c r="B60" s="1" t="s">
        <v>149</v>
      </c>
      <c r="C60" s="1" t="s">
        <v>13</v>
      </c>
      <c r="D60" s="1" t="s">
        <v>21</v>
      </c>
      <c r="E60" s="1" t="s">
        <v>37</v>
      </c>
      <c r="F60" s="25">
        <f t="shared" ca="1" si="0"/>
        <v>58</v>
      </c>
      <c r="G60" s="1">
        <v>3</v>
      </c>
      <c r="H60" s="2">
        <v>45624</v>
      </c>
      <c r="I60" s="1" t="s">
        <v>28</v>
      </c>
      <c r="J60" s="1">
        <v>11</v>
      </c>
      <c r="K60" s="25">
        <f>YEAR(Table136[[#This Row],[Rejection Date]])</f>
        <v>2024</v>
      </c>
    </row>
    <row r="61" spans="1:11" ht="30" x14ac:dyDescent="0.25">
      <c r="A61" s="3" t="s">
        <v>150</v>
      </c>
      <c r="B61" s="3" t="s">
        <v>151</v>
      </c>
      <c r="C61" s="3" t="s">
        <v>33</v>
      </c>
      <c r="D61" s="3" t="s">
        <v>14</v>
      </c>
      <c r="E61" s="3" t="s">
        <v>27</v>
      </c>
      <c r="F61" s="3">
        <f t="shared" ca="1" si="0"/>
        <v>50</v>
      </c>
      <c r="G61" s="3">
        <v>4</v>
      </c>
      <c r="H61" s="4">
        <v>45625</v>
      </c>
      <c r="I61" s="3" t="s">
        <v>28</v>
      </c>
      <c r="J61" s="3">
        <v>11</v>
      </c>
      <c r="K61" s="3">
        <f>YEAR(Table136[[#This Row],[Rejection Date]])</f>
        <v>2024</v>
      </c>
    </row>
    <row r="62" spans="1:11" ht="30" x14ac:dyDescent="0.25">
      <c r="A62" s="1" t="s">
        <v>152</v>
      </c>
      <c r="B62" s="1" t="s">
        <v>153</v>
      </c>
      <c r="C62" s="1" t="s">
        <v>26</v>
      </c>
      <c r="D62" s="1" t="s">
        <v>14</v>
      </c>
      <c r="E62" s="1" t="s">
        <v>20</v>
      </c>
      <c r="F62" s="25">
        <f t="shared" ca="1" si="0"/>
        <v>92</v>
      </c>
      <c r="G62" s="1">
        <v>6</v>
      </c>
      <c r="H62" s="2">
        <v>45626</v>
      </c>
      <c r="I62" s="1" t="s">
        <v>28</v>
      </c>
      <c r="J62" s="1">
        <v>11</v>
      </c>
      <c r="K62" s="25">
        <f>YEAR(Table136[[#This Row],[Rejection Date]])</f>
        <v>2024</v>
      </c>
    </row>
    <row r="63" spans="1:11" x14ac:dyDescent="0.25">
      <c r="A63" s="3" t="s">
        <v>154</v>
      </c>
      <c r="B63" s="3" t="s">
        <v>155</v>
      </c>
      <c r="C63" s="3" t="s">
        <v>13</v>
      </c>
      <c r="D63" s="3" t="s">
        <v>21</v>
      </c>
      <c r="E63" s="3" t="s">
        <v>34</v>
      </c>
      <c r="F63" s="3">
        <f t="shared" ca="1" si="0"/>
        <v>75</v>
      </c>
      <c r="G63" s="3">
        <v>7</v>
      </c>
      <c r="H63" s="4">
        <v>45627</v>
      </c>
      <c r="I63" s="3" t="s">
        <v>28</v>
      </c>
      <c r="J63" s="3">
        <v>12</v>
      </c>
      <c r="K63" s="3">
        <f>YEAR(Table136[[#This Row],[Rejection Date]])</f>
        <v>2024</v>
      </c>
    </row>
    <row r="64" spans="1:11" x14ac:dyDescent="0.25">
      <c r="A64" s="1" t="s">
        <v>156</v>
      </c>
      <c r="B64" s="1" t="s">
        <v>157</v>
      </c>
      <c r="C64" s="1" t="s">
        <v>33</v>
      </c>
      <c r="D64" s="1" t="s">
        <v>21</v>
      </c>
      <c r="E64" s="1" t="s">
        <v>37</v>
      </c>
      <c r="F64" s="25">
        <f t="shared" ca="1" si="0"/>
        <v>84</v>
      </c>
      <c r="G64" s="1">
        <v>4</v>
      </c>
      <c r="H64" s="2">
        <v>45628</v>
      </c>
      <c r="I64" s="1" t="s">
        <v>16</v>
      </c>
      <c r="J64" s="1">
        <v>12</v>
      </c>
      <c r="K64" s="25">
        <f>YEAR(Table136[[#This Row],[Rejection Date]])</f>
        <v>2024</v>
      </c>
    </row>
    <row r="65" spans="1:11" ht="30" x14ac:dyDescent="0.25">
      <c r="A65" s="3" t="s">
        <v>158</v>
      </c>
      <c r="B65" s="3" t="s">
        <v>159</v>
      </c>
      <c r="C65" s="3" t="s">
        <v>13</v>
      </c>
      <c r="D65" s="3" t="s">
        <v>14</v>
      </c>
      <c r="E65" s="3" t="s">
        <v>15</v>
      </c>
      <c r="F65" s="3">
        <f t="shared" ca="1" si="0"/>
        <v>83</v>
      </c>
      <c r="G65" s="3">
        <v>8</v>
      </c>
      <c r="H65" s="4">
        <v>45629</v>
      </c>
      <c r="I65" s="3" t="s">
        <v>28</v>
      </c>
      <c r="J65" s="3">
        <v>12</v>
      </c>
      <c r="K65" s="3">
        <f>YEAR(Table136[[#This Row],[Rejection Date]])</f>
        <v>2024</v>
      </c>
    </row>
    <row r="66" spans="1:11" ht="30" x14ac:dyDescent="0.25">
      <c r="A66" s="1" t="s">
        <v>160</v>
      </c>
      <c r="B66" s="1" t="s">
        <v>161</v>
      </c>
      <c r="C66" s="1" t="s">
        <v>26</v>
      </c>
      <c r="D66" s="1" t="s">
        <v>14</v>
      </c>
      <c r="E66" s="1" t="s">
        <v>27</v>
      </c>
      <c r="F66" s="25">
        <f t="shared" ref="F66:F129" ca="1" si="1">RANDBETWEEN(50,100)</f>
        <v>70</v>
      </c>
      <c r="G66" s="1">
        <v>6</v>
      </c>
      <c r="H66" s="2">
        <v>45630</v>
      </c>
      <c r="I66" s="1" t="s">
        <v>16</v>
      </c>
      <c r="J66" s="1">
        <v>12</v>
      </c>
      <c r="K66" s="25">
        <f>YEAR(Table136[[#This Row],[Rejection Date]])</f>
        <v>2024</v>
      </c>
    </row>
    <row r="67" spans="1:11" x14ac:dyDescent="0.25">
      <c r="A67" s="3" t="s">
        <v>162</v>
      </c>
      <c r="B67" s="3" t="s">
        <v>163</v>
      </c>
      <c r="C67" s="3" t="s">
        <v>33</v>
      </c>
      <c r="D67" s="3" t="s">
        <v>21</v>
      </c>
      <c r="E67" s="3" t="s">
        <v>34</v>
      </c>
      <c r="F67" s="3">
        <f t="shared" ca="1" si="1"/>
        <v>81</v>
      </c>
      <c r="G67" s="3">
        <v>2</v>
      </c>
      <c r="H67" s="4">
        <v>45631</v>
      </c>
      <c r="I67" s="3" t="s">
        <v>28</v>
      </c>
      <c r="J67" s="3">
        <v>12</v>
      </c>
      <c r="K67" s="3">
        <f>YEAR(Table136[[#This Row],[Rejection Date]])</f>
        <v>2024</v>
      </c>
    </row>
    <row r="68" spans="1:11" x14ac:dyDescent="0.25">
      <c r="A68" s="1" t="s">
        <v>164</v>
      </c>
      <c r="B68" s="1" t="s">
        <v>165</v>
      </c>
      <c r="C68" s="1" t="s">
        <v>13</v>
      </c>
      <c r="D68" s="1" t="s">
        <v>21</v>
      </c>
      <c r="E68" s="1" t="s">
        <v>37</v>
      </c>
      <c r="F68" s="25">
        <f t="shared" ca="1" si="1"/>
        <v>73</v>
      </c>
      <c r="G68" s="1">
        <v>5</v>
      </c>
      <c r="H68" s="2">
        <v>45632</v>
      </c>
      <c r="I68" s="1" t="s">
        <v>28</v>
      </c>
      <c r="J68" s="1">
        <v>12</v>
      </c>
      <c r="K68" s="25">
        <f>YEAR(Table136[[#This Row],[Rejection Date]])</f>
        <v>2024</v>
      </c>
    </row>
    <row r="69" spans="1:11" ht="30" x14ac:dyDescent="0.25">
      <c r="A69" s="3" t="s">
        <v>166</v>
      </c>
      <c r="B69" s="3" t="s">
        <v>167</v>
      </c>
      <c r="C69" s="3" t="s">
        <v>26</v>
      </c>
      <c r="D69" s="3" t="s">
        <v>14</v>
      </c>
      <c r="E69" s="3" t="s">
        <v>15</v>
      </c>
      <c r="F69" s="3">
        <f t="shared" ca="1" si="1"/>
        <v>91</v>
      </c>
      <c r="G69" s="3">
        <v>9</v>
      </c>
      <c r="H69" s="4">
        <v>45633</v>
      </c>
      <c r="I69" s="3" t="s">
        <v>16</v>
      </c>
      <c r="J69" s="3">
        <v>12</v>
      </c>
      <c r="K69" s="3">
        <f>YEAR(Table136[[#This Row],[Rejection Date]])</f>
        <v>2024</v>
      </c>
    </row>
    <row r="70" spans="1:11" ht="30" x14ac:dyDescent="0.25">
      <c r="A70" s="1" t="s">
        <v>168</v>
      </c>
      <c r="B70" s="1" t="s">
        <v>169</v>
      </c>
      <c r="C70" s="1" t="s">
        <v>33</v>
      </c>
      <c r="D70" s="1" t="s">
        <v>14</v>
      </c>
      <c r="E70" s="1" t="s">
        <v>20</v>
      </c>
      <c r="F70" s="25">
        <f t="shared" ca="1" si="1"/>
        <v>80</v>
      </c>
      <c r="G70" s="1">
        <v>3</v>
      </c>
      <c r="H70" s="2">
        <v>45634</v>
      </c>
      <c r="I70" s="1" t="s">
        <v>28</v>
      </c>
      <c r="J70" s="1">
        <v>12</v>
      </c>
      <c r="K70" s="25">
        <f>YEAR(Table136[[#This Row],[Rejection Date]])</f>
        <v>2024</v>
      </c>
    </row>
    <row r="71" spans="1:11" x14ac:dyDescent="0.25">
      <c r="A71" s="3" t="s">
        <v>170</v>
      </c>
      <c r="B71" s="3" t="s">
        <v>171</v>
      </c>
      <c r="C71" s="3" t="s">
        <v>13</v>
      </c>
      <c r="D71" s="3" t="s">
        <v>21</v>
      </c>
      <c r="E71" s="3" t="s">
        <v>34</v>
      </c>
      <c r="F71" s="3">
        <f t="shared" ca="1" si="1"/>
        <v>99</v>
      </c>
      <c r="G71" s="3">
        <v>6</v>
      </c>
      <c r="H71" s="4">
        <v>45635</v>
      </c>
      <c r="I71" s="3" t="s">
        <v>16</v>
      </c>
      <c r="J71" s="3">
        <v>12</v>
      </c>
      <c r="K71" s="3">
        <f>YEAR(Table136[[#This Row],[Rejection Date]])</f>
        <v>2024</v>
      </c>
    </row>
    <row r="72" spans="1:11" x14ac:dyDescent="0.25">
      <c r="A72" s="1" t="s">
        <v>172</v>
      </c>
      <c r="B72" s="1" t="s">
        <v>173</v>
      </c>
      <c r="C72" s="1" t="s">
        <v>26</v>
      </c>
      <c r="D72" s="1" t="s">
        <v>21</v>
      </c>
      <c r="E72" s="1" t="s">
        <v>37</v>
      </c>
      <c r="F72" s="25">
        <f t="shared" ca="1" si="1"/>
        <v>93</v>
      </c>
      <c r="G72" s="1">
        <v>7</v>
      </c>
      <c r="H72" s="2">
        <v>45636</v>
      </c>
      <c r="I72" s="1" t="s">
        <v>28</v>
      </c>
      <c r="J72" s="1">
        <v>12</v>
      </c>
      <c r="K72" s="25">
        <f>YEAR(Table136[[#This Row],[Rejection Date]])</f>
        <v>2024</v>
      </c>
    </row>
    <row r="73" spans="1:11" ht="30" x14ac:dyDescent="0.25">
      <c r="A73" s="3" t="s">
        <v>174</v>
      </c>
      <c r="B73" s="3" t="s">
        <v>175</v>
      </c>
      <c r="C73" s="3" t="s">
        <v>13</v>
      </c>
      <c r="D73" s="3" t="s">
        <v>14</v>
      </c>
      <c r="E73" s="3" t="s">
        <v>15</v>
      </c>
      <c r="F73" s="3">
        <f t="shared" ca="1" si="1"/>
        <v>59</v>
      </c>
      <c r="G73" s="3">
        <v>6</v>
      </c>
      <c r="H73" s="4">
        <v>45637</v>
      </c>
      <c r="I73" s="3" t="s">
        <v>16</v>
      </c>
      <c r="J73" s="3">
        <v>12</v>
      </c>
      <c r="K73" s="3">
        <f>YEAR(Table136[[#This Row],[Rejection Date]])</f>
        <v>2024</v>
      </c>
    </row>
    <row r="74" spans="1:11" ht="30" x14ac:dyDescent="0.25">
      <c r="A74" s="1" t="s">
        <v>176</v>
      </c>
      <c r="B74" s="1" t="s">
        <v>177</v>
      </c>
      <c r="C74" s="1" t="s">
        <v>33</v>
      </c>
      <c r="D74" s="1" t="s">
        <v>14</v>
      </c>
      <c r="E74" s="1" t="s">
        <v>27</v>
      </c>
      <c r="F74" s="25">
        <f t="shared" ca="1" si="1"/>
        <v>75</v>
      </c>
      <c r="G74" s="1">
        <v>4</v>
      </c>
      <c r="H74" s="2">
        <v>45638</v>
      </c>
      <c r="I74" s="1" t="s">
        <v>28</v>
      </c>
      <c r="J74" s="1">
        <v>12</v>
      </c>
      <c r="K74" s="25">
        <f>YEAR(Table136[[#This Row],[Rejection Date]])</f>
        <v>2024</v>
      </c>
    </row>
    <row r="75" spans="1:11" x14ac:dyDescent="0.25">
      <c r="A75" s="3" t="s">
        <v>178</v>
      </c>
      <c r="B75" s="3" t="s">
        <v>179</v>
      </c>
      <c r="C75" s="3" t="s">
        <v>13</v>
      </c>
      <c r="D75" s="3" t="s">
        <v>21</v>
      </c>
      <c r="E75" s="3" t="s">
        <v>34</v>
      </c>
      <c r="F75" s="3">
        <f t="shared" ca="1" si="1"/>
        <v>88</v>
      </c>
      <c r="G75" s="3">
        <v>2</v>
      </c>
      <c r="H75" s="4">
        <v>45639</v>
      </c>
      <c r="I75" s="3" t="s">
        <v>28</v>
      </c>
      <c r="J75" s="3">
        <v>12</v>
      </c>
      <c r="K75" s="3">
        <f>YEAR(Table136[[#This Row],[Rejection Date]])</f>
        <v>2024</v>
      </c>
    </row>
    <row r="76" spans="1:11" x14ac:dyDescent="0.25">
      <c r="A76" s="1" t="s">
        <v>180</v>
      </c>
      <c r="B76" s="1" t="s">
        <v>181</v>
      </c>
      <c r="C76" s="1" t="s">
        <v>26</v>
      </c>
      <c r="D76" s="1" t="s">
        <v>21</v>
      </c>
      <c r="E76" s="1" t="s">
        <v>37</v>
      </c>
      <c r="F76" s="25">
        <f t="shared" ca="1" si="1"/>
        <v>53</v>
      </c>
      <c r="G76" s="1">
        <v>3</v>
      </c>
      <c r="H76" s="2">
        <v>45640</v>
      </c>
      <c r="I76" s="1" t="s">
        <v>16</v>
      </c>
      <c r="J76" s="1">
        <v>12</v>
      </c>
      <c r="K76" s="25">
        <f>YEAR(Table136[[#This Row],[Rejection Date]])</f>
        <v>2024</v>
      </c>
    </row>
    <row r="77" spans="1:11" ht="30" x14ac:dyDescent="0.25">
      <c r="A77" s="3" t="s">
        <v>182</v>
      </c>
      <c r="B77" s="3" t="s">
        <v>183</v>
      </c>
      <c r="C77" s="3" t="s">
        <v>33</v>
      </c>
      <c r="D77" s="3" t="s">
        <v>14</v>
      </c>
      <c r="E77" s="3" t="s">
        <v>15</v>
      </c>
      <c r="F77" s="3">
        <f t="shared" ca="1" si="1"/>
        <v>65</v>
      </c>
      <c r="G77" s="3">
        <v>4</v>
      </c>
      <c r="H77" s="4">
        <v>45641</v>
      </c>
      <c r="I77" s="3" t="s">
        <v>28</v>
      </c>
      <c r="J77" s="3">
        <v>12</v>
      </c>
      <c r="K77" s="3">
        <f>YEAR(Table136[[#This Row],[Rejection Date]])</f>
        <v>2024</v>
      </c>
    </row>
    <row r="78" spans="1:11" ht="30" x14ac:dyDescent="0.25">
      <c r="A78" s="1" t="s">
        <v>184</v>
      </c>
      <c r="B78" s="1" t="s">
        <v>185</v>
      </c>
      <c r="C78" s="1" t="s">
        <v>13</v>
      </c>
      <c r="D78" s="1" t="s">
        <v>14</v>
      </c>
      <c r="E78" s="1" t="s">
        <v>27</v>
      </c>
      <c r="F78" s="25">
        <f t="shared" ca="1" si="1"/>
        <v>70</v>
      </c>
      <c r="G78" s="1">
        <v>8</v>
      </c>
      <c r="H78" s="2">
        <v>45642</v>
      </c>
      <c r="I78" s="1" t="s">
        <v>16</v>
      </c>
      <c r="J78" s="1">
        <v>12</v>
      </c>
      <c r="K78" s="25">
        <f>YEAR(Table136[[#This Row],[Rejection Date]])</f>
        <v>2024</v>
      </c>
    </row>
    <row r="79" spans="1:11" x14ac:dyDescent="0.25">
      <c r="A79" s="3" t="s">
        <v>186</v>
      </c>
      <c r="B79" s="3" t="s">
        <v>187</v>
      </c>
      <c r="C79" s="3" t="s">
        <v>26</v>
      </c>
      <c r="D79" s="3" t="s">
        <v>21</v>
      </c>
      <c r="E79" s="3" t="s">
        <v>34</v>
      </c>
      <c r="F79" s="3">
        <f t="shared" ca="1" si="1"/>
        <v>70</v>
      </c>
      <c r="G79" s="3">
        <v>5</v>
      </c>
      <c r="H79" s="4">
        <v>45643</v>
      </c>
      <c r="I79" s="3" t="s">
        <v>28</v>
      </c>
      <c r="J79" s="3">
        <v>12</v>
      </c>
      <c r="K79" s="3">
        <f>YEAR(Table136[[#This Row],[Rejection Date]])</f>
        <v>2024</v>
      </c>
    </row>
    <row r="80" spans="1:11" x14ac:dyDescent="0.25">
      <c r="A80" s="1" t="s">
        <v>188</v>
      </c>
      <c r="B80" s="1" t="s">
        <v>189</v>
      </c>
      <c r="C80" s="1" t="s">
        <v>33</v>
      </c>
      <c r="D80" s="1" t="s">
        <v>21</v>
      </c>
      <c r="E80" s="1" t="s">
        <v>37</v>
      </c>
      <c r="F80" s="25">
        <f t="shared" ca="1" si="1"/>
        <v>91</v>
      </c>
      <c r="G80" s="1">
        <v>4</v>
      </c>
      <c r="H80" s="2">
        <v>45644</v>
      </c>
      <c r="I80" s="1" t="s">
        <v>16</v>
      </c>
      <c r="J80" s="1">
        <v>12</v>
      </c>
      <c r="K80" s="25">
        <f>YEAR(Table136[[#This Row],[Rejection Date]])</f>
        <v>2024</v>
      </c>
    </row>
    <row r="81" spans="1:11" ht="30" x14ac:dyDescent="0.25">
      <c r="A81" s="3" t="s">
        <v>190</v>
      </c>
      <c r="B81" s="3" t="s">
        <v>191</v>
      </c>
      <c r="C81" s="3" t="s">
        <v>13</v>
      </c>
      <c r="D81" s="3" t="s">
        <v>14</v>
      </c>
      <c r="E81" s="3" t="s">
        <v>15</v>
      </c>
      <c r="F81" s="3">
        <f t="shared" ca="1" si="1"/>
        <v>80</v>
      </c>
      <c r="G81" s="3">
        <v>5</v>
      </c>
      <c r="H81" s="4">
        <v>45645</v>
      </c>
      <c r="I81" s="3" t="s">
        <v>28</v>
      </c>
      <c r="J81" s="3">
        <v>12</v>
      </c>
      <c r="K81" s="3">
        <f>YEAR(Table136[[#This Row],[Rejection Date]])</f>
        <v>2024</v>
      </c>
    </row>
    <row r="82" spans="1:11" ht="30" x14ac:dyDescent="0.25">
      <c r="A82" s="1" t="s">
        <v>192</v>
      </c>
      <c r="B82" s="1" t="s">
        <v>193</v>
      </c>
      <c r="C82" s="1" t="s">
        <v>26</v>
      </c>
      <c r="D82" s="1" t="s">
        <v>14</v>
      </c>
      <c r="E82" s="1" t="s">
        <v>20</v>
      </c>
      <c r="F82" s="25">
        <f t="shared" ca="1" si="1"/>
        <v>89</v>
      </c>
      <c r="G82" s="1">
        <v>6</v>
      </c>
      <c r="H82" s="2">
        <v>45646</v>
      </c>
      <c r="I82" s="1" t="s">
        <v>16</v>
      </c>
      <c r="J82" s="1">
        <v>12</v>
      </c>
      <c r="K82" s="25">
        <f>YEAR(Table136[[#This Row],[Rejection Date]])</f>
        <v>2024</v>
      </c>
    </row>
    <row r="83" spans="1:11" x14ac:dyDescent="0.25">
      <c r="A83" s="3" t="s">
        <v>194</v>
      </c>
      <c r="B83" s="3" t="s">
        <v>195</v>
      </c>
      <c r="C83" s="3" t="s">
        <v>33</v>
      </c>
      <c r="D83" s="3" t="s">
        <v>21</v>
      </c>
      <c r="E83" s="3" t="s">
        <v>34</v>
      </c>
      <c r="F83" s="3">
        <f t="shared" ca="1" si="1"/>
        <v>57</v>
      </c>
      <c r="G83" s="3">
        <v>3</v>
      </c>
      <c r="H83" s="4">
        <v>45647</v>
      </c>
      <c r="I83" s="3" t="s">
        <v>28</v>
      </c>
      <c r="J83" s="3">
        <v>12</v>
      </c>
      <c r="K83" s="3">
        <f>YEAR(Table136[[#This Row],[Rejection Date]])</f>
        <v>2024</v>
      </c>
    </row>
    <row r="84" spans="1:11" x14ac:dyDescent="0.25">
      <c r="A84" s="1" t="s">
        <v>196</v>
      </c>
      <c r="B84" s="1" t="s">
        <v>197</v>
      </c>
      <c r="C84" s="1" t="s">
        <v>13</v>
      </c>
      <c r="D84" s="1" t="s">
        <v>21</v>
      </c>
      <c r="E84" s="1" t="s">
        <v>37</v>
      </c>
      <c r="F84" s="25">
        <f t="shared" ca="1" si="1"/>
        <v>92</v>
      </c>
      <c r="G84" s="1">
        <v>6</v>
      </c>
      <c r="H84" s="2">
        <v>45648</v>
      </c>
      <c r="I84" s="1" t="s">
        <v>28</v>
      </c>
      <c r="J84" s="1">
        <v>12</v>
      </c>
      <c r="K84" s="25">
        <f>YEAR(Table136[[#This Row],[Rejection Date]])</f>
        <v>2024</v>
      </c>
    </row>
    <row r="85" spans="1:11" ht="30" x14ac:dyDescent="0.25">
      <c r="A85" s="3" t="s">
        <v>198</v>
      </c>
      <c r="B85" s="3" t="s">
        <v>199</v>
      </c>
      <c r="C85" s="3" t="s">
        <v>26</v>
      </c>
      <c r="D85" s="3" t="s">
        <v>14</v>
      </c>
      <c r="E85" s="3" t="s">
        <v>15</v>
      </c>
      <c r="F85" s="3">
        <f t="shared" ca="1" si="1"/>
        <v>73</v>
      </c>
      <c r="G85" s="3">
        <v>4</v>
      </c>
      <c r="H85" s="4">
        <v>45649</v>
      </c>
      <c r="I85" s="3" t="s">
        <v>28</v>
      </c>
      <c r="J85" s="3">
        <v>12</v>
      </c>
      <c r="K85" s="3">
        <f>YEAR(Table136[[#This Row],[Rejection Date]])</f>
        <v>2024</v>
      </c>
    </row>
    <row r="86" spans="1:11" ht="30" x14ac:dyDescent="0.25">
      <c r="A86" s="1" t="s">
        <v>200</v>
      </c>
      <c r="B86" s="1" t="s">
        <v>201</v>
      </c>
      <c r="C86" s="1" t="s">
        <v>33</v>
      </c>
      <c r="D86" s="1" t="s">
        <v>14</v>
      </c>
      <c r="E86" s="1" t="s">
        <v>27</v>
      </c>
      <c r="F86" s="25">
        <f t="shared" ca="1" si="1"/>
        <v>86</v>
      </c>
      <c r="G86" s="1">
        <v>5</v>
      </c>
      <c r="H86" s="2">
        <v>45650</v>
      </c>
      <c r="I86" s="1" t="s">
        <v>16</v>
      </c>
      <c r="J86" s="1">
        <v>12</v>
      </c>
      <c r="K86" s="25">
        <f>YEAR(Table136[[#This Row],[Rejection Date]])</f>
        <v>2024</v>
      </c>
    </row>
    <row r="87" spans="1:11" x14ac:dyDescent="0.25">
      <c r="A87" s="3" t="s">
        <v>202</v>
      </c>
      <c r="B87" s="3" t="s">
        <v>203</v>
      </c>
      <c r="C87" s="3" t="s">
        <v>13</v>
      </c>
      <c r="D87" s="3" t="s">
        <v>21</v>
      </c>
      <c r="E87" s="3" t="s">
        <v>34</v>
      </c>
      <c r="F87" s="3">
        <f t="shared" ca="1" si="1"/>
        <v>71</v>
      </c>
      <c r="G87" s="3">
        <v>2</v>
      </c>
      <c r="H87" s="4">
        <v>45651</v>
      </c>
      <c r="I87" s="3" t="s">
        <v>16</v>
      </c>
      <c r="J87" s="3">
        <v>12</v>
      </c>
      <c r="K87" s="3">
        <f>YEAR(Table136[[#This Row],[Rejection Date]])</f>
        <v>2024</v>
      </c>
    </row>
    <row r="88" spans="1:11" x14ac:dyDescent="0.25">
      <c r="A88" s="1" t="s">
        <v>204</v>
      </c>
      <c r="B88" s="1" t="s">
        <v>205</v>
      </c>
      <c r="C88" s="1" t="s">
        <v>26</v>
      </c>
      <c r="D88" s="1" t="s">
        <v>21</v>
      </c>
      <c r="E88" s="1" t="s">
        <v>37</v>
      </c>
      <c r="F88" s="25">
        <f t="shared" ca="1" si="1"/>
        <v>87</v>
      </c>
      <c r="G88" s="1">
        <v>7</v>
      </c>
      <c r="H88" s="2">
        <v>45652</v>
      </c>
      <c r="I88" s="1" t="s">
        <v>28</v>
      </c>
      <c r="J88" s="1">
        <v>12</v>
      </c>
      <c r="K88" s="25">
        <f>YEAR(Table136[[#This Row],[Rejection Date]])</f>
        <v>2024</v>
      </c>
    </row>
    <row r="89" spans="1:11" ht="30" x14ac:dyDescent="0.25">
      <c r="A89" s="3" t="s">
        <v>206</v>
      </c>
      <c r="B89" s="3" t="s">
        <v>207</v>
      </c>
      <c r="C89" s="3" t="s">
        <v>13</v>
      </c>
      <c r="D89" s="3" t="s">
        <v>14</v>
      </c>
      <c r="E89" s="3" t="s">
        <v>15</v>
      </c>
      <c r="F89" s="3">
        <f t="shared" ca="1" si="1"/>
        <v>52</v>
      </c>
      <c r="G89" s="3">
        <v>8</v>
      </c>
      <c r="H89" s="4">
        <v>45653</v>
      </c>
      <c r="I89" s="3" t="s">
        <v>28</v>
      </c>
      <c r="J89" s="3">
        <v>12</v>
      </c>
      <c r="K89" s="3">
        <f>YEAR(Table136[[#This Row],[Rejection Date]])</f>
        <v>2024</v>
      </c>
    </row>
    <row r="90" spans="1:11" ht="30" x14ac:dyDescent="0.25">
      <c r="A90" s="1" t="s">
        <v>208</v>
      </c>
      <c r="B90" s="1" t="s">
        <v>209</v>
      </c>
      <c r="C90" s="1" t="s">
        <v>33</v>
      </c>
      <c r="D90" s="1" t="s">
        <v>14</v>
      </c>
      <c r="E90" s="1" t="s">
        <v>20</v>
      </c>
      <c r="F90" s="25">
        <f t="shared" ca="1" si="1"/>
        <v>100</v>
      </c>
      <c r="G90" s="1">
        <v>6</v>
      </c>
      <c r="H90" s="2">
        <v>45654</v>
      </c>
      <c r="I90" s="1" t="s">
        <v>28</v>
      </c>
      <c r="J90" s="1">
        <v>12</v>
      </c>
      <c r="K90" s="25">
        <f>YEAR(Table136[[#This Row],[Rejection Date]])</f>
        <v>2024</v>
      </c>
    </row>
    <row r="91" spans="1:11" x14ac:dyDescent="0.25">
      <c r="A91" s="3" t="s">
        <v>210</v>
      </c>
      <c r="B91" s="3" t="s">
        <v>211</v>
      </c>
      <c r="C91" s="3" t="s">
        <v>13</v>
      </c>
      <c r="D91" s="3" t="s">
        <v>21</v>
      </c>
      <c r="E91" s="3" t="s">
        <v>34</v>
      </c>
      <c r="F91" s="3">
        <f t="shared" ca="1" si="1"/>
        <v>88</v>
      </c>
      <c r="G91" s="3">
        <v>3</v>
      </c>
      <c r="H91" s="4">
        <v>45655</v>
      </c>
      <c r="I91" s="3" t="s">
        <v>28</v>
      </c>
      <c r="J91" s="3">
        <v>12</v>
      </c>
      <c r="K91" s="3">
        <f>YEAR(Table136[[#This Row],[Rejection Date]])</f>
        <v>2024</v>
      </c>
    </row>
    <row r="92" spans="1:11" ht="30" x14ac:dyDescent="0.25">
      <c r="A92" s="1" t="s">
        <v>212</v>
      </c>
      <c r="B92" s="1" t="s">
        <v>213</v>
      </c>
      <c r="C92" s="1" t="s">
        <v>26</v>
      </c>
      <c r="D92" s="1" t="s">
        <v>21</v>
      </c>
      <c r="E92" s="1" t="s">
        <v>37</v>
      </c>
      <c r="F92" s="25">
        <f t="shared" ca="1" si="1"/>
        <v>95</v>
      </c>
      <c r="G92" s="1">
        <v>5</v>
      </c>
      <c r="H92" s="2">
        <v>45656</v>
      </c>
      <c r="I92" s="1" t="s">
        <v>16</v>
      </c>
      <c r="J92" s="1">
        <v>12</v>
      </c>
      <c r="K92" s="25">
        <f>YEAR(Table136[[#This Row],[Rejection Date]])</f>
        <v>2024</v>
      </c>
    </row>
    <row r="93" spans="1:11" ht="30" x14ac:dyDescent="0.25">
      <c r="A93" s="3" t="s">
        <v>214</v>
      </c>
      <c r="B93" s="3" t="s">
        <v>215</v>
      </c>
      <c r="C93" s="3" t="s">
        <v>33</v>
      </c>
      <c r="D93" s="3" t="s">
        <v>14</v>
      </c>
      <c r="E93" s="3" t="s">
        <v>27</v>
      </c>
      <c r="F93" s="3">
        <f t="shared" ca="1" si="1"/>
        <v>77</v>
      </c>
      <c r="G93" s="3">
        <v>4</v>
      </c>
      <c r="H93" s="4">
        <v>45657</v>
      </c>
      <c r="I93" s="3" t="s">
        <v>28</v>
      </c>
      <c r="J93" s="3">
        <v>12</v>
      </c>
      <c r="K93" s="3">
        <f>YEAR(Table136[[#This Row],[Rejection Date]])</f>
        <v>2024</v>
      </c>
    </row>
    <row r="94" spans="1:11" ht="30" x14ac:dyDescent="0.25">
      <c r="A94" s="1" t="s">
        <v>216</v>
      </c>
      <c r="B94" s="1" t="s">
        <v>217</v>
      </c>
      <c r="C94" s="1" t="s">
        <v>13</v>
      </c>
      <c r="D94" s="1" t="s">
        <v>14</v>
      </c>
      <c r="E94" s="1" t="s">
        <v>15</v>
      </c>
      <c r="F94" s="25">
        <f t="shared" ca="1" si="1"/>
        <v>78</v>
      </c>
      <c r="G94" s="1">
        <v>7</v>
      </c>
      <c r="H94" s="2">
        <v>45658</v>
      </c>
      <c r="I94" s="1" t="s">
        <v>28</v>
      </c>
      <c r="J94" s="1">
        <v>1</v>
      </c>
      <c r="K94" s="25">
        <f>YEAR(Table136[[#This Row],[Rejection Date]])</f>
        <v>2025</v>
      </c>
    </row>
    <row r="95" spans="1:11" ht="30" x14ac:dyDescent="0.25">
      <c r="A95" s="3" t="s">
        <v>218</v>
      </c>
      <c r="B95" s="3" t="s">
        <v>219</v>
      </c>
      <c r="C95" s="3" t="s">
        <v>26</v>
      </c>
      <c r="D95" s="3" t="s">
        <v>21</v>
      </c>
      <c r="E95" s="3" t="s">
        <v>20</v>
      </c>
      <c r="F95" s="3">
        <f t="shared" ca="1" si="1"/>
        <v>98</v>
      </c>
      <c r="G95" s="3">
        <v>5</v>
      </c>
      <c r="H95" s="4">
        <v>45659</v>
      </c>
      <c r="I95" s="3" t="s">
        <v>28</v>
      </c>
      <c r="J95" s="3">
        <v>1</v>
      </c>
      <c r="K95" s="3">
        <f>YEAR(Table136[[#This Row],[Rejection Date]])</f>
        <v>2025</v>
      </c>
    </row>
    <row r="96" spans="1:11" x14ac:dyDescent="0.25">
      <c r="A96" s="1" t="s">
        <v>220</v>
      </c>
      <c r="B96" s="1" t="s">
        <v>221</v>
      </c>
      <c r="C96" s="1" t="s">
        <v>33</v>
      </c>
      <c r="D96" s="1" t="s">
        <v>21</v>
      </c>
      <c r="E96" s="1" t="s">
        <v>37</v>
      </c>
      <c r="F96" s="25">
        <f t="shared" ca="1" si="1"/>
        <v>66</v>
      </c>
      <c r="G96" s="1">
        <v>3</v>
      </c>
      <c r="H96" s="2">
        <v>45660</v>
      </c>
      <c r="I96" s="1" t="s">
        <v>28</v>
      </c>
      <c r="J96" s="1">
        <v>1</v>
      </c>
      <c r="K96" s="25">
        <f>YEAR(Table136[[#This Row],[Rejection Date]])</f>
        <v>2025</v>
      </c>
    </row>
    <row r="97" spans="1:11" ht="30" x14ac:dyDescent="0.25">
      <c r="A97" s="3" t="s">
        <v>222</v>
      </c>
      <c r="B97" s="3" t="s">
        <v>223</v>
      </c>
      <c r="C97" s="3" t="s">
        <v>13</v>
      </c>
      <c r="D97" s="3" t="s">
        <v>14</v>
      </c>
      <c r="E97" s="3" t="s">
        <v>15</v>
      </c>
      <c r="F97" s="3">
        <f t="shared" ca="1" si="1"/>
        <v>100</v>
      </c>
      <c r="G97" s="3">
        <v>9</v>
      </c>
      <c r="H97" s="4">
        <v>45661</v>
      </c>
      <c r="I97" s="3" t="s">
        <v>16</v>
      </c>
      <c r="J97" s="3">
        <v>1</v>
      </c>
      <c r="K97" s="3">
        <f>YEAR(Table136[[#This Row],[Rejection Date]])</f>
        <v>2025</v>
      </c>
    </row>
    <row r="98" spans="1:11" ht="30" x14ac:dyDescent="0.25">
      <c r="A98" s="1" t="s">
        <v>224</v>
      </c>
      <c r="B98" s="1" t="s">
        <v>225</v>
      </c>
      <c r="C98" s="1" t="s">
        <v>26</v>
      </c>
      <c r="D98" s="1" t="s">
        <v>14</v>
      </c>
      <c r="E98" s="1" t="s">
        <v>27</v>
      </c>
      <c r="F98" s="25">
        <f t="shared" ca="1" si="1"/>
        <v>72</v>
      </c>
      <c r="G98" s="1">
        <v>6</v>
      </c>
      <c r="H98" s="2">
        <v>45662</v>
      </c>
      <c r="I98" s="1" t="s">
        <v>28</v>
      </c>
      <c r="J98" s="1">
        <v>1</v>
      </c>
      <c r="K98" s="25">
        <f>YEAR(Table136[[#This Row],[Rejection Date]])</f>
        <v>2025</v>
      </c>
    </row>
    <row r="99" spans="1:11" x14ac:dyDescent="0.25">
      <c r="A99" s="3" t="s">
        <v>226</v>
      </c>
      <c r="B99" s="3" t="s">
        <v>227</v>
      </c>
      <c r="C99" s="3" t="s">
        <v>33</v>
      </c>
      <c r="D99" s="3" t="s">
        <v>21</v>
      </c>
      <c r="E99" s="3" t="s">
        <v>34</v>
      </c>
      <c r="F99" s="3">
        <f t="shared" ca="1" si="1"/>
        <v>90</v>
      </c>
      <c r="G99" s="3">
        <v>4</v>
      </c>
      <c r="H99" s="4">
        <v>45663</v>
      </c>
      <c r="I99" s="3" t="s">
        <v>28</v>
      </c>
      <c r="J99" s="3">
        <v>1</v>
      </c>
      <c r="K99" s="3">
        <f>YEAR(Table136[[#This Row],[Rejection Date]])</f>
        <v>2025</v>
      </c>
    </row>
    <row r="100" spans="1:11" x14ac:dyDescent="0.25">
      <c r="A100" s="1" t="s">
        <v>228</v>
      </c>
      <c r="B100" s="1" t="s">
        <v>229</v>
      </c>
      <c r="C100" s="1" t="s">
        <v>13</v>
      </c>
      <c r="D100" s="1" t="s">
        <v>21</v>
      </c>
      <c r="E100" s="1" t="s">
        <v>37</v>
      </c>
      <c r="F100" s="25">
        <f t="shared" ca="1" si="1"/>
        <v>95</v>
      </c>
      <c r="G100" s="1">
        <v>7</v>
      </c>
      <c r="H100" s="2">
        <v>45664</v>
      </c>
      <c r="I100" s="1" t="s">
        <v>16</v>
      </c>
      <c r="J100" s="1">
        <v>1</v>
      </c>
      <c r="K100" s="25">
        <f>YEAR(Table136[[#This Row],[Rejection Date]])</f>
        <v>2025</v>
      </c>
    </row>
    <row r="101" spans="1:11" ht="30" x14ac:dyDescent="0.25">
      <c r="A101" s="3" t="s">
        <v>230</v>
      </c>
      <c r="B101" s="3" t="s">
        <v>231</v>
      </c>
      <c r="C101" s="3" t="s">
        <v>26</v>
      </c>
      <c r="D101" s="3" t="s">
        <v>14</v>
      </c>
      <c r="E101" s="3" t="s">
        <v>15</v>
      </c>
      <c r="F101" s="3">
        <f t="shared" ca="1" si="1"/>
        <v>52</v>
      </c>
      <c r="G101" s="3">
        <v>8</v>
      </c>
      <c r="H101" s="4">
        <v>45665</v>
      </c>
      <c r="I101" s="3" t="s">
        <v>28</v>
      </c>
      <c r="J101" s="3">
        <v>1</v>
      </c>
      <c r="K101" s="3">
        <f>YEAR(Table136[[#This Row],[Rejection Date]])</f>
        <v>2025</v>
      </c>
    </row>
    <row r="102" spans="1:11" ht="30" x14ac:dyDescent="0.25">
      <c r="A102" s="1" t="s">
        <v>232</v>
      </c>
      <c r="B102" s="1" t="s">
        <v>233</v>
      </c>
      <c r="C102" s="1" t="s">
        <v>13</v>
      </c>
      <c r="D102" s="1" t="s">
        <v>14</v>
      </c>
      <c r="E102" s="1" t="s">
        <v>15</v>
      </c>
      <c r="F102" s="25">
        <f t="shared" ca="1" si="1"/>
        <v>81</v>
      </c>
      <c r="G102" s="1">
        <v>6</v>
      </c>
      <c r="H102" s="2">
        <v>45666</v>
      </c>
      <c r="I102" s="1" t="s">
        <v>16</v>
      </c>
      <c r="J102" s="1">
        <v>1</v>
      </c>
      <c r="K102" s="25">
        <f>YEAR(Table136[[#This Row],[Rejection Date]])</f>
        <v>2025</v>
      </c>
    </row>
    <row r="103" spans="1:11" ht="30" x14ac:dyDescent="0.25">
      <c r="A103" s="3" t="s">
        <v>234</v>
      </c>
      <c r="B103" s="3" t="s">
        <v>235</v>
      </c>
      <c r="C103" s="3" t="s">
        <v>26</v>
      </c>
      <c r="D103" s="3" t="s">
        <v>14</v>
      </c>
      <c r="E103" s="3" t="s">
        <v>20</v>
      </c>
      <c r="F103" s="3">
        <f t="shared" ca="1" si="1"/>
        <v>68</v>
      </c>
      <c r="G103" s="3">
        <v>8</v>
      </c>
      <c r="H103" s="4">
        <v>45667</v>
      </c>
      <c r="I103" s="3" t="s">
        <v>28</v>
      </c>
      <c r="J103" s="3">
        <v>1</v>
      </c>
      <c r="K103" s="3">
        <f>YEAR(Table136[[#This Row],[Rejection Date]])</f>
        <v>2025</v>
      </c>
    </row>
    <row r="104" spans="1:11" x14ac:dyDescent="0.25">
      <c r="A104" s="1" t="s">
        <v>236</v>
      </c>
      <c r="B104" s="1" t="s">
        <v>237</v>
      </c>
      <c r="C104" s="1" t="s">
        <v>33</v>
      </c>
      <c r="D104" s="1" t="s">
        <v>21</v>
      </c>
      <c r="E104" s="1" t="s">
        <v>34</v>
      </c>
      <c r="F104" s="25">
        <f t="shared" ca="1" si="1"/>
        <v>71</v>
      </c>
      <c r="G104" s="1">
        <v>2</v>
      </c>
      <c r="H104" s="2">
        <v>45668</v>
      </c>
      <c r="I104" s="1" t="s">
        <v>28</v>
      </c>
      <c r="J104" s="1">
        <v>1</v>
      </c>
      <c r="K104" s="25">
        <f>YEAR(Table136[[#This Row],[Rejection Date]])</f>
        <v>2025</v>
      </c>
    </row>
    <row r="105" spans="1:11" ht="30" x14ac:dyDescent="0.25">
      <c r="A105" s="3" t="s">
        <v>238</v>
      </c>
      <c r="B105" s="3" t="s">
        <v>239</v>
      </c>
      <c r="C105" s="3" t="s">
        <v>13</v>
      </c>
      <c r="D105" s="3" t="s">
        <v>21</v>
      </c>
      <c r="E105" s="3" t="s">
        <v>37</v>
      </c>
      <c r="F105" s="3">
        <f t="shared" ca="1" si="1"/>
        <v>71</v>
      </c>
      <c r="G105" s="3">
        <v>7</v>
      </c>
      <c r="H105" s="4">
        <v>45669</v>
      </c>
      <c r="I105" s="3" t="s">
        <v>16</v>
      </c>
      <c r="J105" s="3">
        <v>1</v>
      </c>
      <c r="K105" s="3">
        <f>YEAR(Table136[[#This Row],[Rejection Date]])</f>
        <v>2025</v>
      </c>
    </row>
    <row r="106" spans="1:11" ht="30" x14ac:dyDescent="0.25">
      <c r="A106" s="1" t="s">
        <v>240</v>
      </c>
      <c r="B106" s="1" t="s">
        <v>241</v>
      </c>
      <c r="C106" s="1" t="s">
        <v>26</v>
      </c>
      <c r="D106" s="1" t="s">
        <v>14</v>
      </c>
      <c r="E106" s="1" t="s">
        <v>27</v>
      </c>
      <c r="F106" s="25">
        <f t="shared" ca="1" si="1"/>
        <v>54</v>
      </c>
      <c r="G106" s="1">
        <v>4</v>
      </c>
      <c r="H106" s="2">
        <v>45670</v>
      </c>
      <c r="I106" s="1" t="s">
        <v>28</v>
      </c>
      <c r="J106" s="1">
        <v>1</v>
      </c>
      <c r="K106" s="25">
        <f>YEAR(Table136[[#This Row],[Rejection Date]])</f>
        <v>2025</v>
      </c>
    </row>
    <row r="107" spans="1:11" ht="30" x14ac:dyDescent="0.25">
      <c r="A107" s="3" t="s">
        <v>242</v>
      </c>
      <c r="B107" s="3" t="s">
        <v>243</v>
      </c>
      <c r="C107" s="3" t="s">
        <v>33</v>
      </c>
      <c r="D107" s="3" t="s">
        <v>21</v>
      </c>
      <c r="E107" s="3" t="s">
        <v>20</v>
      </c>
      <c r="F107" s="3">
        <f t="shared" ca="1" si="1"/>
        <v>65</v>
      </c>
      <c r="G107" s="3">
        <v>5</v>
      </c>
      <c r="H107" s="4">
        <v>45671</v>
      </c>
      <c r="I107" s="3" t="s">
        <v>28</v>
      </c>
      <c r="J107" s="3">
        <v>1</v>
      </c>
      <c r="K107" s="3">
        <f>YEAR(Table136[[#This Row],[Rejection Date]])</f>
        <v>2025</v>
      </c>
    </row>
    <row r="108" spans="1:11" ht="30" x14ac:dyDescent="0.25">
      <c r="A108" s="1" t="s">
        <v>244</v>
      </c>
      <c r="B108" s="1" t="s">
        <v>245</v>
      </c>
      <c r="C108" s="1" t="s">
        <v>13</v>
      </c>
      <c r="D108" s="1" t="s">
        <v>14</v>
      </c>
      <c r="E108" s="1" t="s">
        <v>15</v>
      </c>
      <c r="F108" s="25">
        <f t="shared" ca="1" si="1"/>
        <v>53</v>
      </c>
      <c r="G108" s="1">
        <v>9</v>
      </c>
      <c r="H108" s="2">
        <v>45672</v>
      </c>
      <c r="I108" s="1" t="s">
        <v>28</v>
      </c>
      <c r="J108" s="1">
        <v>1</v>
      </c>
      <c r="K108" s="25">
        <f>YEAR(Table136[[#This Row],[Rejection Date]])</f>
        <v>2025</v>
      </c>
    </row>
    <row r="109" spans="1:11" x14ac:dyDescent="0.25">
      <c r="A109" s="3" t="s">
        <v>246</v>
      </c>
      <c r="B109" s="3" t="s">
        <v>247</v>
      </c>
      <c r="C109" s="3" t="s">
        <v>26</v>
      </c>
      <c r="D109" s="3" t="s">
        <v>21</v>
      </c>
      <c r="E109" s="3" t="s">
        <v>34</v>
      </c>
      <c r="F109" s="3">
        <f t="shared" ca="1" si="1"/>
        <v>61</v>
      </c>
      <c r="G109" s="3">
        <v>3</v>
      </c>
      <c r="H109" s="4">
        <v>45673</v>
      </c>
      <c r="I109" s="3" t="s">
        <v>16</v>
      </c>
      <c r="J109" s="3">
        <v>1</v>
      </c>
      <c r="K109" s="3">
        <f>YEAR(Table136[[#This Row],[Rejection Date]])</f>
        <v>2025</v>
      </c>
    </row>
    <row r="110" spans="1:11" x14ac:dyDescent="0.25">
      <c r="A110" s="1" t="s">
        <v>248</v>
      </c>
      <c r="B110" s="1" t="s">
        <v>249</v>
      </c>
      <c r="C110" s="1" t="s">
        <v>33</v>
      </c>
      <c r="D110" s="1" t="s">
        <v>21</v>
      </c>
      <c r="E110" s="1" t="s">
        <v>37</v>
      </c>
      <c r="F110" s="25">
        <f t="shared" ca="1" si="1"/>
        <v>61</v>
      </c>
      <c r="G110" s="1">
        <v>8</v>
      </c>
      <c r="H110" s="2">
        <v>45674</v>
      </c>
      <c r="I110" s="1" t="s">
        <v>28</v>
      </c>
      <c r="J110" s="1">
        <v>1</v>
      </c>
      <c r="K110" s="25">
        <f>YEAR(Table136[[#This Row],[Rejection Date]])</f>
        <v>2025</v>
      </c>
    </row>
    <row r="111" spans="1:11" ht="30" x14ac:dyDescent="0.25">
      <c r="A111" s="3" t="s">
        <v>250</v>
      </c>
      <c r="B111" s="3" t="s">
        <v>251</v>
      </c>
      <c r="C111" s="3" t="s">
        <v>13</v>
      </c>
      <c r="D111" s="3" t="s">
        <v>14</v>
      </c>
      <c r="E111" s="3" t="s">
        <v>27</v>
      </c>
      <c r="F111" s="3">
        <f t="shared" ca="1" si="1"/>
        <v>70</v>
      </c>
      <c r="G111" s="3">
        <v>4</v>
      </c>
      <c r="H111" s="4">
        <v>45675</v>
      </c>
      <c r="I111" s="3" t="s">
        <v>28</v>
      </c>
      <c r="J111" s="3">
        <v>1</v>
      </c>
      <c r="K111" s="3">
        <f>YEAR(Table136[[#This Row],[Rejection Date]])</f>
        <v>2025</v>
      </c>
    </row>
    <row r="112" spans="1:11" ht="30" x14ac:dyDescent="0.25">
      <c r="A112" s="1" t="s">
        <v>252</v>
      </c>
      <c r="B112" s="1" t="s">
        <v>253</v>
      </c>
      <c r="C112" s="1" t="s">
        <v>26</v>
      </c>
      <c r="D112" s="1" t="s">
        <v>14</v>
      </c>
      <c r="E112" s="1" t="s">
        <v>20</v>
      </c>
      <c r="F112" s="25">
        <f t="shared" ca="1" si="1"/>
        <v>93</v>
      </c>
      <c r="G112" s="1">
        <v>7</v>
      </c>
      <c r="H112" s="2">
        <v>45676</v>
      </c>
      <c r="I112" s="1" t="s">
        <v>16</v>
      </c>
      <c r="J112" s="1">
        <v>1</v>
      </c>
      <c r="K112" s="25">
        <f>YEAR(Table136[[#This Row],[Rejection Date]])</f>
        <v>2025</v>
      </c>
    </row>
    <row r="113" spans="1:11" x14ac:dyDescent="0.25">
      <c r="A113" s="3" t="s">
        <v>254</v>
      </c>
      <c r="B113" s="3" t="s">
        <v>255</v>
      </c>
      <c r="C113" s="3" t="s">
        <v>33</v>
      </c>
      <c r="D113" s="3" t="s">
        <v>21</v>
      </c>
      <c r="E113" s="3" t="s">
        <v>34</v>
      </c>
      <c r="F113" s="3">
        <f t="shared" ca="1" si="1"/>
        <v>60</v>
      </c>
      <c r="G113" s="3">
        <v>2</v>
      </c>
      <c r="H113" s="4">
        <v>45677</v>
      </c>
      <c r="I113" s="3" t="s">
        <v>28</v>
      </c>
      <c r="J113" s="3">
        <v>1</v>
      </c>
      <c r="K113" s="3">
        <f>YEAR(Table136[[#This Row],[Rejection Date]])</f>
        <v>2025</v>
      </c>
    </row>
    <row r="114" spans="1:11" ht="30" x14ac:dyDescent="0.25">
      <c r="A114" s="1" t="s">
        <v>256</v>
      </c>
      <c r="B114" s="1" t="s">
        <v>257</v>
      </c>
      <c r="C114" s="1" t="s">
        <v>13</v>
      </c>
      <c r="D114" s="1" t="s">
        <v>21</v>
      </c>
      <c r="E114" s="1" t="s">
        <v>37</v>
      </c>
      <c r="F114" s="25">
        <f t="shared" ca="1" si="1"/>
        <v>84</v>
      </c>
      <c r="G114" s="1">
        <v>5</v>
      </c>
      <c r="H114" s="2">
        <v>45678</v>
      </c>
      <c r="I114" s="1" t="s">
        <v>16</v>
      </c>
      <c r="J114" s="1">
        <v>1</v>
      </c>
      <c r="K114" s="25">
        <f>YEAR(Table136[[#This Row],[Rejection Date]])</f>
        <v>2025</v>
      </c>
    </row>
    <row r="115" spans="1:11" ht="30" x14ac:dyDescent="0.25">
      <c r="A115" s="3" t="s">
        <v>258</v>
      </c>
      <c r="B115" s="3" t="s">
        <v>259</v>
      </c>
      <c r="C115" s="3" t="s">
        <v>26</v>
      </c>
      <c r="D115" s="3" t="s">
        <v>14</v>
      </c>
      <c r="E115" s="3" t="s">
        <v>15</v>
      </c>
      <c r="F115" s="3">
        <f t="shared" ca="1" si="1"/>
        <v>76</v>
      </c>
      <c r="G115" s="3">
        <v>6</v>
      </c>
      <c r="H115" s="4">
        <v>45679</v>
      </c>
      <c r="I115" s="3" t="s">
        <v>28</v>
      </c>
      <c r="J115" s="3">
        <v>1</v>
      </c>
      <c r="K115" s="3">
        <f>YEAR(Table136[[#This Row],[Rejection Date]])</f>
        <v>2025</v>
      </c>
    </row>
    <row r="116" spans="1:11" ht="30" x14ac:dyDescent="0.25">
      <c r="A116" s="1" t="s">
        <v>260</v>
      </c>
      <c r="B116" s="1" t="s">
        <v>261</v>
      </c>
      <c r="C116" s="1" t="s">
        <v>33</v>
      </c>
      <c r="D116" s="1" t="s">
        <v>21</v>
      </c>
      <c r="E116" s="1" t="s">
        <v>20</v>
      </c>
      <c r="F116" s="25">
        <f t="shared" ca="1" si="1"/>
        <v>76</v>
      </c>
      <c r="G116" s="1">
        <v>4</v>
      </c>
      <c r="H116" s="2">
        <v>45680</v>
      </c>
      <c r="I116" s="1" t="s">
        <v>28</v>
      </c>
      <c r="J116" s="1">
        <v>1</v>
      </c>
      <c r="K116" s="25">
        <f>YEAR(Table136[[#This Row],[Rejection Date]])</f>
        <v>2025</v>
      </c>
    </row>
    <row r="117" spans="1:11" ht="30" x14ac:dyDescent="0.25">
      <c r="A117" s="3" t="s">
        <v>262</v>
      </c>
      <c r="B117" s="3" t="s">
        <v>263</v>
      </c>
      <c r="C117" s="3" t="s">
        <v>13</v>
      </c>
      <c r="D117" s="3" t="s">
        <v>14</v>
      </c>
      <c r="E117" s="3" t="s">
        <v>27</v>
      </c>
      <c r="F117" s="3">
        <f t="shared" ca="1" si="1"/>
        <v>63</v>
      </c>
      <c r="G117" s="3">
        <v>5</v>
      </c>
      <c r="H117" s="4">
        <v>45681</v>
      </c>
      <c r="I117" s="3" t="s">
        <v>16</v>
      </c>
      <c r="J117" s="3">
        <v>1</v>
      </c>
      <c r="K117" s="3">
        <f>YEAR(Table136[[#This Row],[Rejection Date]])</f>
        <v>2025</v>
      </c>
    </row>
    <row r="118" spans="1:11" ht="30" x14ac:dyDescent="0.25">
      <c r="A118" s="1" t="s">
        <v>264</v>
      </c>
      <c r="B118" s="1" t="s">
        <v>265</v>
      </c>
      <c r="C118" s="1" t="s">
        <v>26</v>
      </c>
      <c r="D118" s="1" t="s">
        <v>21</v>
      </c>
      <c r="E118" s="1" t="s">
        <v>34</v>
      </c>
      <c r="F118" s="25">
        <f t="shared" ca="1" si="1"/>
        <v>85</v>
      </c>
      <c r="G118" s="1">
        <v>3</v>
      </c>
      <c r="H118" s="2">
        <v>45682</v>
      </c>
      <c r="I118" s="1" t="s">
        <v>28</v>
      </c>
      <c r="J118" s="1">
        <v>1</v>
      </c>
      <c r="K118" s="25">
        <f>YEAR(Table136[[#This Row],[Rejection Date]])</f>
        <v>2025</v>
      </c>
    </row>
    <row r="119" spans="1:11" x14ac:dyDescent="0.25">
      <c r="A119" s="3" t="s">
        <v>266</v>
      </c>
      <c r="B119" s="3" t="s">
        <v>267</v>
      </c>
      <c r="C119" s="3" t="s">
        <v>33</v>
      </c>
      <c r="D119" s="3" t="s">
        <v>21</v>
      </c>
      <c r="E119" s="3" t="s">
        <v>37</v>
      </c>
      <c r="F119" s="3">
        <f t="shared" ca="1" si="1"/>
        <v>97</v>
      </c>
      <c r="G119" s="3">
        <v>4</v>
      </c>
      <c r="H119" s="4">
        <v>45683</v>
      </c>
      <c r="I119" s="3" t="s">
        <v>28</v>
      </c>
      <c r="J119" s="3">
        <v>1</v>
      </c>
      <c r="K119" s="3">
        <f>YEAR(Table136[[#This Row],[Rejection Date]])</f>
        <v>2025</v>
      </c>
    </row>
    <row r="120" spans="1:11" ht="30" x14ac:dyDescent="0.25">
      <c r="A120" s="1" t="s">
        <v>268</v>
      </c>
      <c r="B120" s="1" t="s">
        <v>269</v>
      </c>
      <c r="C120" s="1" t="s">
        <v>13</v>
      </c>
      <c r="D120" s="1" t="s">
        <v>14</v>
      </c>
      <c r="E120" s="1" t="s">
        <v>15</v>
      </c>
      <c r="F120" s="25">
        <f t="shared" ca="1" si="1"/>
        <v>78</v>
      </c>
      <c r="G120" s="1">
        <v>6</v>
      </c>
      <c r="H120" s="2">
        <v>45684</v>
      </c>
      <c r="I120" s="1" t="s">
        <v>28</v>
      </c>
      <c r="J120" s="1">
        <v>1</v>
      </c>
      <c r="K120" s="25">
        <f>YEAR(Table136[[#This Row],[Rejection Date]])</f>
        <v>2025</v>
      </c>
    </row>
    <row r="121" spans="1:11" ht="30" x14ac:dyDescent="0.25">
      <c r="A121" s="3" t="s">
        <v>270</v>
      </c>
      <c r="B121" s="3" t="s">
        <v>271</v>
      </c>
      <c r="C121" s="3" t="s">
        <v>26</v>
      </c>
      <c r="D121" s="3" t="s">
        <v>14</v>
      </c>
      <c r="E121" s="3" t="s">
        <v>27</v>
      </c>
      <c r="F121" s="3">
        <f t="shared" ca="1" si="1"/>
        <v>77</v>
      </c>
      <c r="G121" s="3">
        <v>8</v>
      </c>
      <c r="H121" s="4">
        <v>45685</v>
      </c>
      <c r="I121" s="3" t="s">
        <v>16</v>
      </c>
      <c r="J121" s="3">
        <v>1</v>
      </c>
      <c r="K121" s="3">
        <f>YEAR(Table136[[#This Row],[Rejection Date]])</f>
        <v>2025</v>
      </c>
    </row>
    <row r="122" spans="1:11" ht="30" x14ac:dyDescent="0.25">
      <c r="A122" s="1" t="s">
        <v>272</v>
      </c>
      <c r="B122" s="1" t="s">
        <v>273</v>
      </c>
      <c r="C122" s="1" t="s">
        <v>33</v>
      </c>
      <c r="D122" s="1" t="s">
        <v>21</v>
      </c>
      <c r="E122" s="1" t="s">
        <v>20</v>
      </c>
      <c r="F122" s="25">
        <f t="shared" ca="1" si="1"/>
        <v>92</v>
      </c>
      <c r="G122" s="1">
        <v>5</v>
      </c>
      <c r="H122" s="2">
        <v>45686</v>
      </c>
      <c r="I122" s="1" t="s">
        <v>28</v>
      </c>
      <c r="J122" s="1">
        <v>1</v>
      </c>
      <c r="K122" s="25">
        <f>YEAR(Table136[[#This Row],[Rejection Date]])</f>
        <v>2025</v>
      </c>
    </row>
    <row r="123" spans="1:11" ht="30" x14ac:dyDescent="0.25">
      <c r="A123" s="3" t="s">
        <v>274</v>
      </c>
      <c r="B123" s="3" t="s">
        <v>275</v>
      </c>
      <c r="C123" s="3" t="s">
        <v>13</v>
      </c>
      <c r="D123" s="3" t="s">
        <v>21</v>
      </c>
      <c r="E123" s="3" t="s">
        <v>37</v>
      </c>
      <c r="F123" s="3">
        <f t="shared" ca="1" si="1"/>
        <v>94</v>
      </c>
      <c r="G123" s="3">
        <v>7</v>
      </c>
      <c r="H123" s="4">
        <v>45687</v>
      </c>
      <c r="I123" s="3" t="s">
        <v>28</v>
      </c>
      <c r="J123" s="3">
        <v>1</v>
      </c>
      <c r="K123" s="3">
        <f>YEAR(Table136[[#This Row],[Rejection Date]])</f>
        <v>2025</v>
      </c>
    </row>
    <row r="124" spans="1:11" ht="30" x14ac:dyDescent="0.25">
      <c r="A124" s="1" t="s">
        <v>276</v>
      </c>
      <c r="B124" s="1" t="s">
        <v>277</v>
      </c>
      <c r="C124" s="1" t="s">
        <v>26</v>
      </c>
      <c r="D124" s="1" t="s">
        <v>14</v>
      </c>
      <c r="E124" s="1" t="s">
        <v>15</v>
      </c>
      <c r="F124" s="25">
        <f t="shared" ca="1" si="1"/>
        <v>83</v>
      </c>
      <c r="G124" s="1">
        <v>9</v>
      </c>
      <c r="H124" s="2">
        <v>45688</v>
      </c>
      <c r="I124" s="1" t="s">
        <v>16</v>
      </c>
      <c r="J124" s="1">
        <v>1</v>
      </c>
      <c r="K124" s="25">
        <f>YEAR(Table136[[#This Row],[Rejection Date]])</f>
        <v>2025</v>
      </c>
    </row>
    <row r="125" spans="1:11" ht="30" x14ac:dyDescent="0.25">
      <c r="A125" s="3" t="s">
        <v>278</v>
      </c>
      <c r="B125" s="3" t="s">
        <v>279</v>
      </c>
      <c r="C125" s="3" t="s">
        <v>33</v>
      </c>
      <c r="D125" s="3" t="s">
        <v>14</v>
      </c>
      <c r="E125" s="3" t="s">
        <v>27</v>
      </c>
      <c r="F125" s="3">
        <f t="shared" ca="1" si="1"/>
        <v>74</v>
      </c>
      <c r="G125" s="3">
        <v>7</v>
      </c>
      <c r="H125" s="4">
        <v>45689</v>
      </c>
      <c r="I125" s="3" t="s">
        <v>28</v>
      </c>
      <c r="J125" s="3">
        <v>2</v>
      </c>
      <c r="K125" s="3">
        <f>YEAR(Table136[[#This Row],[Rejection Date]])</f>
        <v>2025</v>
      </c>
    </row>
    <row r="126" spans="1:11" x14ac:dyDescent="0.25">
      <c r="A126" s="1" t="s">
        <v>280</v>
      </c>
      <c r="B126" s="1" t="s">
        <v>281</v>
      </c>
      <c r="C126" s="1" t="s">
        <v>13</v>
      </c>
      <c r="D126" s="1" t="s">
        <v>21</v>
      </c>
      <c r="E126" s="1" t="s">
        <v>34</v>
      </c>
      <c r="F126" s="25">
        <f t="shared" ca="1" si="1"/>
        <v>68</v>
      </c>
      <c r="G126" s="1">
        <v>4</v>
      </c>
      <c r="H126" s="2">
        <v>45690</v>
      </c>
      <c r="I126" s="1" t="s">
        <v>16</v>
      </c>
      <c r="J126" s="1">
        <v>2</v>
      </c>
      <c r="K126" s="25">
        <f>YEAR(Table136[[#This Row],[Rejection Date]])</f>
        <v>2025</v>
      </c>
    </row>
    <row r="127" spans="1:11" x14ac:dyDescent="0.25">
      <c r="A127" s="3" t="s">
        <v>282</v>
      </c>
      <c r="B127" s="3" t="s">
        <v>283</v>
      </c>
      <c r="C127" s="3" t="s">
        <v>26</v>
      </c>
      <c r="D127" s="3" t="s">
        <v>21</v>
      </c>
      <c r="E127" s="3" t="s">
        <v>37</v>
      </c>
      <c r="F127" s="3">
        <f t="shared" ca="1" si="1"/>
        <v>66</v>
      </c>
      <c r="G127" s="3">
        <v>5</v>
      </c>
      <c r="H127" s="4">
        <v>45691</v>
      </c>
      <c r="I127" s="3" t="s">
        <v>28</v>
      </c>
      <c r="J127" s="3">
        <v>2</v>
      </c>
      <c r="K127" s="3">
        <f>YEAR(Table136[[#This Row],[Rejection Date]])</f>
        <v>2025</v>
      </c>
    </row>
    <row r="128" spans="1:11" ht="30" x14ac:dyDescent="0.25">
      <c r="A128" s="1" t="s">
        <v>284</v>
      </c>
      <c r="B128" s="1" t="s">
        <v>285</v>
      </c>
      <c r="C128" s="1" t="s">
        <v>13</v>
      </c>
      <c r="D128" s="1" t="s">
        <v>14</v>
      </c>
      <c r="E128" s="1" t="s">
        <v>15</v>
      </c>
      <c r="F128" s="25">
        <f t="shared" ca="1" si="1"/>
        <v>75</v>
      </c>
      <c r="G128" s="1">
        <v>6</v>
      </c>
      <c r="H128" s="2">
        <v>45692</v>
      </c>
      <c r="I128" s="1" t="s">
        <v>28</v>
      </c>
      <c r="J128" s="1">
        <v>2</v>
      </c>
      <c r="K128" s="25">
        <f>YEAR(Table136[[#This Row],[Rejection Date]])</f>
        <v>2025</v>
      </c>
    </row>
    <row r="129" spans="1:11" ht="30" x14ac:dyDescent="0.25">
      <c r="A129" s="3" t="s">
        <v>286</v>
      </c>
      <c r="B129" s="3" t="s">
        <v>287</v>
      </c>
      <c r="C129" s="3" t="s">
        <v>26</v>
      </c>
      <c r="D129" s="3" t="s">
        <v>14</v>
      </c>
      <c r="E129" s="3" t="s">
        <v>27</v>
      </c>
      <c r="F129" s="3">
        <f t="shared" ca="1" si="1"/>
        <v>53</v>
      </c>
      <c r="G129" s="3">
        <v>4</v>
      </c>
      <c r="H129" s="4">
        <v>45693</v>
      </c>
      <c r="I129" s="3" t="s">
        <v>28</v>
      </c>
      <c r="J129" s="3">
        <v>2</v>
      </c>
      <c r="K129" s="3">
        <f>YEAR(Table136[[#This Row],[Rejection Date]])</f>
        <v>2025</v>
      </c>
    </row>
    <row r="130" spans="1:11" ht="30" x14ac:dyDescent="0.25">
      <c r="A130" s="1" t="s">
        <v>288</v>
      </c>
      <c r="B130" s="1" t="s">
        <v>289</v>
      </c>
      <c r="C130" s="1" t="s">
        <v>33</v>
      </c>
      <c r="D130" s="1" t="s">
        <v>21</v>
      </c>
      <c r="E130" s="1" t="s">
        <v>20</v>
      </c>
      <c r="F130" s="25">
        <f t="shared" ref="F130:F193" ca="1" si="2">RANDBETWEEN(50,100)</f>
        <v>61</v>
      </c>
      <c r="G130" s="1">
        <v>3</v>
      </c>
      <c r="H130" s="2">
        <v>45694</v>
      </c>
      <c r="I130" s="1" t="s">
        <v>28</v>
      </c>
      <c r="J130" s="1">
        <v>2</v>
      </c>
      <c r="K130" s="25">
        <f>YEAR(Table136[[#This Row],[Rejection Date]])</f>
        <v>2025</v>
      </c>
    </row>
    <row r="131" spans="1:11" ht="30" x14ac:dyDescent="0.25">
      <c r="A131" s="3" t="s">
        <v>290</v>
      </c>
      <c r="B131" s="3" t="s">
        <v>291</v>
      </c>
      <c r="C131" s="3" t="s">
        <v>13</v>
      </c>
      <c r="D131" s="3" t="s">
        <v>21</v>
      </c>
      <c r="E131" s="3" t="s">
        <v>34</v>
      </c>
      <c r="F131" s="3">
        <f t="shared" ca="1" si="2"/>
        <v>62</v>
      </c>
      <c r="G131" s="3">
        <v>2</v>
      </c>
      <c r="H131" s="4">
        <v>45695</v>
      </c>
      <c r="I131" s="3" t="s">
        <v>28</v>
      </c>
      <c r="J131" s="3">
        <v>2</v>
      </c>
      <c r="K131" s="3">
        <f>YEAR(Table136[[#This Row],[Rejection Date]])</f>
        <v>2025</v>
      </c>
    </row>
    <row r="132" spans="1:11" ht="30" x14ac:dyDescent="0.25">
      <c r="A132" s="1" t="s">
        <v>292</v>
      </c>
      <c r="B132" s="1" t="s">
        <v>293</v>
      </c>
      <c r="C132" s="1" t="s">
        <v>26</v>
      </c>
      <c r="D132" s="1" t="s">
        <v>14</v>
      </c>
      <c r="E132" s="1" t="s">
        <v>15</v>
      </c>
      <c r="F132" s="25">
        <f t="shared" ca="1" si="2"/>
        <v>84</v>
      </c>
      <c r="G132" s="1">
        <v>8</v>
      </c>
      <c r="H132" s="2">
        <v>45696</v>
      </c>
      <c r="I132" s="1" t="s">
        <v>16</v>
      </c>
      <c r="J132" s="1">
        <v>2</v>
      </c>
      <c r="K132" s="25">
        <f>YEAR(Table136[[#This Row],[Rejection Date]])</f>
        <v>2025</v>
      </c>
    </row>
    <row r="133" spans="1:11" ht="30" x14ac:dyDescent="0.25">
      <c r="A133" s="3" t="s">
        <v>294</v>
      </c>
      <c r="B133" s="3" t="s">
        <v>295</v>
      </c>
      <c r="C133" s="3" t="s">
        <v>33</v>
      </c>
      <c r="D133" s="3" t="s">
        <v>14</v>
      </c>
      <c r="E133" s="3" t="s">
        <v>20</v>
      </c>
      <c r="F133" s="3">
        <f t="shared" ca="1" si="2"/>
        <v>65</v>
      </c>
      <c r="G133" s="3">
        <v>5</v>
      </c>
      <c r="H133" s="4">
        <v>45697</v>
      </c>
      <c r="I133" s="3" t="s">
        <v>28</v>
      </c>
      <c r="J133" s="3">
        <v>2</v>
      </c>
      <c r="K133" s="3">
        <f>YEAR(Table136[[#This Row],[Rejection Date]])</f>
        <v>2025</v>
      </c>
    </row>
    <row r="134" spans="1:11" ht="30" x14ac:dyDescent="0.25">
      <c r="A134" s="1" t="s">
        <v>296</v>
      </c>
      <c r="B134" s="1" t="s">
        <v>297</v>
      </c>
      <c r="C134" s="1" t="s">
        <v>13</v>
      </c>
      <c r="D134" s="1" t="s">
        <v>21</v>
      </c>
      <c r="E134" s="1" t="s">
        <v>34</v>
      </c>
      <c r="F134" s="25">
        <f t="shared" ca="1" si="2"/>
        <v>90</v>
      </c>
      <c r="G134" s="1">
        <v>3</v>
      </c>
      <c r="H134" s="2">
        <v>45698</v>
      </c>
      <c r="I134" s="1" t="s">
        <v>28</v>
      </c>
      <c r="J134" s="1">
        <v>2</v>
      </c>
      <c r="K134" s="25">
        <f>YEAR(Table136[[#This Row],[Rejection Date]])</f>
        <v>2025</v>
      </c>
    </row>
    <row r="135" spans="1:11" ht="30" x14ac:dyDescent="0.25">
      <c r="A135" s="3" t="s">
        <v>298</v>
      </c>
      <c r="B135" s="3" t="s">
        <v>299</v>
      </c>
      <c r="C135" s="3" t="s">
        <v>26</v>
      </c>
      <c r="D135" s="3" t="s">
        <v>21</v>
      </c>
      <c r="E135" s="3" t="s">
        <v>37</v>
      </c>
      <c r="F135" s="3">
        <f t="shared" ca="1" si="2"/>
        <v>99</v>
      </c>
      <c r="G135" s="3">
        <v>6</v>
      </c>
      <c r="H135" s="4">
        <v>45699</v>
      </c>
      <c r="I135" s="3" t="s">
        <v>28</v>
      </c>
      <c r="J135" s="3">
        <v>2</v>
      </c>
      <c r="K135" s="3">
        <f>YEAR(Table136[[#This Row],[Rejection Date]])</f>
        <v>2025</v>
      </c>
    </row>
    <row r="136" spans="1:11" ht="30" x14ac:dyDescent="0.25">
      <c r="A136" s="1" t="s">
        <v>300</v>
      </c>
      <c r="B136" s="1" t="s">
        <v>301</v>
      </c>
      <c r="C136" s="1" t="s">
        <v>33</v>
      </c>
      <c r="D136" s="1" t="s">
        <v>14</v>
      </c>
      <c r="E136" s="1" t="s">
        <v>27</v>
      </c>
      <c r="F136" s="25">
        <f t="shared" ca="1" si="2"/>
        <v>76</v>
      </c>
      <c r="G136" s="1">
        <v>5</v>
      </c>
      <c r="H136" s="2">
        <v>45700</v>
      </c>
      <c r="I136" s="1" t="s">
        <v>28</v>
      </c>
      <c r="J136" s="1">
        <v>2</v>
      </c>
      <c r="K136" s="25">
        <f>YEAR(Table136[[#This Row],[Rejection Date]])</f>
        <v>2025</v>
      </c>
    </row>
    <row r="137" spans="1:11" ht="30" x14ac:dyDescent="0.25">
      <c r="A137" s="3" t="s">
        <v>302</v>
      </c>
      <c r="B137" s="3" t="s">
        <v>303</v>
      </c>
      <c r="C137" s="3" t="s">
        <v>13</v>
      </c>
      <c r="D137" s="3" t="s">
        <v>14</v>
      </c>
      <c r="E137" s="3" t="s">
        <v>15</v>
      </c>
      <c r="F137" s="3">
        <f t="shared" ca="1" si="2"/>
        <v>74</v>
      </c>
      <c r="G137" s="3">
        <v>4</v>
      </c>
      <c r="H137" s="4">
        <v>45701</v>
      </c>
      <c r="I137" s="3" t="s">
        <v>16</v>
      </c>
      <c r="J137" s="3">
        <v>2</v>
      </c>
      <c r="K137" s="3">
        <f>YEAR(Table136[[#This Row],[Rejection Date]])</f>
        <v>2025</v>
      </c>
    </row>
    <row r="138" spans="1:11" ht="30" x14ac:dyDescent="0.25">
      <c r="A138" s="1" t="s">
        <v>304</v>
      </c>
      <c r="B138" s="1" t="s">
        <v>305</v>
      </c>
      <c r="C138" s="1" t="s">
        <v>26</v>
      </c>
      <c r="D138" s="1" t="s">
        <v>21</v>
      </c>
      <c r="E138" s="1" t="s">
        <v>20</v>
      </c>
      <c r="F138" s="25">
        <f t="shared" ca="1" si="2"/>
        <v>98</v>
      </c>
      <c r="G138" s="1">
        <v>7</v>
      </c>
      <c r="H138" s="2">
        <v>45702</v>
      </c>
      <c r="I138" s="1" t="s">
        <v>28</v>
      </c>
      <c r="J138" s="1">
        <v>2</v>
      </c>
      <c r="K138" s="25">
        <f>YEAR(Table136[[#This Row],[Rejection Date]])</f>
        <v>2025</v>
      </c>
    </row>
    <row r="139" spans="1:11" x14ac:dyDescent="0.25">
      <c r="A139" s="3" t="s">
        <v>306</v>
      </c>
      <c r="B139" s="3" t="s">
        <v>307</v>
      </c>
      <c r="C139" s="3" t="s">
        <v>33</v>
      </c>
      <c r="D139" s="3" t="s">
        <v>21</v>
      </c>
      <c r="E139" s="3" t="s">
        <v>34</v>
      </c>
      <c r="F139" s="3">
        <f t="shared" ca="1" si="2"/>
        <v>68</v>
      </c>
      <c r="G139" s="3">
        <v>5</v>
      </c>
      <c r="H139" s="4">
        <v>45703</v>
      </c>
      <c r="I139" s="3" t="s">
        <v>28</v>
      </c>
      <c r="J139" s="3">
        <v>2</v>
      </c>
      <c r="K139" s="3">
        <f>YEAR(Table136[[#This Row],[Rejection Date]])</f>
        <v>2025</v>
      </c>
    </row>
    <row r="140" spans="1:11" ht="30" x14ac:dyDescent="0.25">
      <c r="A140" s="1" t="s">
        <v>308</v>
      </c>
      <c r="B140" s="1" t="s">
        <v>309</v>
      </c>
      <c r="C140" s="1" t="s">
        <v>13</v>
      </c>
      <c r="D140" s="1" t="s">
        <v>14</v>
      </c>
      <c r="E140" s="1" t="s">
        <v>27</v>
      </c>
      <c r="F140" s="25">
        <f t="shared" ca="1" si="2"/>
        <v>91</v>
      </c>
      <c r="G140" s="1">
        <v>6</v>
      </c>
      <c r="H140" s="2">
        <v>45704</v>
      </c>
      <c r="I140" s="1" t="s">
        <v>16</v>
      </c>
      <c r="J140" s="1">
        <v>2</v>
      </c>
      <c r="K140" s="25">
        <f>YEAR(Table136[[#This Row],[Rejection Date]])</f>
        <v>2025</v>
      </c>
    </row>
    <row r="141" spans="1:11" ht="30" x14ac:dyDescent="0.25">
      <c r="A141" s="3" t="s">
        <v>310</v>
      </c>
      <c r="B141" s="3" t="s">
        <v>311</v>
      </c>
      <c r="C141" s="3" t="s">
        <v>26</v>
      </c>
      <c r="D141" s="3" t="s">
        <v>14</v>
      </c>
      <c r="E141" s="3" t="s">
        <v>15</v>
      </c>
      <c r="F141" s="3">
        <f t="shared" ca="1" si="2"/>
        <v>51</v>
      </c>
      <c r="G141" s="3">
        <v>5</v>
      </c>
      <c r="H141" s="4">
        <v>45705</v>
      </c>
      <c r="I141" s="3" t="s">
        <v>28</v>
      </c>
      <c r="J141" s="3">
        <v>2</v>
      </c>
      <c r="K141" s="3">
        <f>YEAR(Table136[[#This Row],[Rejection Date]])</f>
        <v>2025</v>
      </c>
    </row>
    <row r="142" spans="1:11" ht="30" x14ac:dyDescent="0.25">
      <c r="A142" s="1" t="s">
        <v>312</v>
      </c>
      <c r="B142" s="1" t="s">
        <v>313</v>
      </c>
      <c r="C142" s="1" t="s">
        <v>33</v>
      </c>
      <c r="D142" s="1" t="s">
        <v>21</v>
      </c>
      <c r="E142" s="1" t="s">
        <v>20</v>
      </c>
      <c r="F142" s="25">
        <f t="shared" ca="1" si="2"/>
        <v>82</v>
      </c>
      <c r="G142" s="1">
        <v>4</v>
      </c>
      <c r="H142" s="2">
        <v>45706</v>
      </c>
      <c r="I142" s="1" t="s">
        <v>16</v>
      </c>
      <c r="J142" s="1">
        <v>2</v>
      </c>
      <c r="K142" s="25">
        <f>YEAR(Table136[[#This Row],[Rejection Date]])</f>
        <v>2025</v>
      </c>
    </row>
    <row r="143" spans="1:11" ht="30" x14ac:dyDescent="0.25">
      <c r="A143" s="3" t="s">
        <v>314</v>
      </c>
      <c r="B143" s="3" t="s">
        <v>315</v>
      </c>
      <c r="C143" s="3" t="s">
        <v>13</v>
      </c>
      <c r="D143" s="3" t="s">
        <v>21</v>
      </c>
      <c r="E143" s="3" t="s">
        <v>34</v>
      </c>
      <c r="F143" s="3">
        <f t="shared" ca="1" si="2"/>
        <v>58</v>
      </c>
      <c r="G143" s="3">
        <v>6</v>
      </c>
      <c r="H143" s="4">
        <v>45707</v>
      </c>
      <c r="I143" s="3" t="s">
        <v>28</v>
      </c>
      <c r="J143" s="3">
        <v>2</v>
      </c>
      <c r="K143" s="3">
        <f>YEAR(Table136[[#This Row],[Rejection Date]])</f>
        <v>2025</v>
      </c>
    </row>
    <row r="144" spans="1:11" ht="30" x14ac:dyDescent="0.25">
      <c r="A144" s="1" t="s">
        <v>316</v>
      </c>
      <c r="B144" s="1" t="s">
        <v>317</v>
      </c>
      <c r="C144" s="1" t="s">
        <v>26</v>
      </c>
      <c r="D144" s="1" t="s">
        <v>14</v>
      </c>
      <c r="E144" s="1" t="s">
        <v>37</v>
      </c>
      <c r="F144" s="25">
        <f t="shared" ca="1" si="2"/>
        <v>74</v>
      </c>
      <c r="G144" s="1">
        <v>7</v>
      </c>
      <c r="H144" s="2">
        <v>45708</v>
      </c>
      <c r="I144" s="1" t="s">
        <v>16</v>
      </c>
      <c r="J144" s="1">
        <v>2</v>
      </c>
      <c r="K144" s="25">
        <f>YEAR(Table136[[#This Row],[Rejection Date]])</f>
        <v>2025</v>
      </c>
    </row>
    <row r="145" spans="1:11" ht="30" x14ac:dyDescent="0.25">
      <c r="A145" s="3" t="s">
        <v>318</v>
      </c>
      <c r="B145" s="3" t="s">
        <v>319</v>
      </c>
      <c r="C145" s="3" t="s">
        <v>33</v>
      </c>
      <c r="D145" s="3" t="s">
        <v>14</v>
      </c>
      <c r="E145" s="3" t="s">
        <v>15</v>
      </c>
      <c r="F145" s="3">
        <f t="shared" ca="1" si="2"/>
        <v>85</v>
      </c>
      <c r="G145" s="3">
        <v>5</v>
      </c>
      <c r="H145" s="4">
        <v>45709</v>
      </c>
      <c r="I145" s="3" t="s">
        <v>28</v>
      </c>
      <c r="J145" s="3">
        <v>2</v>
      </c>
      <c r="K145" s="3">
        <f>YEAR(Table136[[#This Row],[Rejection Date]])</f>
        <v>2025</v>
      </c>
    </row>
    <row r="146" spans="1:11" ht="30" x14ac:dyDescent="0.25">
      <c r="A146" s="1" t="s">
        <v>320</v>
      </c>
      <c r="B146" s="1" t="s">
        <v>321</v>
      </c>
      <c r="C146" s="1" t="s">
        <v>13</v>
      </c>
      <c r="D146" s="1" t="s">
        <v>21</v>
      </c>
      <c r="E146" s="1" t="s">
        <v>27</v>
      </c>
      <c r="F146" s="25">
        <f t="shared" ca="1" si="2"/>
        <v>54</v>
      </c>
      <c r="G146" s="1">
        <v>8</v>
      </c>
      <c r="H146" s="2">
        <v>45710</v>
      </c>
      <c r="I146" s="1" t="s">
        <v>28</v>
      </c>
      <c r="J146" s="1">
        <v>2</v>
      </c>
      <c r="K146" s="25">
        <f>YEAR(Table136[[#This Row],[Rejection Date]])</f>
        <v>2025</v>
      </c>
    </row>
    <row r="147" spans="1:11" ht="30" x14ac:dyDescent="0.25">
      <c r="A147" s="3" t="s">
        <v>322</v>
      </c>
      <c r="B147" s="3" t="s">
        <v>323</v>
      </c>
      <c r="C147" s="3" t="s">
        <v>26</v>
      </c>
      <c r="D147" s="3" t="s">
        <v>21</v>
      </c>
      <c r="E147" s="3" t="s">
        <v>20</v>
      </c>
      <c r="F147" s="3">
        <f t="shared" ca="1" si="2"/>
        <v>54</v>
      </c>
      <c r="G147" s="3">
        <v>4</v>
      </c>
      <c r="H147" s="4">
        <v>45711</v>
      </c>
      <c r="I147" s="3" t="s">
        <v>16</v>
      </c>
      <c r="J147" s="3">
        <v>2</v>
      </c>
      <c r="K147" s="3">
        <f>YEAR(Table136[[#This Row],[Rejection Date]])</f>
        <v>2025</v>
      </c>
    </row>
    <row r="148" spans="1:11" ht="30" x14ac:dyDescent="0.25">
      <c r="A148" s="1" t="s">
        <v>324</v>
      </c>
      <c r="B148" s="1" t="s">
        <v>325</v>
      </c>
      <c r="C148" s="1" t="s">
        <v>13</v>
      </c>
      <c r="D148" s="1" t="s">
        <v>14</v>
      </c>
      <c r="E148" s="1" t="s">
        <v>15</v>
      </c>
      <c r="F148" s="25">
        <f t="shared" ca="1" si="2"/>
        <v>54</v>
      </c>
      <c r="G148" s="1">
        <v>7</v>
      </c>
      <c r="H148" s="2">
        <v>45712</v>
      </c>
      <c r="I148" s="1" t="s">
        <v>28</v>
      </c>
      <c r="J148" s="1">
        <v>2</v>
      </c>
      <c r="K148" s="25">
        <f>YEAR(Table136[[#This Row],[Rejection Date]])</f>
        <v>2025</v>
      </c>
    </row>
    <row r="149" spans="1:11" ht="30" x14ac:dyDescent="0.25">
      <c r="A149" s="3" t="s">
        <v>326</v>
      </c>
      <c r="B149" s="3" t="s">
        <v>327</v>
      </c>
      <c r="C149" s="3" t="s">
        <v>33</v>
      </c>
      <c r="D149" s="3" t="s">
        <v>14</v>
      </c>
      <c r="E149" s="3" t="s">
        <v>34</v>
      </c>
      <c r="F149" s="3">
        <f t="shared" ca="1" si="2"/>
        <v>84</v>
      </c>
      <c r="G149" s="3">
        <v>3</v>
      </c>
      <c r="H149" s="4">
        <v>45713</v>
      </c>
      <c r="I149" s="3" t="s">
        <v>28</v>
      </c>
      <c r="J149" s="3">
        <v>2</v>
      </c>
      <c r="K149" s="3">
        <f>YEAR(Table136[[#This Row],[Rejection Date]])</f>
        <v>2025</v>
      </c>
    </row>
    <row r="150" spans="1:11" ht="45" x14ac:dyDescent="0.25">
      <c r="A150" s="1" t="s">
        <v>328</v>
      </c>
      <c r="B150" s="1" t="s">
        <v>329</v>
      </c>
      <c r="C150" s="1" t="s">
        <v>26</v>
      </c>
      <c r="D150" s="1" t="s">
        <v>21</v>
      </c>
      <c r="E150" s="1" t="s">
        <v>37</v>
      </c>
      <c r="F150" s="25">
        <f t="shared" ca="1" si="2"/>
        <v>79</v>
      </c>
      <c r="G150" s="1">
        <v>6</v>
      </c>
      <c r="H150" s="2">
        <v>45714</v>
      </c>
      <c r="I150" s="1" t="s">
        <v>16</v>
      </c>
      <c r="J150" s="1">
        <v>2</v>
      </c>
      <c r="K150" s="25">
        <f>YEAR(Table136[[#This Row],[Rejection Date]])</f>
        <v>2025</v>
      </c>
    </row>
    <row r="151" spans="1:11" ht="30" x14ac:dyDescent="0.25">
      <c r="A151" s="3" t="s">
        <v>330</v>
      </c>
      <c r="B151" s="3" t="s">
        <v>319</v>
      </c>
      <c r="C151" s="3" t="s">
        <v>33</v>
      </c>
      <c r="D151" s="3" t="s">
        <v>14</v>
      </c>
      <c r="E151" s="3" t="s">
        <v>15</v>
      </c>
      <c r="F151" s="3">
        <f t="shared" ca="1" si="2"/>
        <v>95</v>
      </c>
      <c r="G151" s="3">
        <v>5</v>
      </c>
      <c r="H151" s="4">
        <v>45715</v>
      </c>
      <c r="I151" s="3" t="s">
        <v>28</v>
      </c>
      <c r="J151" s="3">
        <v>2</v>
      </c>
      <c r="K151" s="3">
        <f>YEAR(Table136[[#This Row],[Rejection Date]])</f>
        <v>2025</v>
      </c>
    </row>
    <row r="152" spans="1:11" ht="30" x14ac:dyDescent="0.25">
      <c r="A152" s="1" t="s">
        <v>331</v>
      </c>
      <c r="B152" s="1" t="s">
        <v>332</v>
      </c>
      <c r="C152" s="1" t="s">
        <v>13</v>
      </c>
      <c r="D152" s="1" t="s">
        <v>14</v>
      </c>
      <c r="E152" s="1" t="s">
        <v>15</v>
      </c>
      <c r="F152" s="25">
        <f t="shared" ca="1" si="2"/>
        <v>99</v>
      </c>
      <c r="G152" s="1">
        <v>8</v>
      </c>
      <c r="H152" s="2">
        <v>45716</v>
      </c>
      <c r="I152" s="1" t="s">
        <v>16</v>
      </c>
      <c r="J152" s="1">
        <v>2</v>
      </c>
      <c r="K152" s="25">
        <f>YEAR(Table136[[#This Row],[Rejection Date]])</f>
        <v>2025</v>
      </c>
    </row>
    <row r="153" spans="1:11" ht="30" x14ac:dyDescent="0.25">
      <c r="A153" s="3" t="s">
        <v>333</v>
      </c>
      <c r="B153" s="3" t="s">
        <v>334</v>
      </c>
      <c r="C153" s="3" t="s">
        <v>26</v>
      </c>
      <c r="D153" s="3" t="s">
        <v>14</v>
      </c>
      <c r="E153" s="3" t="s">
        <v>20</v>
      </c>
      <c r="F153" s="3">
        <f t="shared" ca="1" si="2"/>
        <v>78</v>
      </c>
      <c r="G153" s="3">
        <v>5</v>
      </c>
      <c r="H153" s="4">
        <v>45717</v>
      </c>
      <c r="I153" s="3" t="s">
        <v>28</v>
      </c>
      <c r="J153" s="3">
        <v>3</v>
      </c>
      <c r="K153" s="3">
        <f>YEAR(Table136[[#This Row],[Rejection Date]])</f>
        <v>2025</v>
      </c>
    </row>
    <row r="154" spans="1:11" ht="30" x14ac:dyDescent="0.25">
      <c r="A154" s="1" t="s">
        <v>335</v>
      </c>
      <c r="B154" s="1" t="s">
        <v>336</v>
      </c>
      <c r="C154" s="1" t="s">
        <v>33</v>
      </c>
      <c r="D154" s="1" t="s">
        <v>21</v>
      </c>
      <c r="E154" s="1" t="s">
        <v>34</v>
      </c>
      <c r="F154" s="25">
        <f t="shared" ca="1" si="2"/>
        <v>78</v>
      </c>
      <c r="G154" s="1">
        <v>3</v>
      </c>
      <c r="H154" s="2">
        <v>45718</v>
      </c>
      <c r="I154" s="1" t="s">
        <v>28</v>
      </c>
      <c r="J154" s="1">
        <v>3</v>
      </c>
      <c r="K154" s="25">
        <f>YEAR(Table136[[#This Row],[Rejection Date]])</f>
        <v>2025</v>
      </c>
    </row>
    <row r="155" spans="1:11" ht="30" x14ac:dyDescent="0.25">
      <c r="A155" s="3" t="s">
        <v>337</v>
      </c>
      <c r="B155" s="3" t="s">
        <v>338</v>
      </c>
      <c r="C155" s="3" t="s">
        <v>13</v>
      </c>
      <c r="D155" s="3" t="s">
        <v>21</v>
      </c>
      <c r="E155" s="3" t="s">
        <v>37</v>
      </c>
      <c r="F155" s="3">
        <f t="shared" ca="1" si="2"/>
        <v>77</v>
      </c>
      <c r="G155" s="3">
        <v>4</v>
      </c>
      <c r="H155" s="4">
        <v>45719</v>
      </c>
      <c r="I155" s="3" t="s">
        <v>28</v>
      </c>
      <c r="J155" s="3">
        <v>3</v>
      </c>
      <c r="K155" s="3">
        <f>YEAR(Table136[[#This Row],[Rejection Date]])</f>
        <v>2025</v>
      </c>
    </row>
    <row r="156" spans="1:11" ht="30" x14ac:dyDescent="0.25">
      <c r="A156" s="1" t="s">
        <v>339</v>
      </c>
      <c r="B156" s="1" t="s">
        <v>340</v>
      </c>
      <c r="C156" s="1" t="s">
        <v>26</v>
      </c>
      <c r="D156" s="1" t="s">
        <v>14</v>
      </c>
      <c r="E156" s="1" t="s">
        <v>27</v>
      </c>
      <c r="F156" s="25">
        <f t="shared" ca="1" si="2"/>
        <v>60</v>
      </c>
      <c r="G156" s="1">
        <v>6</v>
      </c>
      <c r="H156" s="2">
        <v>45720</v>
      </c>
      <c r="I156" s="1" t="s">
        <v>16</v>
      </c>
      <c r="J156" s="1">
        <v>3</v>
      </c>
      <c r="K156" s="25">
        <f>YEAR(Table136[[#This Row],[Rejection Date]])</f>
        <v>2025</v>
      </c>
    </row>
    <row r="157" spans="1:11" ht="30" x14ac:dyDescent="0.25">
      <c r="A157" s="3" t="s">
        <v>341</v>
      </c>
      <c r="B157" s="3" t="s">
        <v>342</v>
      </c>
      <c r="C157" s="3" t="s">
        <v>33</v>
      </c>
      <c r="D157" s="3" t="s">
        <v>21</v>
      </c>
      <c r="E157" s="3" t="s">
        <v>20</v>
      </c>
      <c r="F157" s="3">
        <f t="shared" ca="1" si="2"/>
        <v>56</v>
      </c>
      <c r="G157" s="3">
        <v>5</v>
      </c>
      <c r="H157" s="4">
        <v>45721</v>
      </c>
      <c r="I157" s="3" t="s">
        <v>28</v>
      </c>
      <c r="J157" s="3">
        <v>3</v>
      </c>
      <c r="K157" s="3">
        <f>YEAR(Table136[[#This Row],[Rejection Date]])</f>
        <v>2025</v>
      </c>
    </row>
    <row r="158" spans="1:11" ht="30" x14ac:dyDescent="0.25">
      <c r="A158" s="1" t="s">
        <v>343</v>
      </c>
      <c r="B158" s="1" t="s">
        <v>344</v>
      </c>
      <c r="C158" s="1" t="s">
        <v>13</v>
      </c>
      <c r="D158" s="1" t="s">
        <v>14</v>
      </c>
      <c r="E158" s="1" t="s">
        <v>15</v>
      </c>
      <c r="F158" s="25">
        <f t="shared" ca="1" si="2"/>
        <v>100</v>
      </c>
      <c r="G158" s="1">
        <v>7</v>
      </c>
      <c r="H158" s="2">
        <v>45722</v>
      </c>
      <c r="I158" s="1" t="s">
        <v>28</v>
      </c>
      <c r="J158" s="1">
        <v>3</v>
      </c>
      <c r="K158" s="25">
        <f>YEAR(Table136[[#This Row],[Rejection Date]])</f>
        <v>2025</v>
      </c>
    </row>
    <row r="159" spans="1:11" ht="30" x14ac:dyDescent="0.25">
      <c r="A159" s="3" t="s">
        <v>345</v>
      </c>
      <c r="B159" s="3" t="s">
        <v>346</v>
      </c>
      <c r="C159" s="3" t="s">
        <v>26</v>
      </c>
      <c r="D159" s="3" t="s">
        <v>21</v>
      </c>
      <c r="E159" s="3" t="s">
        <v>34</v>
      </c>
      <c r="F159" s="3">
        <f t="shared" ca="1" si="2"/>
        <v>92</v>
      </c>
      <c r="G159" s="3">
        <v>3</v>
      </c>
      <c r="H159" s="4">
        <v>45723</v>
      </c>
      <c r="I159" s="3" t="s">
        <v>28</v>
      </c>
      <c r="J159" s="3">
        <v>3</v>
      </c>
      <c r="K159" s="3">
        <f>YEAR(Table136[[#This Row],[Rejection Date]])</f>
        <v>2025</v>
      </c>
    </row>
    <row r="160" spans="1:11" ht="30" x14ac:dyDescent="0.25">
      <c r="A160" s="1" t="s">
        <v>347</v>
      </c>
      <c r="B160" s="1" t="s">
        <v>348</v>
      </c>
      <c r="C160" s="1" t="s">
        <v>33</v>
      </c>
      <c r="D160" s="1" t="s">
        <v>21</v>
      </c>
      <c r="E160" s="1" t="s">
        <v>37</v>
      </c>
      <c r="F160" s="25">
        <f t="shared" ca="1" si="2"/>
        <v>55</v>
      </c>
      <c r="G160" s="1">
        <v>4</v>
      </c>
      <c r="H160" s="2">
        <v>45724</v>
      </c>
      <c r="I160" s="1" t="s">
        <v>16</v>
      </c>
      <c r="J160" s="1">
        <v>3</v>
      </c>
      <c r="K160" s="25">
        <f>YEAR(Table136[[#This Row],[Rejection Date]])</f>
        <v>2025</v>
      </c>
    </row>
    <row r="161" spans="1:11" ht="30" x14ac:dyDescent="0.25">
      <c r="A161" s="3" t="s">
        <v>349</v>
      </c>
      <c r="B161" s="3" t="s">
        <v>350</v>
      </c>
      <c r="C161" s="3" t="s">
        <v>13</v>
      </c>
      <c r="D161" s="3" t="s">
        <v>14</v>
      </c>
      <c r="E161" s="3" t="s">
        <v>27</v>
      </c>
      <c r="F161" s="3">
        <f t="shared" ca="1" si="2"/>
        <v>72</v>
      </c>
      <c r="G161" s="3">
        <v>8</v>
      </c>
      <c r="H161" s="4">
        <v>45725</v>
      </c>
      <c r="I161" s="3" t="s">
        <v>28</v>
      </c>
      <c r="J161" s="3">
        <v>3</v>
      </c>
      <c r="K161" s="3">
        <f>YEAR(Table136[[#This Row],[Rejection Date]])</f>
        <v>2025</v>
      </c>
    </row>
    <row r="162" spans="1:11" ht="30" x14ac:dyDescent="0.25">
      <c r="A162" s="1" t="s">
        <v>351</v>
      </c>
      <c r="B162" s="1" t="s">
        <v>352</v>
      </c>
      <c r="C162" s="1" t="s">
        <v>26</v>
      </c>
      <c r="D162" s="1" t="s">
        <v>14</v>
      </c>
      <c r="E162" s="1" t="s">
        <v>20</v>
      </c>
      <c r="F162" s="25">
        <f t="shared" ca="1" si="2"/>
        <v>94</v>
      </c>
      <c r="G162" s="1">
        <v>5</v>
      </c>
      <c r="H162" s="2">
        <v>45726</v>
      </c>
      <c r="I162" s="1" t="s">
        <v>16</v>
      </c>
      <c r="J162" s="1">
        <v>3</v>
      </c>
      <c r="K162" s="25">
        <f>YEAR(Table136[[#This Row],[Rejection Date]])</f>
        <v>2025</v>
      </c>
    </row>
    <row r="163" spans="1:11" x14ac:dyDescent="0.25">
      <c r="A163" s="3" t="s">
        <v>353</v>
      </c>
      <c r="B163" s="3" t="s">
        <v>354</v>
      </c>
      <c r="C163" s="3" t="s">
        <v>33</v>
      </c>
      <c r="D163" s="3" t="s">
        <v>21</v>
      </c>
      <c r="E163" s="3" t="s">
        <v>34</v>
      </c>
      <c r="F163" s="3">
        <f t="shared" ca="1" si="2"/>
        <v>86</v>
      </c>
      <c r="G163" s="3">
        <v>2</v>
      </c>
      <c r="H163" s="4">
        <v>45727</v>
      </c>
      <c r="I163" s="3" t="s">
        <v>28</v>
      </c>
      <c r="J163" s="3">
        <v>3</v>
      </c>
      <c r="K163" s="3">
        <f>YEAR(Table136[[#This Row],[Rejection Date]])</f>
        <v>2025</v>
      </c>
    </row>
    <row r="164" spans="1:11" ht="30" x14ac:dyDescent="0.25">
      <c r="A164" s="1" t="s">
        <v>355</v>
      </c>
      <c r="B164" s="1" t="s">
        <v>356</v>
      </c>
      <c r="C164" s="1" t="s">
        <v>13</v>
      </c>
      <c r="D164" s="1" t="s">
        <v>21</v>
      </c>
      <c r="E164" s="1" t="s">
        <v>37</v>
      </c>
      <c r="F164" s="25">
        <f t="shared" ca="1" si="2"/>
        <v>51</v>
      </c>
      <c r="G164" s="1">
        <v>6</v>
      </c>
      <c r="H164" s="2">
        <v>45728</v>
      </c>
      <c r="I164" s="1" t="s">
        <v>28</v>
      </c>
      <c r="J164" s="1">
        <v>3</v>
      </c>
      <c r="K164" s="25">
        <f>YEAR(Table136[[#This Row],[Rejection Date]])</f>
        <v>2025</v>
      </c>
    </row>
    <row r="165" spans="1:11" ht="30" x14ac:dyDescent="0.25">
      <c r="A165" s="3" t="s">
        <v>357</v>
      </c>
      <c r="B165" s="3" t="s">
        <v>358</v>
      </c>
      <c r="C165" s="3" t="s">
        <v>26</v>
      </c>
      <c r="D165" s="3" t="s">
        <v>14</v>
      </c>
      <c r="E165" s="3" t="s">
        <v>15</v>
      </c>
      <c r="F165" s="3">
        <f t="shared" ca="1" si="2"/>
        <v>61</v>
      </c>
      <c r="G165" s="3">
        <v>4</v>
      </c>
      <c r="H165" s="4">
        <v>45729</v>
      </c>
      <c r="I165" s="3" t="s">
        <v>28</v>
      </c>
      <c r="J165" s="3">
        <v>3</v>
      </c>
      <c r="K165" s="3">
        <f>YEAR(Table136[[#This Row],[Rejection Date]])</f>
        <v>2025</v>
      </c>
    </row>
    <row r="166" spans="1:11" ht="45" x14ac:dyDescent="0.25">
      <c r="A166" s="1" t="s">
        <v>359</v>
      </c>
      <c r="B166" s="1" t="s">
        <v>360</v>
      </c>
      <c r="C166" s="1" t="s">
        <v>33</v>
      </c>
      <c r="D166" s="1" t="s">
        <v>21</v>
      </c>
      <c r="E166" s="1" t="s">
        <v>20</v>
      </c>
      <c r="F166" s="25">
        <f t="shared" ca="1" si="2"/>
        <v>78</v>
      </c>
      <c r="G166" s="1">
        <v>7</v>
      </c>
      <c r="H166" s="2">
        <v>45730</v>
      </c>
      <c r="I166" s="1" t="s">
        <v>16</v>
      </c>
      <c r="J166" s="1">
        <v>3</v>
      </c>
      <c r="K166" s="25">
        <f>YEAR(Table136[[#This Row],[Rejection Date]])</f>
        <v>2025</v>
      </c>
    </row>
    <row r="167" spans="1:11" ht="30" x14ac:dyDescent="0.25">
      <c r="A167" s="3" t="s">
        <v>361</v>
      </c>
      <c r="B167" s="3" t="s">
        <v>362</v>
      </c>
      <c r="C167" s="3" t="s">
        <v>13</v>
      </c>
      <c r="D167" s="3" t="s">
        <v>14</v>
      </c>
      <c r="E167" s="3" t="s">
        <v>27</v>
      </c>
      <c r="F167" s="3">
        <f t="shared" ca="1" si="2"/>
        <v>55</v>
      </c>
      <c r="G167" s="3">
        <v>3</v>
      </c>
      <c r="H167" s="4">
        <v>45731</v>
      </c>
      <c r="I167" s="3" t="s">
        <v>28</v>
      </c>
      <c r="J167" s="3">
        <v>3</v>
      </c>
      <c r="K167" s="3">
        <f>YEAR(Table136[[#This Row],[Rejection Date]])</f>
        <v>2025</v>
      </c>
    </row>
    <row r="168" spans="1:11" ht="30" x14ac:dyDescent="0.25">
      <c r="A168" s="1" t="s">
        <v>363</v>
      </c>
      <c r="B168" s="1" t="s">
        <v>364</v>
      </c>
      <c r="C168" s="1" t="s">
        <v>26</v>
      </c>
      <c r="D168" s="1" t="s">
        <v>21</v>
      </c>
      <c r="E168" s="1" t="s">
        <v>34</v>
      </c>
      <c r="F168" s="25">
        <f t="shared" ca="1" si="2"/>
        <v>74</v>
      </c>
      <c r="G168" s="1">
        <v>6</v>
      </c>
      <c r="H168" s="2">
        <v>45732</v>
      </c>
      <c r="I168" s="1" t="s">
        <v>16</v>
      </c>
      <c r="J168" s="1">
        <v>3</v>
      </c>
      <c r="K168" s="25">
        <f>YEAR(Table136[[#This Row],[Rejection Date]])</f>
        <v>2025</v>
      </c>
    </row>
    <row r="169" spans="1:11" ht="30" x14ac:dyDescent="0.25">
      <c r="A169" s="3" t="s">
        <v>365</v>
      </c>
      <c r="B169" s="3" t="s">
        <v>366</v>
      </c>
      <c r="C169" s="3" t="s">
        <v>33</v>
      </c>
      <c r="D169" s="3" t="s">
        <v>21</v>
      </c>
      <c r="E169" s="3" t="s">
        <v>37</v>
      </c>
      <c r="F169" s="3">
        <f t="shared" ca="1" si="2"/>
        <v>88</v>
      </c>
      <c r="G169" s="3">
        <v>4</v>
      </c>
      <c r="H169" s="4">
        <v>45733</v>
      </c>
      <c r="I169" s="3" t="s">
        <v>28</v>
      </c>
      <c r="J169" s="3">
        <v>3</v>
      </c>
      <c r="K169" s="3">
        <f>YEAR(Table136[[#This Row],[Rejection Date]])</f>
        <v>2025</v>
      </c>
    </row>
    <row r="170" spans="1:11" ht="30" x14ac:dyDescent="0.25">
      <c r="A170" s="1" t="s">
        <v>367</v>
      </c>
      <c r="B170" s="1" t="s">
        <v>368</v>
      </c>
      <c r="C170" s="1" t="s">
        <v>13</v>
      </c>
      <c r="D170" s="1" t="s">
        <v>14</v>
      </c>
      <c r="E170" s="1" t="s">
        <v>15</v>
      </c>
      <c r="F170" s="25">
        <f t="shared" ca="1" si="2"/>
        <v>65</v>
      </c>
      <c r="G170" s="1">
        <v>5</v>
      </c>
      <c r="H170" s="2">
        <v>45734</v>
      </c>
      <c r="I170" s="1" t="s">
        <v>28</v>
      </c>
      <c r="J170" s="1">
        <v>3</v>
      </c>
      <c r="K170" s="25">
        <f>YEAR(Table136[[#This Row],[Rejection Date]])</f>
        <v>2025</v>
      </c>
    </row>
    <row r="171" spans="1:11" ht="30" x14ac:dyDescent="0.25">
      <c r="A171" s="3" t="s">
        <v>369</v>
      </c>
      <c r="B171" s="3" t="s">
        <v>370</v>
      </c>
      <c r="C171" s="3" t="s">
        <v>26</v>
      </c>
      <c r="D171" s="3" t="s">
        <v>14</v>
      </c>
      <c r="E171" s="3" t="s">
        <v>20</v>
      </c>
      <c r="F171" s="3">
        <f t="shared" ca="1" si="2"/>
        <v>52</v>
      </c>
      <c r="G171" s="3">
        <v>2</v>
      </c>
      <c r="H171" s="4">
        <v>45735</v>
      </c>
      <c r="I171" s="3" t="s">
        <v>16</v>
      </c>
      <c r="J171" s="3">
        <v>3</v>
      </c>
      <c r="K171" s="3">
        <f>YEAR(Table136[[#This Row],[Rejection Date]])</f>
        <v>2025</v>
      </c>
    </row>
    <row r="172" spans="1:11" ht="30" x14ac:dyDescent="0.25">
      <c r="A172" s="1" t="s">
        <v>371</v>
      </c>
      <c r="B172" s="1" t="s">
        <v>372</v>
      </c>
      <c r="C172" s="1" t="s">
        <v>33</v>
      </c>
      <c r="D172" s="1" t="s">
        <v>21</v>
      </c>
      <c r="E172" s="1" t="s">
        <v>34</v>
      </c>
      <c r="F172" s="25">
        <f t="shared" ca="1" si="2"/>
        <v>90</v>
      </c>
      <c r="G172" s="1">
        <v>3</v>
      </c>
      <c r="H172" s="2">
        <v>45736</v>
      </c>
      <c r="I172" s="1" t="s">
        <v>28</v>
      </c>
      <c r="J172" s="1">
        <v>3</v>
      </c>
      <c r="K172" s="25">
        <f>YEAR(Table136[[#This Row],[Rejection Date]])</f>
        <v>2025</v>
      </c>
    </row>
    <row r="173" spans="1:11" ht="30" x14ac:dyDescent="0.25">
      <c r="A173" s="3" t="s">
        <v>373</v>
      </c>
      <c r="B173" s="3" t="s">
        <v>374</v>
      </c>
      <c r="C173" s="3" t="s">
        <v>13</v>
      </c>
      <c r="D173" s="3" t="s">
        <v>21</v>
      </c>
      <c r="E173" s="3" t="s">
        <v>37</v>
      </c>
      <c r="F173" s="3">
        <f t="shared" ca="1" si="2"/>
        <v>92</v>
      </c>
      <c r="G173" s="3">
        <v>7</v>
      </c>
      <c r="H173" s="4">
        <v>45737</v>
      </c>
      <c r="I173" s="3" t="s">
        <v>28</v>
      </c>
      <c r="J173" s="3">
        <v>3</v>
      </c>
      <c r="K173" s="3">
        <f>YEAR(Table136[[#This Row],[Rejection Date]])</f>
        <v>2025</v>
      </c>
    </row>
    <row r="174" spans="1:11" ht="30" x14ac:dyDescent="0.25">
      <c r="A174" s="1" t="s">
        <v>375</v>
      </c>
      <c r="B174" s="1" t="s">
        <v>376</v>
      </c>
      <c r="C174" s="1" t="s">
        <v>26</v>
      </c>
      <c r="D174" s="1" t="s">
        <v>14</v>
      </c>
      <c r="E174" s="1" t="s">
        <v>27</v>
      </c>
      <c r="F174" s="25">
        <f t="shared" ca="1" si="2"/>
        <v>74</v>
      </c>
      <c r="G174" s="1">
        <v>6</v>
      </c>
      <c r="H174" s="2">
        <v>45738</v>
      </c>
      <c r="I174" s="1" t="s">
        <v>16</v>
      </c>
      <c r="J174" s="1">
        <v>3</v>
      </c>
      <c r="K174" s="25">
        <f>YEAR(Table136[[#This Row],[Rejection Date]])</f>
        <v>2025</v>
      </c>
    </row>
    <row r="175" spans="1:11" ht="30" x14ac:dyDescent="0.25">
      <c r="A175" s="3" t="s">
        <v>377</v>
      </c>
      <c r="B175" s="3" t="s">
        <v>378</v>
      </c>
      <c r="C175" s="3" t="s">
        <v>33</v>
      </c>
      <c r="D175" s="3" t="s">
        <v>14</v>
      </c>
      <c r="E175" s="3" t="s">
        <v>15</v>
      </c>
      <c r="F175" s="3">
        <f t="shared" ca="1" si="2"/>
        <v>78</v>
      </c>
      <c r="G175" s="3">
        <v>5</v>
      </c>
      <c r="H175" s="4">
        <v>45739</v>
      </c>
      <c r="I175" s="3" t="s">
        <v>28</v>
      </c>
      <c r="J175" s="3">
        <v>3</v>
      </c>
      <c r="K175" s="3">
        <f>YEAR(Table136[[#This Row],[Rejection Date]])</f>
        <v>2025</v>
      </c>
    </row>
    <row r="176" spans="1:11" ht="45" x14ac:dyDescent="0.25">
      <c r="A176" s="1" t="s">
        <v>379</v>
      </c>
      <c r="B176" s="1" t="s">
        <v>329</v>
      </c>
      <c r="C176" s="1" t="s">
        <v>13</v>
      </c>
      <c r="D176" s="1" t="s">
        <v>21</v>
      </c>
      <c r="E176" s="1" t="s">
        <v>20</v>
      </c>
      <c r="F176" s="25">
        <f t="shared" ca="1" si="2"/>
        <v>82</v>
      </c>
      <c r="G176" s="1">
        <v>3</v>
      </c>
      <c r="H176" s="2">
        <v>45740</v>
      </c>
      <c r="I176" s="1" t="s">
        <v>16</v>
      </c>
      <c r="J176" s="1">
        <v>3</v>
      </c>
      <c r="K176" s="25">
        <f>YEAR(Table136[[#This Row],[Rejection Date]])</f>
        <v>2025</v>
      </c>
    </row>
    <row r="177" spans="1:11" ht="30" x14ac:dyDescent="0.25">
      <c r="A177" s="3" t="s">
        <v>380</v>
      </c>
      <c r="B177" s="3" t="s">
        <v>381</v>
      </c>
      <c r="C177" s="3" t="s">
        <v>26</v>
      </c>
      <c r="D177" s="3" t="s">
        <v>21</v>
      </c>
      <c r="E177" s="3" t="s">
        <v>34</v>
      </c>
      <c r="F177" s="3">
        <f t="shared" ca="1" si="2"/>
        <v>95</v>
      </c>
      <c r="G177" s="3">
        <v>6</v>
      </c>
      <c r="H177" s="4">
        <v>45741</v>
      </c>
      <c r="I177" s="3" t="s">
        <v>28</v>
      </c>
      <c r="J177" s="3">
        <v>3</v>
      </c>
      <c r="K177" s="3">
        <f>YEAR(Table136[[#This Row],[Rejection Date]])</f>
        <v>2025</v>
      </c>
    </row>
    <row r="178" spans="1:11" ht="30" x14ac:dyDescent="0.25">
      <c r="A178" s="1" t="s">
        <v>382</v>
      </c>
      <c r="B178" s="1" t="s">
        <v>383</v>
      </c>
      <c r="C178" s="1" t="s">
        <v>33</v>
      </c>
      <c r="D178" s="1" t="s">
        <v>14</v>
      </c>
      <c r="E178" s="1" t="s">
        <v>15</v>
      </c>
      <c r="F178" s="25">
        <f t="shared" ca="1" si="2"/>
        <v>86</v>
      </c>
      <c r="G178" s="1">
        <v>8</v>
      </c>
      <c r="H178" s="2">
        <v>45742</v>
      </c>
      <c r="I178" s="1" t="s">
        <v>28</v>
      </c>
      <c r="J178" s="1">
        <v>3</v>
      </c>
      <c r="K178" s="25">
        <f>YEAR(Table136[[#This Row],[Rejection Date]])</f>
        <v>2025</v>
      </c>
    </row>
    <row r="179" spans="1:11" ht="30" x14ac:dyDescent="0.25">
      <c r="A179" s="3" t="s">
        <v>384</v>
      </c>
      <c r="B179" s="3" t="s">
        <v>385</v>
      </c>
      <c r="C179" s="3" t="s">
        <v>13</v>
      </c>
      <c r="D179" s="3" t="s">
        <v>14</v>
      </c>
      <c r="E179" s="3" t="s">
        <v>27</v>
      </c>
      <c r="F179" s="3">
        <f t="shared" ca="1" si="2"/>
        <v>55</v>
      </c>
      <c r="G179" s="3">
        <v>5</v>
      </c>
      <c r="H179" s="4">
        <v>45743</v>
      </c>
      <c r="I179" s="3" t="s">
        <v>16</v>
      </c>
      <c r="J179" s="3">
        <v>3</v>
      </c>
      <c r="K179" s="3">
        <f>YEAR(Table136[[#This Row],[Rejection Date]])</f>
        <v>2025</v>
      </c>
    </row>
    <row r="180" spans="1:11" ht="45" x14ac:dyDescent="0.25">
      <c r="A180" s="1" t="s">
        <v>386</v>
      </c>
      <c r="B180" s="1" t="s">
        <v>387</v>
      </c>
      <c r="C180" s="1" t="s">
        <v>26</v>
      </c>
      <c r="D180" s="1" t="s">
        <v>21</v>
      </c>
      <c r="E180" s="1" t="s">
        <v>34</v>
      </c>
      <c r="F180" s="25">
        <f t="shared" ca="1" si="2"/>
        <v>88</v>
      </c>
      <c r="G180" s="1">
        <v>4</v>
      </c>
      <c r="H180" s="2">
        <v>45744</v>
      </c>
      <c r="I180" s="1" t="s">
        <v>28</v>
      </c>
      <c r="J180" s="1">
        <v>3</v>
      </c>
      <c r="K180" s="25">
        <f>YEAR(Table136[[#This Row],[Rejection Date]])</f>
        <v>2025</v>
      </c>
    </row>
    <row r="181" spans="1:11" ht="30" x14ac:dyDescent="0.25">
      <c r="A181" s="3" t="s">
        <v>388</v>
      </c>
      <c r="B181" s="3" t="s">
        <v>389</v>
      </c>
      <c r="C181" s="3" t="s">
        <v>33</v>
      </c>
      <c r="D181" s="3" t="s">
        <v>21</v>
      </c>
      <c r="E181" s="3" t="s">
        <v>37</v>
      </c>
      <c r="F181" s="3">
        <f t="shared" ca="1" si="2"/>
        <v>83</v>
      </c>
      <c r="G181" s="3">
        <v>7</v>
      </c>
      <c r="H181" s="4">
        <v>45745</v>
      </c>
      <c r="I181" s="3" t="s">
        <v>28</v>
      </c>
      <c r="J181" s="3">
        <v>3</v>
      </c>
      <c r="K181" s="3">
        <f>YEAR(Table136[[#This Row],[Rejection Date]])</f>
        <v>2025</v>
      </c>
    </row>
    <row r="182" spans="1:11" ht="30" x14ac:dyDescent="0.25">
      <c r="A182" s="1" t="s">
        <v>390</v>
      </c>
      <c r="B182" s="1" t="s">
        <v>391</v>
      </c>
      <c r="C182" s="1" t="s">
        <v>13</v>
      </c>
      <c r="D182" s="1" t="s">
        <v>14</v>
      </c>
      <c r="E182" s="1" t="s">
        <v>15</v>
      </c>
      <c r="F182" s="25">
        <f t="shared" ca="1" si="2"/>
        <v>95</v>
      </c>
      <c r="G182" s="1">
        <v>9</v>
      </c>
      <c r="H182" s="2">
        <v>45746</v>
      </c>
      <c r="I182" s="1" t="s">
        <v>16</v>
      </c>
      <c r="J182" s="1">
        <v>3</v>
      </c>
      <c r="K182" s="25">
        <f>YEAR(Table136[[#This Row],[Rejection Date]])</f>
        <v>2025</v>
      </c>
    </row>
    <row r="183" spans="1:11" ht="30" x14ac:dyDescent="0.25">
      <c r="A183" s="3" t="s">
        <v>392</v>
      </c>
      <c r="B183" s="3" t="s">
        <v>393</v>
      </c>
      <c r="C183" s="3" t="s">
        <v>26</v>
      </c>
      <c r="D183" s="3" t="s">
        <v>14</v>
      </c>
      <c r="E183" s="3" t="s">
        <v>20</v>
      </c>
      <c r="F183" s="3">
        <f t="shared" ca="1" si="2"/>
        <v>78</v>
      </c>
      <c r="G183" s="3">
        <v>5</v>
      </c>
      <c r="H183" s="4">
        <v>45747</v>
      </c>
      <c r="I183" s="3" t="s">
        <v>28</v>
      </c>
      <c r="J183" s="3">
        <v>3</v>
      </c>
      <c r="K183" s="3">
        <f>YEAR(Table136[[#This Row],[Rejection Date]])</f>
        <v>2025</v>
      </c>
    </row>
    <row r="184" spans="1:11" ht="30" x14ac:dyDescent="0.25">
      <c r="A184" s="1" t="s">
        <v>394</v>
      </c>
      <c r="B184" s="1" t="s">
        <v>395</v>
      </c>
      <c r="C184" s="1" t="s">
        <v>33</v>
      </c>
      <c r="D184" s="1" t="s">
        <v>21</v>
      </c>
      <c r="E184" s="1" t="s">
        <v>34</v>
      </c>
      <c r="F184" s="25">
        <f t="shared" ca="1" si="2"/>
        <v>92</v>
      </c>
      <c r="G184" s="1">
        <v>2</v>
      </c>
      <c r="H184" s="2">
        <v>45748</v>
      </c>
      <c r="I184" s="1" t="s">
        <v>28</v>
      </c>
      <c r="J184" s="1">
        <v>4</v>
      </c>
      <c r="K184" s="25">
        <f>YEAR(Table136[[#This Row],[Rejection Date]])</f>
        <v>2025</v>
      </c>
    </row>
    <row r="185" spans="1:11" ht="30" x14ac:dyDescent="0.25">
      <c r="A185" s="3" t="s">
        <v>396</v>
      </c>
      <c r="B185" s="3" t="s">
        <v>397</v>
      </c>
      <c r="C185" s="3" t="s">
        <v>13</v>
      </c>
      <c r="D185" s="3" t="s">
        <v>21</v>
      </c>
      <c r="E185" s="3" t="s">
        <v>37</v>
      </c>
      <c r="F185" s="3">
        <f t="shared" ca="1" si="2"/>
        <v>90</v>
      </c>
      <c r="G185" s="3">
        <v>4</v>
      </c>
      <c r="H185" s="4">
        <v>45749</v>
      </c>
      <c r="I185" s="3" t="s">
        <v>28</v>
      </c>
      <c r="J185" s="3">
        <v>4</v>
      </c>
      <c r="K185" s="3">
        <f>YEAR(Table136[[#This Row],[Rejection Date]])</f>
        <v>2025</v>
      </c>
    </row>
    <row r="186" spans="1:11" ht="30" x14ac:dyDescent="0.25">
      <c r="A186" s="1" t="s">
        <v>398</v>
      </c>
      <c r="B186" s="1" t="s">
        <v>399</v>
      </c>
      <c r="C186" s="1" t="s">
        <v>26</v>
      </c>
      <c r="D186" s="1" t="s">
        <v>14</v>
      </c>
      <c r="E186" s="1" t="s">
        <v>27</v>
      </c>
      <c r="F186" s="25">
        <f t="shared" ca="1" si="2"/>
        <v>57</v>
      </c>
      <c r="G186" s="1">
        <v>3</v>
      </c>
      <c r="H186" s="2">
        <v>45750</v>
      </c>
      <c r="I186" s="1" t="s">
        <v>16</v>
      </c>
      <c r="J186" s="1">
        <v>4</v>
      </c>
      <c r="K186" s="25">
        <f>YEAR(Table136[[#This Row],[Rejection Date]])</f>
        <v>2025</v>
      </c>
    </row>
    <row r="187" spans="1:11" ht="30" x14ac:dyDescent="0.25">
      <c r="A187" s="3" t="s">
        <v>400</v>
      </c>
      <c r="B187" s="3" t="s">
        <v>401</v>
      </c>
      <c r="C187" s="3" t="s">
        <v>33</v>
      </c>
      <c r="D187" s="3" t="s">
        <v>14</v>
      </c>
      <c r="E187" s="3" t="s">
        <v>20</v>
      </c>
      <c r="F187" s="3">
        <f t="shared" ca="1" si="2"/>
        <v>60</v>
      </c>
      <c r="G187" s="3">
        <v>6</v>
      </c>
      <c r="H187" s="4">
        <v>45751</v>
      </c>
      <c r="I187" s="3" t="s">
        <v>28</v>
      </c>
      <c r="J187" s="3">
        <v>4</v>
      </c>
      <c r="K187" s="3">
        <f>YEAR(Table136[[#This Row],[Rejection Date]])</f>
        <v>2025</v>
      </c>
    </row>
    <row r="188" spans="1:11" x14ac:dyDescent="0.25">
      <c r="A188" s="1" t="s">
        <v>402</v>
      </c>
      <c r="B188" s="1" t="s">
        <v>403</v>
      </c>
      <c r="C188" s="1" t="s">
        <v>13</v>
      </c>
      <c r="D188" s="1" t="s">
        <v>21</v>
      </c>
      <c r="E188" s="1" t="s">
        <v>34</v>
      </c>
      <c r="F188" s="25">
        <f t="shared" ca="1" si="2"/>
        <v>52</v>
      </c>
      <c r="G188" s="1">
        <v>7</v>
      </c>
      <c r="H188" s="2">
        <v>45752</v>
      </c>
      <c r="I188" s="1" t="s">
        <v>28</v>
      </c>
      <c r="J188" s="1">
        <v>4</v>
      </c>
      <c r="K188" s="25">
        <f>YEAR(Table136[[#This Row],[Rejection Date]])</f>
        <v>2025</v>
      </c>
    </row>
    <row r="189" spans="1:11" x14ac:dyDescent="0.25">
      <c r="A189" s="3" t="s">
        <v>404</v>
      </c>
      <c r="B189" s="3" t="s">
        <v>405</v>
      </c>
      <c r="C189" s="3" t="s">
        <v>26</v>
      </c>
      <c r="D189" s="3" t="s">
        <v>21</v>
      </c>
      <c r="E189" s="3" t="s">
        <v>37</v>
      </c>
      <c r="F189" s="3">
        <f t="shared" ca="1" si="2"/>
        <v>70</v>
      </c>
      <c r="G189" s="3">
        <v>5</v>
      </c>
      <c r="H189" s="4">
        <v>45753</v>
      </c>
      <c r="I189" s="3" t="s">
        <v>16</v>
      </c>
      <c r="J189" s="3">
        <v>4</v>
      </c>
      <c r="K189" s="3">
        <f>YEAR(Table136[[#This Row],[Rejection Date]])</f>
        <v>2025</v>
      </c>
    </row>
    <row r="190" spans="1:11" ht="30" x14ac:dyDescent="0.25">
      <c r="A190" s="1" t="s">
        <v>406</v>
      </c>
      <c r="B190" s="1" t="s">
        <v>407</v>
      </c>
      <c r="C190" s="1" t="s">
        <v>33</v>
      </c>
      <c r="D190" s="1" t="s">
        <v>14</v>
      </c>
      <c r="E190" s="1" t="s">
        <v>15</v>
      </c>
      <c r="F190" s="25">
        <f t="shared" ca="1" si="2"/>
        <v>86</v>
      </c>
      <c r="G190" s="1">
        <v>8</v>
      </c>
      <c r="H190" s="2">
        <v>45754</v>
      </c>
      <c r="I190" s="1" t="s">
        <v>28</v>
      </c>
      <c r="J190" s="1">
        <v>4</v>
      </c>
      <c r="K190" s="25">
        <f>YEAR(Table136[[#This Row],[Rejection Date]])</f>
        <v>2025</v>
      </c>
    </row>
    <row r="191" spans="1:11" ht="30" x14ac:dyDescent="0.25">
      <c r="A191" s="3" t="s">
        <v>408</v>
      </c>
      <c r="B191" s="3" t="s">
        <v>409</v>
      </c>
      <c r="C191" s="3" t="s">
        <v>13</v>
      </c>
      <c r="D191" s="3" t="s">
        <v>14</v>
      </c>
      <c r="E191" s="3" t="s">
        <v>27</v>
      </c>
      <c r="F191" s="3">
        <f t="shared" ca="1" si="2"/>
        <v>91</v>
      </c>
      <c r="G191" s="3">
        <v>7</v>
      </c>
      <c r="H191" s="4">
        <v>45755</v>
      </c>
      <c r="I191" s="3" t="s">
        <v>28</v>
      </c>
      <c r="J191" s="3">
        <v>4</v>
      </c>
      <c r="K191" s="3">
        <f>YEAR(Table136[[#This Row],[Rejection Date]])</f>
        <v>2025</v>
      </c>
    </row>
    <row r="192" spans="1:11" ht="45" x14ac:dyDescent="0.25">
      <c r="A192" s="1" t="s">
        <v>410</v>
      </c>
      <c r="B192" s="1" t="s">
        <v>411</v>
      </c>
      <c r="C192" s="1" t="s">
        <v>26</v>
      </c>
      <c r="D192" s="1" t="s">
        <v>21</v>
      </c>
      <c r="E192" s="1" t="s">
        <v>34</v>
      </c>
      <c r="F192" s="25">
        <f t="shared" ca="1" si="2"/>
        <v>88</v>
      </c>
      <c r="G192" s="1">
        <v>4</v>
      </c>
      <c r="H192" s="2">
        <v>45756</v>
      </c>
      <c r="I192" s="1" t="s">
        <v>28</v>
      </c>
      <c r="J192" s="1">
        <v>4</v>
      </c>
      <c r="K192" s="25">
        <f>YEAR(Table136[[#This Row],[Rejection Date]])</f>
        <v>2025</v>
      </c>
    </row>
    <row r="193" spans="1:11" ht="45" x14ac:dyDescent="0.25">
      <c r="A193" s="3" t="s">
        <v>412</v>
      </c>
      <c r="B193" s="3" t="s">
        <v>413</v>
      </c>
      <c r="C193" s="3" t="s">
        <v>33</v>
      </c>
      <c r="D193" s="3" t="s">
        <v>21</v>
      </c>
      <c r="E193" s="3" t="s">
        <v>37</v>
      </c>
      <c r="F193" s="3">
        <f t="shared" ca="1" si="2"/>
        <v>69</v>
      </c>
      <c r="G193" s="3">
        <v>5</v>
      </c>
      <c r="H193" s="4">
        <v>45757</v>
      </c>
      <c r="I193" s="3" t="s">
        <v>16</v>
      </c>
      <c r="J193" s="3">
        <v>4</v>
      </c>
      <c r="K193" s="3">
        <f>YEAR(Table136[[#This Row],[Rejection Date]])</f>
        <v>2025</v>
      </c>
    </row>
    <row r="194" spans="1:11" ht="30" x14ac:dyDescent="0.25">
      <c r="A194" s="1" t="s">
        <v>414</v>
      </c>
      <c r="B194" s="1" t="s">
        <v>415</v>
      </c>
      <c r="C194" s="1" t="s">
        <v>13</v>
      </c>
      <c r="D194" s="1" t="s">
        <v>14</v>
      </c>
      <c r="E194" s="1" t="s">
        <v>15</v>
      </c>
      <c r="F194" s="25">
        <f t="shared" ref="F194:F199" ca="1" si="3">RANDBETWEEN(50,100)</f>
        <v>87</v>
      </c>
      <c r="G194" s="1">
        <v>6</v>
      </c>
      <c r="H194" s="2">
        <v>45758</v>
      </c>
      <c r="I194" s="1" t="s">
        <v>28</v>
      </c>
      <c r="J194" s="1">
        <v>4</v>
      </c>
      <c r="K194" s="25">
        <f>YEAR(Table136[[#This Row],[Rejection Date]])</f>
        <v>2025</v>
      </c>
    </row>
    <row r="195" spans="1:11" ht="30" x14ac:dyDescent="0.25">
      <c r="A195" s="3" t="s">
        <v>416</v>
      </c>
      <c r="B195" s="3" t="s">
        <v>417</v>
      </c>
      <c r="C195" s="3" t="s">
        <v>26</v>
      </c>
      <c r="D195" s="3" t="s">
        <v>14</v>
      </c>
      <c r="E195" s="3" t="s">
        <v>20</v>
      </c>
      <c r="F195" s="3">
        <f t="shared" ca="1" si="3"/>
        <v>98</v>
      </c>
      <c r="G195" s="3">
        <v>5</v>
      </c>
      <c r="H195" s="4">
        <v>45759</v>
      </c>
      <c r="I195" s="3" t="s">
        <v>28</v>
      </c>
      <c r="J195" s="3">
        <v>4</v>
      </c>
      <c r="K195" s="3">
        <f>YEAR(Table136[[#This Row],[Rejection Date]])</f>
        <v>2025</v>
      </c>
    </row>
    <row r="196" spans="1:11" ht="45" x14ac:dyDescent="0.25">
      <c r="A196" s="1" t="s">
        <v>418</v>
      </c>
      <c r="B196" s="1" t="s">
        <v>419</v>
      </c>
      <c r="C196" s="1" t="s">
        <v>33</v>
      </c>
      <c r="D196" s="1" t="s">
        <v>21</v>
      </c>
      <c r="E196" s="1" t="s">
        <v>34</v>
      </c>
      <c r="F196" s="25">
        <f t="shared" ca="1" si="3"/>
        <v>74</v>
      </c>
      <c r="G196" s="1">
        <v>3</v>
      </c>
      <c r="H196" s="2">
        <v>45760</v>
      </c>
      <c r="I196" s="1" t="s">
        <v>28</v>
      </c>
      <c r="J196" s="1">
        <v>4</v>
      </c>
      <c r="K196" s="25">
        <f>YEAR(Table136[[#This Row],[Rejection Date]])</f>
        <v>2025</v>
      </c>
    </row>
    <row r="197" spans="1:11" ht="30" x14ac:dyDescent="0.25">
      <c r="A197" s="3" t="s">
        <v>420</v>
      </c>
      <c r="B197" s="3" t="s">
        <v>421</v>
      </c>
      <c r="C197" s="3" t="s">
        <v>13</v>
      </c>
      <c r="D197" s="3" t="s">
        <v>21</v>
      </c>
      <c r="E197" s="3" t="s">
        <v>37</v>
      </c>
      <c r="F197" s="3">
        <f t="shared" ca="1" si="3"/>
        <v>54</v>
      </c>
      <c r="G197" s="3">
        <v>6</v>
      </c>
      <c r="H197" s="4">
        <v>45761</v>
      </c>
      <c r="I197" s="3" t="s">
        <v>16</v>
      </c>
      <c r="J197" s="3">
        <v>4</v>
      </c>
      <c r="K197" s="3">
        <f>YEAR(Table136[[#This Row],[Rejection Date]])</f>
        <v>2025</v>
      </c>
    </row>
    <row r="198" spans="1:11" ht="30" x14ac:dyDescent="0.25">
      <c r="A198" s="1" t="s">
        <v>422</v>
      </c>
      <c r="B198" s="1" t="s">
        <v>423</v>
      </c>
      <c r="C198" s="1" t="s">
        <v>26</v>
      </c>
      <c r="D198" s="1" t="s">
        <v>14</v>
      </c>
      <c r="E198" s="1" t="s">
        <v>15</v>
      </c>
      <c r="F198" s="25">
        <f t="shared" ca="1" si="3"/>
        <v>84</v>
      </c>
      <c r="G198" s="1">
        <v>5</v>
      </c>
      <c r="H198" s="2">
        <v>45762</v>
      </c>
      <c r="I198" s="1" t="s">
        <v>28</v>
      </c>
      <c r="J198" s="1">
        <v>4</v>
      </c>
      <c r="K198" s="25">
        <f>YEAR(Table136[[#This Row],[Rejection Date]])</f>
        <v>2025</v>
      </c>
    </row>
    <row r="199" spans="1:11" ht="30" x14ac:dyDescent="0.25">
      <c r="A199" s="6" t="s">
        <v>424</v>
      </c>
      <c r="B199" s="6" t="s">
        <v>425</v>
      </c>
      <c r="C199" s="6" t="s">
        <v>33</v>
      </c>
      <c r="D199" s="6" t="s">
        <v>14</v>
      </c>
      <c r="E199" s="6" t="s">
        <v>27</v>
      </c>
      <c r="F199" s="6">
        <f t="shared" ca="1" si="3"/>
        <v>55</v>
      </c>
      <c r="G199" s="6">
        <v>4</v>
      </c>
      <c r="H199" s="7">
        <v>45763</v>
      </c>
      <c r="I199" s="6" t="s">
        <v>16</v>
      </c>
      <c r="J199" s="6">
        <v>4</v>
      </c>
      <c r="K199" s="6">
        <f>YEAR(Table136[[#This Row],[Rejection Date]])</f>
        <v>2025</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D1BB-A2D2-459D-8845-44D768F0D9B9}">
  <dimension ref="A2:E4"/>
  <sheetViews>
    <sheetView workbookViewId="0">
      <selection activeCell="O7" sqref="O7"/>
    </sheetView>
  </sheetViews>
  <sheetFormatPr defaultRowHeight="15" x14ac:dyDescent="0.25"/>
  <cols>
    <col min="1" max="1" width="25.7109375" bestFit="1" customWidth="1"/>
    <col min="2" max="4" width="15.5703125" bestFit="1" customWidth="1"/>
    <col min="5" max="5" width="11.28515625" bestFit="1" customWidth="1"/>
  </cols>
  <sheetData>
    <row r="2" spans="1:5" x14ac:dyDescent="0.25">
      <c r="B2" s="8" t="s">
        <v>2</v>
      </c>
    </row>
    <row r="3" spans="1:5" x14ac:dyDescent="0.25">
      <c r="B3" t="s">
        <v>13</v>
      </c>
      <c r="C3" t="s">
        <v>26</v>
      </c>
      <c r="D3" t="s">
        <v>33</v>
      </c>
      <c r="E3" t="s">
        <v>42</v>
      </c>
    </row>
    <row r="4" spans="1:5" x14ac:dyDescent="0.25">
      <c r="A4" t="s">
        <v>427</v>
      </c>
      <c r="B4" s="27">
        <v>72</v>
      </c>
      <c r="C4" s="27">
        <v>66</v>
      </c>
      <c r="D4" s="27">
        <v>60</v>
      </c>
      <c r="E4" s="27">
        <v>198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D241-7116-47ED-AAE7-3E0B033E308F}">
  <dimension ref="A2:G4"/>
  <sheetViews>
    <sheetView workbookViewId="0">
      <selection activeCell="F9" sqref="F9"/>
    </sheetView>
  </sheetViews>
  <sheetFormatPr defaultRowHeight="15" x14ac:dyDescent="0.25"/>
  <cols>
    <col min="1" max="1" width="26.140625" bestFit="1" customWidth="1"/>
    <col min="2" max="6" width="19.28515625" bestFit="1" customWidth="1"/>
    <col min="7" max="7" width="11.28515625" bestFit="1" customWidth="1"/>
    <col min="8" max="10" width="2.28515625" bestFit="1" customWidth="1"/>
    <col min="11" max="12" width="3.28515625" bestFit="1" customWidth="1"/>
    <col min="13" max="13" width="11.42578125" bestFit="1" customWidth="1"/>
  </cols>
  <sheetData>
    <row r="2" spans="1:7" x14ac:dyDescent="0.25">
      <c r="B2" s="8" t="s">
        <v>4</v>
      </c>
    </row>
    <row r="3" spans="1:7" x14ac:dyDescent="0.25">
      <c r="B3" t="s">
        <v>37</v>
      </c>
      <c r="C3" t="s">
        <v>15</v>
      </c>
      <c r="D3" t="s">
        <v>27</v>
      </c>
      <c r="E3" t="s">
        <v>20</v>
      </c>
      <c r="F3" t="s">
        <v>34</v>
      </c>
      <c r="G3" t="s">
        <v>42</v>
      </c>
    </row>
    <row r="4" spans="1:7" x14ac:dyDescent="0.25">
      <c r="A4" t="s">
        <v>426</v>
      </c>
      <c r="B4" s="27">
        <v>42</v>
      </c>
      <c r="C4" s="27">
        <v>46</v>
      </c>
      <c r="D4" s="27">
        <v>35</v>
      </c>
      <c r="E4" s="27">
        <v>34</v>
      </c>
      <c r="F4" s="27">
        <v>41</v>
      </c>
      <c r="G4" s="27">
        <v>198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6436-E756-4AA7-A4A2-519FC533FAE3}">
  <dimension ref="A2:F4"/>
  <sheetViews>
    <sheetView workbookViewId="0">
      <selection activeCell="A4" sqref="A4"/>
    </sheetView>
  </sheetViews>
  <sheetFormatPr defaultRowHeight="15" x14ac:dyDescent="0.25"/>
  <cols>
    <col min="1" max="1" width="25.7109375" bestFit="1" customWidth="1"/>
    <col min="2" max="3" width="11.85546875" bestFit="1" customWidth="1"/>
    <col min="4" max="4" width="11.28515625" bestFit="1" customWidth="1"/>
  </cols>
  <sheetData>
    <row r="2" spans="1:6" x14ac:dyDescent="0.25">
      <c r="B2" s="8" t="s">
        <v>3</v>
      </c>
      <c r="F2" t="s">
        <v>428</v>
      </c>
    </row>
    <row r="3" spans="1:6" x14ac:dyDescent="0.25">
      <c r="B3" t="s">
        <v>21</v>
      </c>
      <c r="C3" t="s">
        <v>14</v>
      </c>
      <c r="D3" t="s">
        <v>42</v>
      </c>
    </row>
    <row r="4" spans="1:6" x14ac:dyDescent="0.25">
      <c r="A4" t="s">
        <v>427</v>
      </c>
      <c r="B4" s="27">
        <v>98</v>
      </c>
      <c r="C4" s="27">
        <v>100</v>
      </c>
      <c r="D4" s="27">
        <v>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Dashboard</vt:lpstr>
      <vt:lpstr>Data (2)</vt:lpstr>
      <vt:lpstr>Data</vt:lpstr>
      <vt:lpstr>Quantity Rej per Quant Order</vt:lpstr>
      <vt:lpstr>Sheet1</vt:lpstr>
      <vt:lpstr>Vendors having the highest reje</vt:lpstr>
      <vt:lpstr>Most common reasons for product</vt:lpstr>
      <vt:lpstr>Rejection Rates by category</vt:lpstr>
      <vt:lpstr>Products that passed the QC</vt:lpstr>
      <vt:lpstr>Vendors consistently failing QC</vt:lpstr>
      <vt:lpstr>Rejections over time</vt:lpstr>
      <vt:lpstr>Total quantity 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Sakshi Sunil Jadhav</cp:lastModifiedBy>
  <cp:revision/>
  <dcterms:created xsi:type="dcterms:W3CDTF">2024-11-12T08:27:58Z</dcterms:created>
  <dcterms:modified xsi:type="dcterms:W3CDTF">2024-11-15T06:33:24Z</dcterms:modified>
  <cp:category/>
  <cp:contentStatus/>
</cp:coreProperties>
</file>