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never" codeName="ThisWorkbook" defaultThemeVersion="166925"/>
  <mc:AlternateContent xmlns:mc="http://schemas.openxmlformats.org/markup-compatibility/2006">
    <mc:Choice Requires="x15">
      <x15ac:absPath xmlns:x15ac="http://schemas.microsoft.com/office/spreadsheetml/2010/11/ac" url="C:\Users\WB552057\GitHub\LearningPoverty-Production\05_working_paper\053_outputs\"/>
    </mc:Choice>
  </mc:AlternateContent>
  <xr:revisionPtr revIDLastSave="0" documentId="13_ncr:1_{CB69D4F5-6EEE-4A95-94FB-0D8CDF125BE4}" xr6:coauthVersionLast="45" xr6:coauthVersionMax="45" xr10:uidLastSave="{00000000-0000-0000-0000-000000000000}"/>
  <bookViews>
    <workbookView xWindow="-120" yWindow="-120" windowWidth="29040" windowHeight="15840" tabRatio="895" xr2:uid="{00000000-000D-0000-FFFF-FFFF00000000}"/>
  </bookViews>
  <sheets>
    <sheet name="Index" sheetId="26" r:id="rId1"/>
    <sheet name="T1" sheetId="57" r:id="rId2"/>
    <sheet name="T2" sheetId="38" r:id="rId3"/>
    <sheet name="T3" sheetId="79" r:id="rId4"/>
    <sheet name="T4" sheetId="80" r:id="rId5"/>
    <sheet name="T5" sheetId="81" r:id="rId6"/>
    <sheet name="T6" sheetId="40" r:id="rId7"/>
    <sheet name="T7" sheetId="77" r:id="rId8"/>
    <sheet name="T8" sheetId="78" r:id="rId9"/>
    <sheet name="T9" sheetId="43" r:id="rId10"/>
    <sheet name="T10" sheetId="102" r:id="rId11"/>
    <sheet name="T11" sheetId="95" r:id="rId12"/>
    <sheet name="T12" sheetId="105" r:id="rId13"/>
    <sheet name="T13" sheetId="85" r:id="rId14"/>
    <sheet name="T14" sheetId="70" r:id="rId15"/>
    <sheet name="T15" sheetId="88" r:id="rId16"/>
    <sheet name="T16" sheetId="87" r:id="rId17"/>
    <sheet name="T17" sheetId="48" r:id="rId18"/>
    <sheet name="T19" sheetId="90" r:id="rId19"/>
    <sheet name="T20" sheetId="91" r:id="rId20"/>
    <sheet name="T21" sheetId="103" r:id="rId21"/>
    <sheet name="T22" sheetId="104" r:id="rId22"/>
    <sheet name="T23" sheetId="89" r:id="rId23"/>
    <sheet name="T24" sheetId="37" r:id="rId24"/>
    <sheet name="T25" sheetId="83" r:id="rId25"/>
    <sheet name="F1" sheetId="98" r:id="rId26"/>
    <sheet name="F2" sheetId="100" r:id="rId27"/>
    <sheet name="F3" sheetId="94" r:id="rId28"/>
    <sheet name="F4" sheetId="93" r:id="rId29"/>
    <sheet name="F7" sheetId="92" r:id="rId30"/>
    <sheet name="F8" sheetId="46" r:id="rId31"/>
  </sheets>
  <definedNames>
    <definedName name="_xlnm._FilterDatabase" localSheetId="6" hidden="1">'T6'!#REF!</definedName>
    <definedName name="_Toc21945481" localSheetId="3">'T3'!$B$5</definedName>
    <definedName name="_Toc21945482" localSheetId="4">'T4'!$B$5</definedName>
    <definedName name="_Toc21945483" localSheetId="5">'T5'!$B$5</definedName>
    <definedName name="_Toc21945497" localSheetId="18">'T19'!$B$5</definedName>
    <definedName name="_Toc21945497" localSheetId="19">'T20'!$B$5</definedName>
    <definedName name="_Toc44116685" localSheetId="26">'F2'!$B$5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0" i="46" l="1"/>
  <c r="R30" i="46"/>
  <c r="Q30" i="46"/>
  <c r="P30" i="46"/>
  <c r="O30" i="46"/>
  <c r="N30" i="46"/>
  <c r="M30" i="46"/>
  <c r="L30" i="46"/>
  <c r="K30" i="46"/>
  <c r="J30" i="46"/>
  <c r="I30" i="46"/>
  <c r="H30" i="46"/>
  <c r="G30" i="46"/>
  <c r="F30" i="46"/>
  <c r="E30" i="46"/>
  <c r="D30" i="46"/>
  <c r="B2" i="46"/>
  <c r="D28" i="92"/>
  <c r="E28" i="92" s="1"/>
  <c r="D27" i="92"/>
  <c r="E27" i="92" s="1"/>
  <c r="D25" i="92"/>
  <c r="D26" i="92" s="1"/>
  <c r="B2" i="92"/>
  <c r="N106" i="93"/>
  <c r="N105" i="93"/>
  <c r="N104" i="93"/>
  <c r="N103" i="93"/>
  <c r="N102" i="93"/>
  <c r="N101" i="93"/>
  <c r="B2" i="93"/>
  <c r="B2" i="94"/>
  <c r="B2" i="100"/>
  <c r="B2" i="98"/>
  <c r="B2" i="83"/>
  <c r="B2" i="37"/>
  <c r="B2" i="89"/>
  <c r="B2" i="104"/>
  <c r="B2" i="103"/>
  <c r="B2" i="91"/>
  <c r="B2" i="90"/>
  <c r="D19" i="48"/>
  <c r="B2" i="48"/>
  <c r="B2" i="87"/>
  <c r="I79" i="88"/>
  <c r="H79" i="88"/>
  <c r="F79" i="88"/>
  <c r="D79" i="88"/>
  <c r="C79" i="88"/>
  <c r="I78" i="88"/>
  <c r="H78" i="88"/>
  <c r="F78" i="88"/>
  <c r="D78" i="88"/>
  <c r="C78" i="88"/>
  <c r="I77" i="88"/>
  <c r="H77" i="88"/>
  <c r="F77" i="88"/>
  <c r="D77" i="88"/>
  <c r="C77" i="88"/>
  <c r="I76" i="88"/>
  <c r="H76" i="88"/>
  <c r="F76" i="88"/>
  <c r="D76" i="88"/>
  <c r="C76" i="88"/>
  <c r="I75" i="88"/>
  <c r="H75" i="88"/>
  <c r="F75" i="88"/>
  <c r="D75" i="88"/>
  <c r="C75" i="88"/>
  <c r="B2" i="88"/>
  <c r="B2" i="70"/>
  <c r="B2" i="85"/>
  <c r="T23" i="105"/>
  <c r="S23" i="105"/>
  <c r="R23" i="105"/>
  <c r="Q23" i="105"/>
  <c r="P23" i="105"/>
  <c r="T22" i="105"/>
  <c r="S22" i="105"/>
  <c r="R22" i="105"/>
  <c r="Q22" i="105"/>
  <c r="P22" i="105"/>
  <c r="T21" i="105"/>
  <c r="S21" i="105"/>
  <c r="R21" i="105"/>
  <c r="Q21" i="105"/>
  <c r="P21" i="105"/>
  <c r="T20" i="105"/>
  <c r="S20" i="105"/>
  <c r="R20" i="105"/>
  <c r="Q20" i="105"/>
  <c r="P20" i="105"/>
  <c r="T19" i="105"/>
  <c r="S19" i="105"/>
  <c r="R19" i="105"/>
  <c r="Q19" i="105"/>
  <c r="P19" i="105"/>
  <c r="T18" i="105"/>
  <c r="S18" i="105"/>
  <c r="R18" i="105"/>
  <c r="Q18" i="105"/>
  <c r="P18" i="105"/>
  <c r="T17" i="105"/>
  <c r="S17" i="105"/>
  <c r="R17" i="105"/>
  <c r="Q17" i="105"/>
  <c r="P17" i="105"/>
  <c r="T16" i="105"/>
  <c r="S16" i="105"/>
  <c r="R16" i="105"/>
  <c r="Q16" i="105"/>
  <c r="P16" i="105"/>
  <c r="T15" i="105"/>
  <c r="S15" i="105"/>
  <c r="R15" i="105"/>
  <c r="Q15" i="105"/>
  <c r="P15" i="105"/>
  <c r="T14" i="105"/>
  <c r="S14" i="105"/>
  <c r="R14" i="105"/>
  <c r="R25" i="105" s="1"/>
  <c r="Q14" i="105"/>
  <c r="P14" i="105"/>
  <c r="T13" i="105"/>
  <c r="S13" i="105"/>
  <c r="R13" i="105"/>
  <c r="Q13" i="105"/>
  <c r="P13" i="105"/>
  <c r="T12" i="105"/>
  <c r="S12" i="105"/>
  <c r="R12" i="105"/>
  <c r="Q12" i="105"/>
  <c r="P12" i="105"/>
  <c r="T11" i="105"/>
  <c r="S11" i="105"/>
  <c r="R11" i="105"/>
  <c r="Q11" i="105"/>
  <c r="P11" i="105"/>
  <c r="T10" i="105"/>
  <c r="S10" i="105"/>
  <c r="R10" i="105"/>
  <c r="Q10" i="105"/>
  <c r="P10" i="105"/>
  <c r="T9" i="105"/>
  <c r="T25" i="105" s="1"/>
  <c r="S9" i="105"/>
  <c r="S25" i="105" s="1"/>
  <c r="R9" i="105"/>
  <c r="Q9" i="105"/>
  <c r="Q25" i="105" s="1"/>
  <c r="P9" i="105"/>
  <c r="P25" i="105" s="1"/>
  <c r="B2" i="105"/>
  <c r="B2" i="95"/>
  <c r="B2" i="102"/>
  <c r="B2" i="43"/>
  <c r="B2" i="78"/>
  <c r="B2" i="77"/>
  <c r="B2" i="40"/>
  <c r="B2" i="81"/>
  <c r="B2" i="80"/>
  <c r="B2" i="79"/>
  <c r="H19" i="38"/>
  <c r="B2" i="38"/>
  <c r="B2" i="5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2F64CC-09A9-4D50-8F81-1C94F561FFD7}"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2" xr16:uid="{20E560B8-594C-4FA3-876E-FBAF6FE48771}" keepAlive="1" name="Query - Sheet1 (2)" description="Connection to the 'Sheet1 (2)' query in the workbook." type="5" refreshedVersion="6" background="1" saveData="1">
    <dbPr connection="Provider=Microsoft.Mashup.OleDb.1;Data Source=$Workbook$;Location=Sheet1 (2);Extended Properties=&quot;&quot;" command="SELECT * FROM [Sheet1 (2)]"/>
  </connection>
  <connection id="3" xr16:uid="{5FEAAC3C-24AE-4104-B5F7-AB35095FBEB1}" keepAlive="1" name="Query - Sheet1 (3)" description="Connection to the 'Sheet1 (3)' query in the workbook." type="5" refreshedVersion="6" background="1" saveData="1">
    <dbPr connection="Provider=Microsoft.Mashup.OleDb.1;Data Source=$Workbook$;Location=Sheet1 (3);Extended Properties=&quot;&quot;" command="SELECT * FROM [Sheet1 (3)]"/>
  </connection>
  <connection id="4" xr16:uid="{93542090-44B9-4132-A377-25A805BD3213}" keepAlive="1" name="Query - Sheet1 (4)" description="Connection to the 'Sheet1 (4)' query in the workbook." type="5" refreshedVersion="6" background="1" saveData="1">
    <dbPr connection="Provider=Microsoft.Mashup.OleDb.1;Data Source=$Workbook$;Location=Sheet1 (4);Extended Properties=&quot;&quot;" command="SELECT * FROM [Sheet1 (4)]"/>
  </connection>
  <connection id="5" xr16:uid="{1DF5054D-7BFC-436E-90DD-D4C02751CFF0}" keepAlive="1" name="Query - Sheet1 (5)" description="Connection to the 'Sheet1 (5)' query in the workbook." type="5" refreshedVersion="6" background="1" saveData="1">
    <dbPr connection="Provider=Microsoft.Mashup.OleDb.1;Data Source=$Workbook$;Location=Sheet1 (5);Extended Properties=&quot;&quot;" command="SELECT * FROM [Sheet1 (5)]"/>
  </connection>
  <connection id="6" xr16:uid="{B745D350-4C83-4A31-B479-45C28809357D}" keepAlive="1" name="Query - Sheet1 (6)" description="Connection to the 'Sheet1 (6)' query in the workbook." type="5" refreshedVersion="6" background="1" saveData="1">
    <dbPr connection="Provider=Microsoft.Mashup.OleDb.1;Data Source=$Workbook$;Location=&quot;Sheet1 (6)&quot;;Extended Properties=&quot;&quot;" command="SELECT * FROM [Sheet1 (6)]"/>
  </connection>
</connections>
</file>

<file path=xl/sharedStrings.xml><?xml version="1.0" encoding="utf-8"?>
<sst xmlns="http://schemas.openxmlformats.org/spreadsheetml/2006/main" count="5495" uniqueCount="2603">
  <si>
    <t>Tables and Figures for Learning Poverty technical paper</t>
  </si>
  <si>
    <t>Description</t>
  </si>
  <si>
    <t>Correlation of reading scores with math and science scores by assessment and level of aggregation</t>
  </si>
  <si>
    <t>-</t>
  </si>
  <si>
    <t>back to Index</t>
  </si>
  <si>
    <t>This sheet is:</t>
  </si>
  <si>
    <t>Subject</t>
  </si>
  <si>
    <t>Student</t>
  </si>
  <si>
    <t>School</t>
  </si>
  <si>
    <t>Municipality</t>
  </si>
  <si>
    <t>Country</t>
  </si>
  <si>
    <t>Math</t>
  </si>
  <si>
    <t>Science</t>
  </si>
  <si>
    <t>Assessment</t>
  </si>
  <si>
    <t>Grade(s) assessed</t>
  </si>
  <si>
    <t>Most recent year</t>
  </si>
  <si>
    <t>PIRLS</t>
  </si>
  <si>
    <t>PASEC</t>
  </si>
  <si>
    <t>Varies by country</t>
  </si>
  <si>
    <t>Annualized Change (p.p.)</t>
  </si>
  <si>
    <t>Initial conditions</t>
  </si>
  <si>
    <t>mean</t>
  </si>
  <si>
    <t>p50</t>
  </si>
  <si>
    <t>min</t>
  </si>
  <si>
    <t>max</t>
  </si>
  <si>
    <t>N</t>
  </si>
  <si>
    <t>LLECE</t>
  </si>
  <si>
    <t>TIMSS</t>
  </si>
  <si>
    <t>Total</t>
  </si>
  <si>
    <t>Country Groups</t>
  </si>
  <si>
    <t>Income Level</t>
  </si>
  <si>
    <t>LP</t>
  </si>
  <si>
    <t>Israel</t>
  </si>
  <si>
    <t>Poland</t>
  </si>
  <si>
    <t>Qatar</t>
  </si>
  <si>
    <t>2011-2015</t>
  </si>
  <si>
    <t>2003-2007</t>
  </si>
  <si>
    <t>Kazakhstan</t>
  </si>
  <si>
    <t>Morocco</t>
  </si>
  <si>
    <t>South Africa</t>
  </si>
  <si>
    <t>Region</t>
  </si>
  <si>
    <t>Halving</t>
  </si>
  <si>
    <t>Armenia</t>
  </si>
  <si>
    <t>Kuwait</t>
  </si>
  <si>
    <t>Yemen</t>
  </si>
  <si>
    <t>Population Coverage (%)</t>
  </si>
  <si>
    <t>Business as usual</t>
  </si>
  <si>
    <t>High scenario</t>
  </si>
  <si>
    <t>2015*</t>
  </si>
  <si>
    <t>Learning Poverty (%)</t>
  </si>
  <si>
    <t>Grade</t>
  </si>
  <si>
    <t>All Countries</t>
  </si>
  <si>
    <t>Lending Type</t>
  </si>
  <si>
    <t>Results sensitivity in respect to choice of reporting window</t>
  </si>
  <si>
    <t>Results sensitivity to choice of population of reference</t>
  </si>
  <si>
    <t>Summary statistics of the annualized changes in learning poverty and initial condition by assessment</t>
  </si>
  <si>
    <t>Non-comparable spells in PIRLS and TIMMS</t>
  </si>
  <si>
    <t>Relationship between reading and math proficiency (PISA)</t>
  </si>
  <si>
    <t>(15-year-olds)</t>
  </si>
  <si>
    <t>BRAZIL (5th grade)</t>
  </si>
  <si>
    <t>Table 1 Correlation of reading scores with math and science scores by assessment and level of aggregation</t>
  </si>
  <si>
    <t>T1</t>
  </si>
  <si>
    <t>T2</t>
  </si>
  <si>
    <t>T3</t>
  </si>
  <si>
    <t>T4</t>
  </si>
  <si>
    <t>T5</t>
  </si>
  <si>
    <t>T6</t>
  </si>
  <si>
    <t>T7</t>
  </si>
  <si>
    <t>T8</t>
  </si>
  <si>
    <t>T9</t>
  </si>
  <si>
    <t>T11</t>
  </si>
  <si>
    <t>T12</t>
  </si>
  <si>
    <t>T13</t>
  </si>
  <si>
    <t>T14</t>
  </si>
  <si>
    <t>T15</t>
  </si>
  <si>
    <t>T17</t>
  </si>
  <si>
    <t>T18</t>
  </si>
  <si>
    <t>T19</t>
  </si>
  <si>
    <t>T20</t>
  </si>
  <si>
    <t>T21</t>
  </si>
  <si>
    <t>Table 2 Assessment data used in constructing the consolidated global dataset</t>
  </si>
  <si>
    <t>Population Distribution by Grade (%)</t>
  </si>
  <si>
    <t>Number of Countries by Grade</t>
  </si>
  <si>
    <t xml:space="preserve">Source: Authors’ calculation using the Global Learning Assessment Database and UIS Enrollment Data. </t>
  </si>
  <si>
    <t>Source: Authors’ calculation using the Global Learning Assessment Database; UIS Enrollment Data; and UN Population numbers.</t>
  </si>
  <si>
    <t>Source: Authors’ calculation using the Global Learning Assessment Database; and UN Population numbers.</t>
  </si>
  <si>
    <t xml:space="preserve"> </t>
  </si>
  <si>
    <t>Global</t>
  </si>
  <si>
    <t>DO NOT CHANGE OR MOVE CELLS (WILL BE OVERWRITTEN BY STATA)</t>
  </si>
  <si>
    <t xml:space="preserve">PIRLS-TIMSS </t>
  </si>
  <si>
    <t>(4th grade)</t>
  </si>
  <si>
    <t xml:space="preserve">LLECE </t>
  </si>
  <si>
    <t>(6th grade)</t>
  </si>
  <si>
    <t xml:space="preserve">PISA-D </t>
  </si>
  <si>
    <t xml:space="preserve">PISA </t>
  </si>
  <si>
    <t>(9th grade)</t>
  </si>
  <si>
    <t>Table 16 Relationship between reading and math proficiency (PISA)</t>
  </si>
  <si>
    <t>Table 17 Non-comparable spells in PIRLS and TIMMS</t>
  </si>
  <si>
    <t>T22</t>
  </si>
  <si>
    <t>Country Numbers</t>
  </si>
  <si>
    <t>Summary statistics of the annualized changes in learning poverty and initial condition by region (weighted and unweighted)</t>
  </si>
  <si>
    <t/>
  </si>
  <si>
    <t>Sensitivity Analysis</t>
  </si>
  <si>
    <t>not automated</t>
  </si>
  <si>
    <t>automated</t>
  </si>
  <si>
    <t>&lt;- only low- and middle-income</t>
  </si>
  <si>
    <t>NLAs share of kids in the database</t>
  </si>
  <si>
    <t>Initial Learning Poverty</t>
  </si>
  <si>
    <t>Income
Level</t>
  </si>
  <si>
    <t>BaU</t>
  </si>
  <si>
    <t>Population (millions)</t>
  </si>
  <si>
    <t>Share of Learning Poor (%)</t>
  </si>
  <si>
    <t>Base</t>
  </si>
  <si>
    <t>High</t>
  </si>
  <si>
    <t>Growth</t>
  </si>
  <si>
    <t>learning poverty</t>
  </si>
  <si>
    <t>F7</t>
  </si>
  <si>
    <t>Unweighted</t>
  </si>
  <si>
    <t>Weighted</t>
  </si>
  <si>
    <t>Country Group</t>
  </si>
  <si>
    <t>N countries with data</t>
  </si>
  <si>
    <t>N countries total</t>
  </si>
  <si>
    <t>Low- and Middle-Income Countries*</t>
  </si>
  <si>
    <r>
      <t>Number of countries</t>
    </r>
    <r>
      <rPr>
        <sz val="9"/>
        <color theme="1"/>
        <rFont val="Calibri"/>
        <family val="2"/>
        <scheme val="minor"/>
      </rPr>
      <t xml:space="preserve"> (total)</t>
    </r>
  </si>
  <si>
    <t>5 and 6   </t>
  </si>
  <si>
    <t>without outliers</t>
  </si>
  <si>
    <t>all spells</t>
  </si>
  <si>
    <t>Source: Authors’ calculation using the Global Learning Assessment Database.</t>
  </si>
  <si>
    <t>Share of children who are learning-poor by late primary by country groups</t>
  </si>
  <si>
    <t>Population and country coverage by country groups</t>
  </si>
  <si>
    <t>Minimum
L.P.
(%)</t>
  </si>
  <si>
    <t>Maximum
L.P.
(%)</t>
  </si>
  <si>
    <t>Table 8 Results sensitivity to choice of population of reference</t>
  </si>
  <si>
    <t>Table 7 Results sensitivity in respect to choice of reporting window</t>
  </si>
  <si>
    <t>Relative Contribution</t>
  </si>
  <si>
    <t>BMP
(%)</t>
  </si>
  <si>
    <t>OOS
(%)</t>
  </si>
  <si>
    <t>Absolute Value</t>
  </si>
  <si>
    <t>Aux</t>
  </si>
  <si>
    <t>Learning poverty under two scenarios, 2015-30 (simulation)</t>
  </si>
  <si>
    <t>F6</t>
  </si>
  <si>
    <t>Distribution of annualized changes in learning poverty for low- and middle-income countries, 2000-2017</t>
  </si>
  <si>
    <t>F2</t>
  </si>
  <si>
    <t>T10</t>
  </si>
  <si>
    <t>Learning poverty rates in 2030 under two scenarios (simulation results with sensitivity : T24, T25, T26)</t>
  </si>
  <si>
    <t>N countries w/ data</t>
  </si>
  <si>
    <t>SE LP
(%)</t>
  </si>
  <si>
    <t>Avg LP (%)</t>
  </si>
  <si>
    <t>&lt;- blanks automatically replaced with N/A</t>
  </si>
  <si>
    <t>Due to bootstrapping, the SE in "All Countries" may not match "Low- and Middle-Income Countries" even if the same N countries were used. To force them to be the same -&gt; take the average of both, ex: cells F15 and L15.</t>
  </si>
  <si>
    <t>BMP-LP</t>
  </si>
  <si>
    <t>BMP-PISA</t>
  </si>
  <si>
    <t>BMP-PISA &amp; BMP-LP</t>
  </si>
  <si>
    <t>All countries</t>
  </si>
  <si>
    <t>Indicator</t>
  </si>
  <si>
    <t>Temporal windows of PISA values in respect to LP reference year</t>
  </si>
  <si>
    <t>Note: All measures are country weighted means; a negative windows implies that the PISA data was collected prior to the LP data.</t>
  </si>
  <si>
    <t>F1</t>
  </si>
  <si>
    <t>T24</t>
  </si>
  <si>
    <t>Early Grade</t>
  </si>
  <si>
    <t>End of Primary</t>
  </si>
  <si>
    <t>Rho</t>
  </si>
  <si>
    <t>Mean Score</t>
  </si>
  <si>
    <t>LP-BMP</t>
  </si>
  <si>
    <t>LP-Gap-BMP</t>
  </si>
  <si>
    <t xml:space="preserve">Reading Rank </t>
  </si>
  <si>
    <t xml:space="preserve">Math Rank </t>
  </si>
  <si>
    <t>Learning Poverty - BMP Rank</t>
  </si>
  <si>
    <t>(Mean Score)</t>
  </si>
  <si>
    <t>Share</t>
  </si>
  <si>
    <t>Gap</t>
  </si>
  <si>
    <t>PASEC (except Burundi)</t>
  </si>
  <si>
    <t>Learning Poverty
(p.p.)</t>
  </si>
  <si>
    <t>BMP
(p.p.)</t>
  </si>
  <si>
    <t>OOS
(p.p.)</t>
  </si>
  <si>
    <t>Boys</t>
  </si>
  <si>
    <t>Girls</t>
  </si>
  <si>
    <t>red -&gt; progirl</t>
  </si>
  <si>
    <t>green-&gt; proboy</t>
  </si>
  <si>
    <t>nspells</t>
  </si>
  <si>
    <t>positive</t>
  </si>
  <si>
    <t>negative</t>
  </si>
  <si>
    <t>more 2</t>
  </si>
  <si>
    <t>Table 24 Summary statistics of the annualized changes in learning poverty and initial condition by assessment</t>
  </si>
  <si>
    <t>Table 25  Summary statistics of the annualized changes in learning poverty and initial condition by region, low- and middle-income countries (weighted and unweighted)</t>
  </si>
  <si>
    <t>For Annex - list of spells Part 2 that were considered outliers</t>
  </si>
  <si>
    <t>For Annex - countries with enrollment flag &amp; lp gender</t>
  </si>
  <si>
    <t>For Annex - population share</t>
  </si>
  <si>
    <t>Notes: Due to lack of comparability over time, based on documentation by International Association for the Evaluation of Educational Achievement (IEA), 32 TIMMS and PIRLS spells have been removed. PASEC is not comparable over time, although it is comparable across countries within a cycle. For LLECE, the TERCE-SERCE scale is used to ensure comparability; otherwise, those spells would also have to be removed.</t>
  </si>
  <si>
    <t>Non comparable spells</t>
  </si>
  <si>
    <t>2001-2011, 2001-2016, 2006-2011, 2006-2016</t>
  </si>
  <si>
    <t>2006-2016, 2011-2016</t>
  </si>
  <si>
    <t>2006-2011, 2006-2016</t>
  </si>
  <si>
    <t>2006-2011, 2006-2016, 2011-2016</t>
  </si>
  <si>
    <t>2003-2007, 2007-2011, 2007-2015, 2011-2015</t>
  </si>
  <si>
    <t>2007-2011, 2007-2015</t>
  </si>
  <si>
    <t>2003-2011, 2003-2015, 2007-2011, 2007-2015</t>
  </si>
  <si>
    <t>Model 1</t>
  </si>
  <si>
    <t>Model 2</t>
  </si>
  <si>
    <t>Model 3</t>
  </si>
  <si>
    <t>Model 4</t>
  </si>
  <si>
    <t>No weights</t>
  </si>
  <si>
    <t>R2-Adj</t>
  </si>
  <si>
    <t>Notes: Model 1: no controls; Model 2: region and income level; Model 3: Model 2 + temporal fixed effect; and, Model 4: Model 3 + GDP per capita. * p&lt;0.05, ** p&lt;0.01, *** p&lt;0.001</t>
  </si>
  <si>
    <t>Source: Authors’ calculation using the Global Learning Assessment Database (PISA) and WDI data.</t>
  </si>
  <si>
    <t>Assessment data used in constructing the consolidated global dataset</t>
  </si>
  <si>
    <t>Note: Correlations computed by Grade.  The top row shows the country-level correlation between scores on the Latin American Laboratory for Assessment of the Quality of Education (LLECE), Program for International Student Assessment (PISA), and PISA for Development (PISA-D), the figure shows the correlation between reading and math/science scores within the given assessment. Correlations between scores on Progress in International Reading Literacy Study (PIRLS) literacy and Trends in International Mathematics and Science Study (TIMSS) math/science assessments are at the country level. In the case of Brazil, results for Prova Brasil were used. The table shows the correlation between reading and math/science scores within the given assessment. Source: Authors’ calculations using the Global Learning Assessment Database.</t>
  </si>
  <si>
    <r>
      <t>Minimum proficiency level (MPL)</t>
    </r>
    <r>
      <rPr>
        <b/>
        <vertAlign val="superscript"/>
        <sz val="9"/>
        <color theme="1"/>
        <rFont val="Calibri"/>
        <family val="2"/>
        <scheme val="minor"/>
      </rPr>
      <t>(1)</t>
    </r>
  </si>
  <si>
    <r>
      <t xml:space="preserve">Total student population represented
</t>
    </r>
    <r>
      <rPr>
        <sz val="9"/>
        <color theme="1"/>
        <rFont val="Calibri"/>
        <family val="2"/>
        <scheme val="minor"/>
      </rPr>
      <t xml:space="preserve">(low- &amp; middle-income after 2011)
</t>
    </r>
    <r>
      <rPr>
        <i/>
        <sz val="9"/>
        <color theme="1"/>
        <rFont val="Calibri"/>
        <family val="2"/>
        <scheme val="minor"/>
      </rPr>
      <t>(millions)</t>
    </r>
  </si>
  <si>
    <r>
      <t>Mean Age</t>
    </r>
    <r>
      <rPr>
        <b/>
        <vertAlign val="superscript"/>
        <sz val="9"/>
        <color theme="1"/>
        <rFont val="Calibri"/>
        <family val="2"/>
        <scheme val="minor"/>
      </rPr>
      <t>(2)</t>
    </r>
  </si>
  <si>
    <r>
      <t xml:space="preserve">Number of countries
</t>
    </r>
    <r>
      <rPr>
        <sz val="9"/>
        <color theme="1"/>
        <rFont val="Calibri"/>
        <family val="2"/>
        <scheme val="minor"/>
      </rPr>
      <t>(low- &amp; middle-income
after 2011)</t>
    </r>
  </si>
  <si>
    <r>
      <t>TIMSS</t>
    </r>
    <r>
      <rPr>
        <vertAlign val="superscript"/>
        <sz val="9"/>
        <color theme="1"/>
        <rFont val="Calibri"/>
        <family val="2"/>
        <scheme val="minor"/>
      </rPr>
      <t>(3)</t>
    </r>
  </si>
  <si>
    <r>
      <t xml:space="preserve">2017 </t>
    </r>
    <r>
      <rPr>
        <i/>
        <sz val="9"/>
        <color theme="1"/>
        <rFont val="Calibri"/>
        <family val="2"/>
        <scheme val="minor"/>
      </rPr>
      <t>(Varies by country)</t>
    </r>
  </si>
  <si>
    <t>4, 5 or 6</t>
  </si>
  <si>
    <t>Table 3 Population and country coverage by country groups</t>
  </si>
  <si>
    <t>Notes: Data includes only assessments since 2011 (See Table 17 in Annex 3 for an expanded range); Population coverage considering share of population ages 10-14 years old. Regions: East Asia and Pacific (EAP), Europe and Central Asia (ECA), Latin American and Caribbean (LAC), Middle East and North Africa (MNA), North America (NAC), South Asia (SAR), and Sub-Saharan Africa (SSA); Lending Categories:  Part 1 countries do not borrow from the World Bank Group; International Bank for Reconstruction and Development (IBRD); International Development Association (IDA); and IDA-eligible based on per capita income levels and are also creditworthy for some IBRD borrowing (Blend). (*) Low- and Middle-Income countries refers to Part 2 countries, which are eligible to borrow from the World Bank Group and include high income IBRD clients.</t>
  </si>
  <si>
    <t>Table 18 Population and country coverage by country groups, latest available learning assessment</t>
  </si>
  <si>
    <t>Note: Data includes assessments since 2000 (See Table 3 for assessments within the preferred reporting window only); Population coverage considering share of 10-14 years old with assessment data; Regions: East Asia and Pacific (EAP), Europe and Central Asia (ECA), Latin American and Caribbean (LAC), Middle East and North Africa (MNA), North America (NAC), South Asia (SAR), and Sub-Saharan Africa (SSA); Lending Categories:  International Development Association (IDA); International Bank for Reconstruction and Development (IBRD); and IDA-eligible based on per capita income levels and are also creditworthy for some IBRD borrowing (Blend). (*) Low- and Middle-Income countries refers to World Bank client countries and include high income IBRD clients.</t>
  </si>
  <si>
    <t>For Annex - repeat table, removing filter on year_assessment &gt;= 2011</t>
  </si>
  <si>
    <t>Population and country coverage by country groups, latest available learning assessment</t>
  </si>
  <si>
    <t>Table 4 Assessment comparability in terms of grades by region and income level</t>
  </si>
  <si>
    <t>Assessment comparability in terms of grades by region and income level</t>
  </si>
  <si>
    <t>F8</t>
  </si>
  <si>
    <t>F5</t>
  </si>
  <si>
    <t>F3</t>
  </si>
  <si>
    <t>F4</t>
  </si>
  <si>
    <t>Temporal comparability within assessments</t>
  </si>
  <si>
    <t>Notes: Due to lack of comparability over time, based on existing documentation by International Association for the Evaluation of Educational Achievement (IEA), 32 TIMMS and PIRLS spells have been removed. PASEC is not comparable over time, although it is comparable across countries within a cycle. Spells indicating decrease in Learning Poverty greater than 4 percentage points per year or increase greater than 4 percentage points per year were considered outliers. For LLECE, the TERCE-SERCE scale is used to ensure comparability; otherwise, those spells would also have to be removed. (*) Low- and Middle-Income countries refers to Part 2 countries, which are eligible to borrow from the World Bank Group and include high income IBRD clients. See Table 3 for the number of countries per classification.</t>
  </si>
  <si>
    <t>Table 6 Share of children who are learning-poor by late primary by country groups</t>
  </si>
  <si>
    <t>Learning Poverty
(%)</t>
  </si>
  <si>
    <t>S.E.
L.P.
(%)</t>
  </si>
  <si>
    <t xml:space="preserve">Note: For specific country numbers please see Table 20, in Annex 6; Standard errors calculated through bootstrapping, see Annex 9 for details. (*) Low- and Middle-Income countries refers to Part 2 countries, which are eligible to borrow from the World Bank Group and include high income IBRD clients. See Table 3 for the number of countries per classification. </t>
  </si>
  <si>
    <t>Note: Standard errors calculated through bootstrapping, see Annex 9 for details. (*) Low- and Middle-Income countries refers to Part 2 countries, which are eligible to borrow from the World Bank Group and include high income IBRD clients.</t>
  </si>
  <si>
    <t>Table 9  Decomposition of learning poverty by learning and schooling</t>
  </si>
  <si>
    <t>Decomposition of learning poverty by learning and schooling</t>
  </si>
  <si>
    <t>Notes: Shapley value decomposition of Below Minimum Proficiency (BMP) and Out of School (OOS) rates, for a methodological description please see Azevedo et al (2012); (*) Low- and Middle-Income countries refers to Part 2 countries, which are eligible to borrow from the World Bank Group and include high income IBRD clients.</t>
  </si>
  <si>
    <t>Table 12 Decomposition of learning poverty by learning and schooling, for boys and girls</t>
  </si>
  <si>
    <t>Boys, all countries</t>
  </si>
  <si>
    <t>Girls, all countries</t>
  </si>
  <si>
    <t>Absolute
Value</t>
  </si>
  <si>
    <r>
      <t xml:space="preserve">Source: PASEC 2014/2015; MPL: </t>
    </r>
    <r>
      <rPr>
        <sz val="8"/>
        <color rgb="FF000000"/>
        <rFont val="Calibri"/>
        <family val="2"/>
        <scheme val="minor"/>
      </rPr>
      <t>PASEC reading Level 4.</t>
    </r>
  </si>
  <si>
    <t>Early
Grade</t>
  </si>
  <si>
    <t>End of
Primary</t>
  </si>
  <si>
    <t>Country/Grade</t>
  </si>
  <si>
    <t>Table 11 Learning poverty by boys and girls, and country groups, for a subsample of countries</t>
  </si>
  <si>
    <t>Note: Gender breakdowns calculated using all learning assessments since 2000 for which data was available. Estimates do not reflect all the learning assessments in the pooled dataset, because of a lack of gender-disaggregated data, and so the averages of the male and female columns do not match the global averages reported earlier; Standard errors calculated through bootstrapping, see Annex 9 for details; For countries without gender specific enrollment information, and a national enrollment higher than 98.5, are assumed to have gender parity on enrollment (nine countries are affected by this criteria, namely Austria, Canada, Costa Rica, Czech Republic, Germany, Georgia, Iran, Singapore and Tunisia).</t>
  </si>
  <si>
    <t>Learning poverty by boys and girls, and country groups, for a subsample of countries</t>
  </si>
  <si>
    <t>Table 10 Country Ranks on PASEC 2014/2015</t>
  </si>
  <si>
    <t>Country Ranks on PASEC 2014/2015</t>
  </si>
  <si>
    <t>For Heterogeneity Analysis - similar table, with breakdown of boys and girls -&gt; see table 12</t>
  </si>
  <si>
    <t>For similar table, without breakdown of boys and girls -&gt; see table 9</t>
  </si>
  <si>
    <t>Decomposition of learning poverty by learning and schooling, for boys and girls</t>
  </si>
  <si>
    <t>Table 5 Temporal comparability within assessments</t>
  </si>
  <si>
    <t>Decomposition of the change in learning poverty by learning and schooling</t>
  </si>
  <si>
    <t>Note: Shapley value decomposition, for a methodological description please see Azevedo et al (2012). Includes all spells considered in the simulation (N=72).</t>
  </si>
  <si>
    <t>Table 13 Decomposition of the change in learning poverty by learning and schooling</t>
  </si>
  <si>
    <t>Table 14 Annualized change in learning poverty (in percentage points) by country group, 2000-2017</t>
  </si>
  <si>
    <t>Annualized change in learning poverty (in percentage points) by country group, 2000-2017</t>
  </si>
  <si>
    <t xml:space="preserve">Note: Senate weights are used to ensure an equal contribution by each of the countries in the sample of spells. (1) Business as Usual (BaU) scenario reflects the country-specific growth rates; and for countries with no spells, the median of the group was used. (2) Global values were used due to an insufficient number of spells in the region. </t>
  </si>
  <si>
    <r>
      <t>Business
as Usual (BaU)</t>
    </r>
    <r>
      <rPr>
        <vertAlign val="superscript"/>
        <sz val="9"/>
        <color theme="1"/>
        <rFont val="Calibri"/>
        <family val="2"/>
        <scheme val="minor"/>
      </rPr>
      <t>(1)</t>
    </r>
  </si>
  <si>
    <r>
      <t>60</t>
    </r>
    <r>
      <rPr>
        <vertAlign val="superscript"/>
        <sz val="9"/>
        <color theme="1"/>
        <rFont val="Calibri"/>
        <family val="2"/>
        <scheme val="minor"/>
      </rPr>
      <t>th</t>
    </r>
    <r>
      <rPr>
        <sz val="9"/>
        <color theme="1"/>
        <rFont val="Calibri"/>
        <family val="2"/>
        <scheme val="minor"/>
      </rPr>
      <t xml:space="preserve"> Percentile</t>
    </r>
  </si>
  <si>
    <r>
      <t>70</t>
    </r>
    <r>
      <rPr>
        <vertAlign val="superscript"/>
        <sz val="9"/>
        <color theme="1"/>
        <rFont val="Calibri"/>
        <family val="2"/>
        <scheme val="minor"/>
      </rPr>
      <t>th</t>
    </r>
    <r>
      <rPr>
        <sz val="9"/>
        <color theme="1"/>
        <rFont val="Calibri"/>
        <family val="2"/>
        <scheme val="minor"/>
      </rPr>
      <t xml:space="preserve"> Percentile</t>
    </r>
  </si>
  <si>
    <r>
      <t>90</t>
    </r>
    <r>
      <rPr>
        <vertAlign val="superscript"/>
        <sz val="9"/>
        <color theme="1"/>
        <rFont val="Calibri"/>
        <family val="2"/>
        <scheme val="minor"/>
      </rPr>
      <t>th</t>
    </r>
    <r>
      <rPr>
        <sz val="9"/>
        <color theme="1"/>
        <rFont val="Calibri"/>
        <family val="2"/>
        <scheme val="minor"/>
      </rPr>
      <t xml:space="preserve"> Percentile</t>
    </r>
  </si>
  <si>
    <r>
      <t>80</t>
    </r>
    <r>
      <rPr>
        <vertAlign val="superscript"/>
        <sz val="9"/>
        <color theme="1"/>
        <rFont val="Calibri"/>
        <family val="2"/>
        <scheme val="minor"/>
      </rPr>
      <t>th</t>
    </r>
    <r>
      <rPr>
        <sz val="9"/>
        <color theme="1"/>
        <rFont val="Calibri"/>
        <family val="2"/>
        <scheme val="minor"/>
      </rPr>
      <t xml:space="preserve"> Percentile (High)</t>
    </r>
  </si>
  <si>
    <t>Table 15A</t>
  </si>
  <si>
    <t>Table 15B</t>
  </si>
  <si>
    <t>Table 15C</t>
  </si>
  <si>
    <t>Table 15D</t>
  </si>
  <si>
    <t>Table 15E</t>
  </si>
  <si>
    <t>Table 15 Learning poverty rates in 2030 under two scenarios (simulation using spells by region)</t>
  </si>
  <si>
    <t>Table 15X Learning poverty rates in 2030 under two scenarios (simulation using spells by region, with outliers)</t>
  </si>
  <si>
    <t>Table 15Y Learning poverty rates in 2030 under two scenarios (simulation using spells by region, with min2)</t>
  </si>
  <si>
    <t>Not Included in the Working Paper</t>
  </si>
  <si>
    <t>Note: Business as Usual (BaU) scenario uses country-specific growth rates; for countries with no spells, the regional average was used. High scenario considers the rate of improvement equal to the regional 80th percentile. All figures consider only Part 2 countries.</t>
  </si>
  <si>
    <t>T16</t>
  </si>
  <si>
    <t>Source: PIRLS and TIMMS documentation, by the International Association for the Evaluation of Educational Achievement (IEA).</t>
  </si>
  <si>
    <t>The table was manually "compacted" from the stata output</t>
  </si>
  <si>
    <t>(in T3)</t>
  </si>
  <si>
    <t>Table 19 Source of enrollment data</t>
  </si>
  <si>
    <t>Source of enrollment data</t>
  </si>
  <si>
    <t>Population ages 10-14 years old by region and income classifications (Year = 2015)</t>
  </si>
  <si>
    <t>Table 20 Population ages 10-14 years old by region and income classifications (Year = 2015)</t>
  </si>
  <si>
    <t>Source: Authors’ calculation using UN Population numbers.</t>
  </si>
  <si>
    <t>T23</t>
  </si>
  <si>
    <t>Note: Countries ordered alphabetically within regions; Only the latest assessment data since 2011 is reported for each country</t>
  </si>
  <si>
    <t>Table 23 Country Numbers</t>
  </si>
  <si>
    <t>Low- and Middle-Income countries</t>
  </si>
  <si>
    <t>BMP-PISA
&amp; LP</t>
  </si>
  <si>
    <t>Table 21  Weighted average and correlation of PISA and Learning Poverty country averages according to country groupings and moving windows of PISA data (weighted)</t>
  </si>
  <si>
    <t>Weighted average and correlation of PISA and Learning Poverty country averages according to country groupings and moving windows of PISA data (weighted)</t>
  </si>
  <si>
    <t>Correlation of early grade and end of primary scores</t>
  </si>
  <si>
    <t>Table 22 Correlation of early grade and end of primary scores</t>
  </si>
  <si>
    <t>Stata Output</t>
  </si>
  <si>
    <t>Note: “Initial conditions” refers to the level of learning poverty at the beginning of each spell. (*) Low- and Middle-Income countries refers to Part 2 countries, which are eligible to borrow from the World Bank Group and include high income IBRD clients.</t>
  </si>
  <si>
    <t>T25</t>
  </si>
  <si>
    <t xml:space="preserve">Note: “Initial conditions” refers to the level of learning poverty at the beginning of each spell. In the cases of EAP and SAR (which have only 1 spell each), their single spells were used in the global distribution of spells, but they were not used as representative of that particular region. The weighted panel uses senate weights to ensure an equal contribution by each of the countries in the sample of spells. </t>
  </si>
  <si>
    <t>Table 26 Learning poverty rates in 2030 under two scenarios (simulation using spells by income level)</t>
  </si>
  <si>
    <t>Table 27 Learning poverty rates in 2030 under two scenarios (simulation using spells by initial learning poverty)</t>
  </si>
  <si>
    <t>Learning poverty rates in 2030 under two scenarios (simulation using spells by initial learning poverty)</t>
  </si>
  <si>
    <t>Learning poverty rates in 2030 under two scenarios (simulation using spells by income level)</t>
  </si>
  <si>
    <t>T26</t>
  </si>
  <si>
    <t>T27</t>
  </si>
  <si>
    <t>(in T15)</t>
  </si>
  <si>
    <t>Table (main text)</t>
  </si>
  <si>
    <t>Table (annexes)</t>
  </si>
  <si>
    <t>Figure 2 Proficiency in reading:  Early Grade vs End of Primary</t>
  </si>
  <si>
    <t>Figure 1 Rates of non-proficiency in reading:  end-primary vs.lower-secondary (15-year-olds, PISA)</t>
  </si>
  <si>
    <t>Rates of non-proficiency in reading:  end-primary vs.lower-secondary (15-year-olds, PISA)</t>
  </si>
  <si>
    <t>a. All countries – Learning Poverty – BMP (n=60)</t>
  </si>
  <si>
    <t>b. All countries – Learning Poverty (n=60)</t>
  </si>
  <si>
    <t>c. Only IBRD and IDA – Learning Poverty – BMP (n=25)</t>
  </si>
  <si>
    <t>d. Only IBRD and IDA – Learning Poverty (n=25)</t>
  </si>
  <si>
    <t>Proficiency in reading:  Early Grade vs End of Primary</t>
  </si>
  <si>
    <t>a. Latin America (LLECE) LP-BMP and Early Grade (n=40)</t>
  </si>
  <si>
    <t>c. Latin America (LLECE) End of Primary and Early Grade mean scores (n=40)</t>
  </si>
  <si>
    <t>Not included in the Working Paper</t>
  </si>
  <si>
    <t>b. Sub-Saharan Africa (PASEC) LP-BMP and Early Grade (n=10)</t>
  </si>
  <si>
    <t>d. Sub-Saharan Africa (PASEC) End of Primary and Early Grade mean scores (n=10)</t>
  </si>
  <si>
    <t>Learning poverty and the average learning gap by country</t>
  </si>
  <si>
    <t>Source: Authors’ calculation using the Global Learning Assessment Database; Note: each point represents one country-assessment (N = 399); this figure if for illustration purposes only, and comparisons of learning gaps should only be done within specific learning assessment programs.</t>
  </si>
  <si>
    <t>Figure 3 Learning poverty and the average learning gap by country</t>
  </si>
  <si>
    <t>Figure 5 Learning poverty gender gap by the level of Learning Poverty</t>
  </si>
  <si>
    <t xml:space="preserve">Figure 4  Learning poverty gender gap, by country </t>
  </si>
  <si>
    <t>Source: Authors’ calculation using the Global Learning Assessment Database; UIS Enrollment Data; and UN Population numbers. Note: each point represents the latest available data for a country (N = 92)</t>
  </si>
  <si>
    <t>Source: Authors’ calculations using the Global Learning Assessment Database; and UIS Enrollment Data. Note: each point represents the latest available data for a country (N = 92)</t>
  </si>
  <si>
    <t>(in F4)</t>
  </si>
  <si>
    <t>Learning poverty gender gap, by country</t>
  </si>
  <si>
    <t>Learning poverty gender gap by the level of Learning Poverty</t>
  </si>
  <si>
    <t>Figure 7 Distribution of annualized changes in learning poverty for low- and middle-income countries, 2000-2017</t>
  </si>
  <si>
    <t xml:space="preserve">Learning Poverty by Brazilian Municipality (national definition) </t>
  </si>
  <si>
    <t>Figures</t>
  </si>
  <si>
    <t>(not in file)</t>
  </si>
  <si>
    <t>Queries in 0525 do file input values from Stata. Navigate quickly by clicking on the sheet names.</t>
  </si>
  <si>
    <t>Figure 8  Learning poverty under two scenarios, 2015-30 (simulation)</t>
  </si>
  <si>
    <t>Source: Authors’ calculations using the Global Learning Assessment Database; and UIS Enrollment Data.</t>
  </si>
  <si>
    <t>Note: each bar represents one spell – the annualized change in learning poverty for a given country between two points in time; includes only temporally comparable spells within same assessment and grade, for low- and middle-income countries. See Table 5 for the breakdown of these 72 spells by assessment. Negative values represent a decrease in learning poverty, that is, an improvement in education.</t>
  </si>
  <si>
    <t>WARNING! Text inside the graph is not automatically updated (manual changes)</t>
  </si>
  <si>
    <t>3 to 5 year</t>
  </si>
  <si>
    <t>0 to 4 years</t>
  </si>
  <si>
    <t>-3 to -5 years</t>
  </si>
  <si>
    <t>-6 to -11 years</t>
  </si>
  <si>
    <t>-11 or lower</t>
  </si>
  <si>
    <t>Low International Benchmark
(400 points)</t>
  </si>
  <si>
    <t>Level 3
(514 points)</t>
  </si>
  <si>
    <t>Level 4
(595 points)</t>
  </si>
  <si>
    <r>
      <t>LLECE</t>
    </r>
    <r>
      <rPr>
        <vertAlign val="superscript"/>
        <sz val="9"/>
        <color theme="1"/>
        <rFont val="Calibri"/>
        <family val="2"/>
        <scheme val="minor"/>
      </rPr>
      <t>(4)</t>
    </r>
  </si>
  <si>
    <r>
      <t>PASEC</t>
    </r>
    <r>
      <rPr>
        <vertAlign val="superscript"/>
        <sz val="9"/>
        <color theme="1"/>
        <rFont val="Calibri"/>
        <family val="2"/>
        <scheme val="minor"/>
      </rPr>
      <t>(5)</t>
    </r>
  </si>
  <si>
    <r>
      <t>SACMEQ</t>
    </r>
    <r>
      <rPr>
        <vertAlign val="superscript"/>
        <sz val="9"/>
        <color theme="1"/>
        <rFont val="Calibri"/>
        <family val="2"/>
        <scheme val="minor"/>
      </rPr>
      <t>(6)</t>
    </r>
  </si>
  <si>
    <t>Level 5
(510 points)</t>
  </si>
  <si>
    <r>
      <t>National assessments</t>
    </r>
    <r>
      <rPr>
        <vertAlign val="superscript"/>
        <sz val="9"/>
        <color theme="1"/>
        <rFont val="Calibri"/>
        <family val="2"/>
        <scheme val="minor"/>
      </rPr>
      <t>(7)</t>
    </r>
  </si>
  <si>
    <t>Varies by
country</t>
  </si>
  <si>
    <t>Notes: (1) For all cross-national assessments other than TIMSS, Minimum Proficiency Levels (MPLs) for regional and international assessments are taken from the revised UIS proposals for consideration by GAML meeting in August 2019; students performing at the cutoff are considered proficient; (2) Mean age is for the total population of students that took the test; (3) For TIMMS, we have used science scores, which is the subject and threshold level with the highest cross-country correlation with PIRLS; (4) Using the SERCE scale for both SERCE and TERCE rounds; (5) For the Democratic Republic of Congo, PASEC data are for 5th-graders in 2010; and (6) SACMEQ was used only for estimating changes in learning poverty, not levels; (7) NLA minimum proficiency levels are listed in Annex X.</t>
  </si>
  <si>
    <t>Population with data</t>
  </si>
  <si>
    <t>TIMSS 4th grade</t>
  </si>
  <si>
    <t>LLECE 6th grade</t>
  </si>
  <si>
    <t>PISA-D 15 years-old</t>
  </si>
  <si>
    <t>PISA 15 years-old</t>
  </si>
  <si>
    <t>BRAZIL 5th grade</t>
  </si>
  <si>
    <t>BRAZIL 9th grade</t>
  </si>
  <si>
    <t>math</t>
  </si>
  <si>
    <t>science</t>
  </si>
  <si>
    <t>math</t>
  </si>
  <si>
    <t>science</t>
  </si>
  <si>
    <t>math</t>
  </si>
  <si>
    <t>science</t>
  </si>
  <si>
    <t>math</t>
  </si>
  <si>
    <t>science</t>
  </si>
  <si>
    <t>math</t>
  </si>
  <si>
    <t>Vietnam</t>
  </si>
  <si>
    <t>Afghanistan</t>
  </si>
  <si>
    <t>Cambodia</t>
  </si>
  <si>
    <t>Kyrgyz Republic</t>
  </si>
  <si>
    <t>Pakistan</t>
  </si>
  <si>
    <t>Uganda</t>
  </si>
  <si>
    <t>Bangladesh</t>
  </si>
  <si>
    <t>Ethiopia</t>
  </si>
  <si>
    <t>Sri Lanka</t>
  </si>
  <si>
    <t>China</t>
  </si>
  <si>
    <t>India</t>
  </si>
  <si>
    <t>Malaysia</t>
  </si>
  <si>
    <t>Acceptable Level</t>
  </si>
  <si>
    <t>Level 10</t>
  </si>
  <si>
    <t>Proficient level</t>
  </si>
  <si>
    <t>Basic level</t>
  </si>
  <si>
    <t>Proficient level</t>
  </si>
  <si>
    <t>Advanced level</t>
  </si>
  <si>
    <t>Proficient</t>
  </si>
  <si>
    <t>Proficient level</t>
  </si>
  <si>
    <t xml:space="preserve"> Score Above 40 mark</t>
  </si>
  <si>
    <t>Moderate level</t>
  </si>
  <si>
    <t>Intermediate level</t>
  </si>
  <si>
    <t>Level D</t>
  </si>
  <si>
    <t>National Learning Assessment</t>
  </si>
  <si>
    <t>2013 Grade 6 National Assessment (MTEG)</t>
  </si>
  <si>
    <t xml:space="preserve"> National Learning Assessment (NLA): National Assessment; Grade 6; Minimum proficiency level: Level 3: Proficient </t>
  </si>
  <si>
    <t>National Learning Assessment (NLA): National Sample-Based Assessment (NSBA); Grade 4; Minimum proficiency level: Basic level; Domain: Language</t>
  </si>
  <si>
    <t>2014 Grade 4 National Achievement Test (English)</t>
  </si>
  <si>
    <t/>
  </si>
  <si>
    <t>National Student Assessment (NSA); Grade 5 Bangla</t>
  </si>
  <si>
    <t xml:space="preserve"> Grade 4 National Assessment</t>
  </si>
  <si>
    <t>2015 National Grade 4 Language Test</t>
  </si>
  <si>
    <t>Chinese National Compulsory Education Quality Assessment; Grade 4</t>
  </si>
  <si>
    <t xml:space="preserve"> 2017 NAS grade 5 language; Class V</t>
  </si>
  <si>
    <t xml:space="preserve"> National Learning Assessment (NLA): Mid year exam 2017; Grade 6; Minimum proficiency level: D </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</si>
  <si>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</si>
  <si>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</si>
  <si>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</si>
  <si>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</si>
  <si>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</si>
  <si>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</si>
  <si>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</si>
  <si>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</si>
  <si>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</si>
  <si>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</si>
  <si>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</si>
  <si>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</si>
  <si>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</si>
  <si>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</si>
  <si>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</si>
  <si>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</si>
  <si>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</si>
  <si>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</si>
  <si>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</si>
  <si>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</si>
  <si>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</si>
  <si>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</si>
  <si>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</si>
  <si>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</si>
  <si>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</si>
  <si>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</si>
  <si>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</si>
  <si>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</si>
  <si>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</si>
  <si>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</si>
  <si>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N/A</t>
  </si>
  <si>
    <t>N/A</t>
  </si>
  <si>
    <t>N/A</t>
  </si>
  <si>
    <t>N/A</t>
  </si>
  <si>
    <t>Grade</t>
  </si>
  <si>
    <t>4</t>
  </si>
  <si>
    <t>5</t>
  </si>
  <si>
    <t>6</t>
  </si>
  <si>
    <t>Total</t>
  </si>
  <si>
    <t>High-Income Countries</t>
  </si>
  <si>
    <t>Low- and Middle-Income Countries</t>
  </si>
  <si>
    <t>Total</t>
  </si>
  <si>
    <t>High-Income Countries</t>
  </si>
  <si>
    <t>Low- and Middle-Income Countries</t>
  </si>
  <si>
    <t>Total</t>
  </si>
  <si>
    <t>LLECE</t>
  </si>
  <si>
    <t>NLA</t>
  </si>
  <si>
    <t>PASEC</t>
  </si>
  <si>
    <t>PIRLS</t>
  </si>
  <si>
    <t>SACMEQ</t>
  </si>
  <si>
    <t>TIMSS</t>
  </si>
  <si>
    <t>Total</t>
  </si>
  <si>
    <t>countrycode</t>
  </si>
  <si>
    <t>ZMB</t>
  </si>
  <si>
    <t>KEN</t>
  </si>
  <si>
    <t>BWA</t>
  </si>
  <si>
    <t>ZAF</t>
  </si>
  <si>
    <t>UGA</t>
  </si>
  <si>
    <t>MWI</t>
  </si>
  <si>
    <t>NAM</t>
  </si>
  <si>
    <t>LSO</t>
  </si>
  <si>
    <t>GEO</t>
  </si>
  <si>
    <t>MAR</t>
  </si>
  <si>
    <t>idgrade</t>
  </si>
  <si>
    <t>test</t>
  </si>
  <si>
    <t>SACMEQ</t>
  </si>
  <si>
    <t>TIMSS</t>
  </si>
  <si>
    <t>nla_code</t>
  </si>
  <si>
    <t>N.A.</t>
  </si>
  <si>
    <t>subject</t>
  </si>
  <si>
    <t>read</t>
  </si>
  <si>
    <t>science</t>
  </si>
  <si>
    <t>spell</t>
  </si>
  <si>
    <t>2007-2013</t>
  </si>
  <si>
    <t>2007-2011</t>
  </si>
  <si>
    <t>2011-2015</t>
  </si>
  <si>
    <t>spell_id</t>
  </si>
  <si>
    <t>ZMB_SACMEQ_read_2007-2013_grade6</t>
  </si>
  <si>
    <t>KEN_SACMEQ_read_2007-2013_grade6</t>
  </si>
  <si>
    <t>BWA_SACMEQ_read_2007-2013_grade6</t>
  </si>
  <si>
    <t>ZAF_SACMEQ_read_2007-2013_grade6</t>
  </si>
  <si>
    <t>UGA_SACMEQ_read_2007-2013_grade6</t>
  </si>
  <si>
    <t>MWI_SACMEQ_read_2007-2013_grade6</t>
  </si>
  <si>
    <t>NAM_SACMEQ_read_2007-2013_grade6</t>
  </si>
  <si>
    <t>LSO_SACMEQ_read_2007-2013_grade6</t>
  </si>
  <si>
    <t>GEO_TIMSS_science_2007-2011_grade4</t>
  </si>
  <si>
    <t>MAR_TIMSS_science_2011-2015_grade4</t>
  </si>
  <si>
    <t>spell_lenght</t>
  </si>
  <si>
    <t>delta_lp</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</si>
  <si>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</si>
  <si>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</si>
  <si>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</si>
  <si>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</si>
  <si>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</si>
  <si>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</si>
  <si>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</si>
  <si>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</si>
  <si>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</si>
  <si>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</si>
  <si>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</si>
  <si>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</si>
  <si>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</si>
  <si>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</si>
  <si>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</si>
  <si>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N/A</t>
  </si>
  <si>
    <t>N/A</t>
  </si>
  <si>
    <t>Window</t>
  </si>
  <si>
    <t>Latest</t>
  </si>
  <si>
    <t>8 years</t>
  </si>
  <si>
    <t>6 years</t>
  </si>
  <si>
    <t>4 years</t>
  </si>
  <si>
    <t>Learning Poverty (%)</t>
  </si>
  <si>
    <t>S.E. L.P. (%)</t>
  </si>
  <si>
    <t>Population Coverage (%)</t>
  </si>
  <si>
    <t>N countries</t>
  </si>
  <si>
    <t>Avg. Year</t>
  </si>
  <si>
    <t xml:space="preserve"> </t>
  </si>
  <si>
    <t>Learning Poverty (%)</t>
  </si>
  <si>
    <t>S.E. L.P. (%)</t>
  </si>
  <si>
    <t>Population Coverage (%)</t>
  </si>
  <si>
    <t>N countries</t>
  </si>
  <si>
    <t>Avg. Year</t>
  </si>
  <si>
    <t>Population Definition</t>
  </si>
  <si>
    <t>10</t>
  </si>
  <si>
    <t>10-14</t>
  </si>
  <si>
    <t>5-16</t>
  </si>
  <si>
    <t>9plus</t>
  </si>
  <si>
    <t>primary</t>
  </si>
  <si>
    <t>Learning Poverty (%)</t>
  </si>
  <si>
    <t>S.E. L.P. (%)</t>
  </si>
  <si>
    <t>Population (millions)</t>
  </si>
  <si>
    <t>Population Coverage (%)</t>
  </si>
  <si>
    <t>Learning Poor (millions)</t>
  </si>
  <si>
    <t xml:space="preserve"> </t>
  </si>
  <si>
    <t>Learning Poverty (%)</t>
  </si>
  <si>
    <t>S.E. L.P. (%)</t>
  </si>
  <si>
    <t>Population (millions)</t>
  </si>
  <si>
    <t>Population Coverage (%)</t>
  </si>
  <si>
    <t>Learning Poor (millions)</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</si>
  <si>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</si>
  <si>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</si>
  <si>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</si>
  <si>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</si>
  <si>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</si>
  <si>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</si>
  <si>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</si>
  <si>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</si>
  <si>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</si>
  <si>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</si>
  <si>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</si>
  <si>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</si>
  <si>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</si>
  <si>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</si>
  <si>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</si>
  <si>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N/A</t>
  </si>
  <si>
    <t>N/A</t>
  </si>
  <si>
    <t>Benin</t>
  </si>
  <si>
    <t>Burkina Faso</t>
  </si>
  <si>
    <t>Burundi</t>
  </si>
  <si>
    <t>Cameroon</t>
  </si>
  <si>
    <t>Chad</t>
  </si>
  <si>
    <t>Congo, Rep.</t>
  </si>
  <si>
    <t>Cote d'Ivoire</t>
  </si>
  <si>
    <t>Niger</t>
  </si>
  <si>
    <t>Senegal</t>
  </si>
  <si>
    <t>Togo</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</si>
  <si>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</si>
  <si>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</si>
  <si>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</si>
  <si>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</si>
  <si>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</si>
  <si>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</si>
  <si>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</si>
  <si>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</si>
  <si>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</si>
  <si>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</si>
  <si>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</si>
  <si>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</si>
  <si>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</si>
  <si>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</si>
  <si>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</si>
  <si>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N/A</t>
  </si>
  <si>
    <t>N/A</t>
  </si>
  <si>
    <t>AUT</t>
  </si>
  <si>
    <t>CAN</t>
  </si>
  <si>
    <t>CRI</t>
  </si>
  <si>
    <t>CZE</t>
  </si>
  <si>
    <t>DEU</t>
  </si>
  <si>
    <t>GEO</t>
  </si>
  <si>
    <t>IRN</t>
  </si>
  <si>
    <t>SGP</t>
  </si>
  <si>
    <t>TUN</t>
  </si>
  <si>
    <t>Austria</t>
  </si>
  <si>
    <t>Canada</t>
  </si>
  <si>
    <t>Costa Rica</t>
  </si>
  <si>
    <t>Czech Republic</t>
  </si>
  <si>
    <t>Germany</t>
  </si>
  <si>
    <t>Georgia</t>
  </si>
  <si>
    <t>Iran, Islamic Rep.</t>
  </si>
  <si>
    <t>Singapore</t>
  </si>
  <si>
    <t>Tunisia</t>
  </si>
  <si>
    <t>lp_by_gender_is_available</t>
  </si>
  <si>
    <t>population_2015_all</t>
  </si>
  <si>
    <t>share</t>
  </si>
  <si>
    <t>group</t>
  </si>
  <si>
    <t>all countries</t>
  </si>
  <si>
    <t>lp_by_gender_is_available</t>
  </si>
  <si>
    <t>population_2015_all</t>
  </si>
  <si>
    <t>share</t>
  </si>
  <si>
    <t>group</t>
  </si>
  <si>
    <t>low and middle income countries</t>
  </si>
  <si>
    <t>Overall</t>
  </si>
  <si>
    <t>East Asia and Pacific</t>
  </si>
  <si>
    <t>Europe and Central Asia</t>
  </si>
  <si>
    <t>Latin American and Caribbean</t>
  </si>
  <si>
    <t>Middle East and North Africa</t>
  </si>
  <si>
    <t>North America</t>
  </si>
  <si>
    <t>South Asia</t>
  </si>
  <si>
    <t>Sub-Saharan Africa</t>
  </si>
  <si>
    <t>High income</t>
  </si>
  <si>
    <t>Upper middle income</t>
  </si>
  <si>
    <t>Lower middle income</t>
  </si>
  <si>
    <t>Low income</t>
  </si>
  <si>
    <t>Part 1</t>
  </si>
  <si>
    <t>IBRD</t>
  </si>
  <si>
    <t>IDA / Blend</t>
  </si>
  <si>
    <t>Region</t>
  </si>
  <si>
    <t>East Asia and Pacific</t>
  </si>
  <si>
    <t>Europe and Central Asia</t>
  </si>
  <si>
    <t>Latin American and Caribbean</t>
  </si>
  <si>
    <t>Middle East and North Africa</t>
  </si>
  <si>
    <t>South Asia</t>
  </si>
  <si>
    <t>Sub-Saharan Africa</t>
  </si>
  <si>
    <t>Overall</t>
  </si>
  <si>
    <t>Annualized Change in Learning Poverty</t>
  </si>
  <si>
    <t>Annualized Change in Below Minimum Proficiency (BMP)</t>
  </si>
  <si>
    <t>Annualized Change in Out of School (OOS)</t>
  </si>
  <si>
    <t>Percentage of Annualized Change in Learning Poverty Explained by BMP</t>
  </si>
  <si>
    <t>Percentage of Annualized Change in Learning Poverty Explained by OOS</t>
  </si>
  <si>
    <t>Overall</t>
  </si>
  <si>
    <t>East Asia and Pacific</t>
  </si>
  <si>
    <t>Europe and Central Asia</t>
  </si>
  <si>
    <t>Latin American and Caribbean</t>
  </si>
  <si>
    <t>Middle East and North Africa</t>
  </si>
  <si>
    <t>South Asia</t>
  </si>
  <si>
    <t>Sub-Saharan Africa</t>
  </si>
  <si>
    <t>High income</t>
  </si>
  <si>
    <t>Upper middle income</t>
  </si>
  <si>
    <t>Lower middle income</t>
  </si>
  <si>
    <t>Low income</t>
  </si>
  <si>
    <t>0-25% Learning Poverty</t>
  </si>
  <si>
    <t>25-50% Learning Poverty</t>
  </si>
  <si>
    <t>50-75% Learning Poverty</t>
  </si>
  <si>
    <t>75-100% Learning Poverty</t>
  </si>
  <si>
    <t>East Asia and Pacific</t>
  </si>
  <si>
    <t>Europe and Central Asia</t>
  </si>
  <si>
    <t>Latin American and Caribbean</t>
  </si>
  <si>
    <t>Middle East and North Africa</t>
  </si>
  <si>
    <t>South Asia</t>
  </si>
  <si>
    <t>Sub-Saharan Africa</t>
  </si>
  <si>
    <t>Overall</t>
  </si>
  <si>
    <t>East Asia and Pacific</t>
  </si>
  <si>
    <t>Europe and Central Asia</t>
  </si>
  <si>
    <t>Latin American and Caribbean</t>
  </si>
  <si>
    <t>Middle East and North Africa</t>
  </si>
  <si>
    <t>South Asia</t>
  </si>
  <si>
    <t>Sub-Saharan Africa</t>
  </si>
  <si>
    <t>Overall</t>
  </si>
  <si>
    <t>East Asia and Pacific</t>
  </si>
  <si>
    <t>Europe and Central Asia</t>
  </si>
  <si>
    <t>Latin American and Caribbean</t>
  </si>
  <si>
    <t>Middle East and North Africa</t>
  </si>
  <si>
    <t>South Asia</t>
  </si>
  <si>
    <t>Sub-Saharan Africa</t>
  </si>
  <si>
    <t>Overall</t>
  </si>
  <si>
    <t>East Asia and Pacific</t>
  </si>
  <si>
    <t>Europe and Central Asia</t>
  </si>
  <si>
    <t>Latin American and Caribbean</t>
  </si>
  <si>
    <t>Middle East and North Africa</t>
  </si>
  <si>
    <t>South Asia</t>
  </si>
  <si>
    <t>Sub-Saharan Africa</t>
  </si>
  <si>
    <t>Overall</t>
  </si>
  <si>
    <t>East Asia and Pacific</t>
  </si>
  <si>
    <t>Europe and Central Asia</t>
  </si>
  <si>
    <t>Latin American and Caribbean</t>
  </si>
  <si>
    <t>Middle East and North Africa</t>
  </si>
  <si>
    <t>South Asia</t>
  </si>
  <si>
    <t>Sub-Saharan Africa</t>
  </si>
  <si>
    <t>Overall</t>
  </si>
  <si>
    <t>0.854***</t>
  </si>
  <si>
    <t>(0.027)</t>
  </si>
  <si>
    <t/>
  </si>
  <si>
    <t/>
  </si>
  <si>
    <t>0.891</t>
  </si>
  <si>
    <t>417</t>
  </si>
  <si>
    <t/>
  </si>
  <si>
    <t>0.891***</t>
  </si>
  <si>
    <t>(0.029)</t>
  </si>
  <si>
    <t/>
  </si>
  <si>
    <t/>
  </si>
  <si>
    <t>0.886</t>
  </si>
  <si>
    <t>417</t>
  </si>
  <si>
    <t>0.833***</t>
  </si>
  <si>
    <t>(0.038)</t>
  </si>
  <si>
    <t/>
  </si>
  <si>
    <t/>
  </si>
  <si>
    <t>0.910</t>
  </si>
  <si>
    <t>417</t>
  </si>
  <si>
    <t/>
  </si>
  <si>
    <t>0.893***</t>
  </si>
  <si>
    <t>(0.046)</t>
  </si>
  <si>
    <t/>
  </si>
  <si>
    <t/>
  </si>
  <si>
    <t>0.908</t>
  </si>
  <si>
    <t>417</t>
  </si>
  <si>
    <t>0.829***</t>
  </si>
  <si>
    <t>(0.038)</t>
  </si>
  <si>
    <t/>
  </si>
  <si>
    <t/>
  </si>
  <si>
    <t>0.913</t>
  </si>
  <si>
    <t>417</t>
  </si>
  <si>
    <t/>
  </si>
  <si>
    <t>0.886***</t>
  </si>
  <si>
    <t>(0.044)</t>
  </si>
  <si>
    <t/>
  </si>
  <si>
    <t/>
  </si>
  <si>
    <t>0.911</t>
  </si>
  <si>
    <t>417</t>
  </si>
  <si>
    <t>0.838***</t>
  </si>
  <si>
    <t>(0.036)</t>
  </si>
  <si>
    <t/>
  </si>
  <si>
    <t/>
  </si>
  <si>
    <t>0.914</t>
  </si>
  <si>
    <t>412</t>
  </si>
  <si>
    <t/>
  </si>
  <si>
    <t>0.892***</t>
  </si>
  <si>
    <t>(0.045)</t>
  </si>
  <si>
    <t/>
  </si>
  <si>
    <t/>
  </si>
  <si>
    <t>0.912</t>
  </si>
  <si>
    <t>412</t>
  </si>
  <si>
    <t/>
  </si>
  <si>
    <t/>
  </si>
  <si>
    <t>0.963***</t>
  </si>
  <si>
    <t>(0.021)</t>
  </si>
  <si>
    <t>0.937</t>
  </si>
  <si>
    <t>420</t>
  </si>
  <si>
    <t/>
  </si>
  <si>
    <t/>
  </si>
  <si>
    <t/>
  </si>
  <si>
    <t>0.985***</t>
  </si>
  <si>
    <t>(0.025)</t>
  </si>
  <si>
    <t>0.945</t>
  </si>
  <si>
    <t>420</t>
  </si>
  <si>
    <t/>
  </si>
  <si>
    <t/>
  </si>
  <si>
    <t>0.934***</t>
  </si>
  <si>
    <t>(0.029)</t>
  </si>
  <si>
    <t>0.945</t>
  </si>
  <si>
    <t>420</t>
  </si>
  <si>
    <t/>
  </si>
  <si>
    <t/>
  </si>
  <si>
    <t/>
  </si>
  <si>
    <t>0.973***</t>
  </si>
  <si>
    <t>(0.031)</t>
  </si>
  <si>
    <t>0.955</t>
  </si>
  <si>
    <t>420</t>
  </si>
  <si>
    <t/>
  </si>
  <si>
    <t/>
  </si>
  <si>
    <t>0.935***</t>
  </si>
  <si>
    <t>(0.029)</t>
  </si>
  <si>
    <t>0.948</t>
  </si>
  <si>
    <t>420</t>
  </si>
  <si>
    <t/>
  </si>
  <si>
    <t/>
  </si>
  <si>
    <t/>
  </si>
  <si>
    <t>0.974***</t>
  </si>
  <si>
    <t>(0.030)</t>
  </si>
  <si>
    <t>0.957</t>
  </si>
  <si>
    <t>420</t>
  </si>
  <si>
    <t/>
  </si>
  <si>
    <t/>
  </si>
  <si>
    <t>0.936***</t>
  </si>
  <si>
    <t>(0.029)</t>
  </si>
  <si>
    <t>0.947</t>
  </si>
  <si>
    <t>415</t>
  </si>
  <si>
    <t/>
  </si>
  <si>
    <t/>
  </si>
  <si>
    <t/>
  </si>
  <si>
    <t>0.975***</t>
  </si>
  <si>
    <t>(0.030)</t>
  </si>
  <si>
    <t>0.957</t>
  </si>
  <si>
    <t>415</t>
  </si>
  <si>
    <t>countrycode</t>
  </si>
  <si>
    <t>ISR</t>
  </si>
  <si>
    <t>MAR</t>
  </si>
  <si>
    <t>POL</t>
  </si>
  <si>
    <t>QAT</t>
  </si>
  <si>
    <t>ZAF</t>
  </si>
  <si>
    <t>ARM</t>
  </si>
  <si>
    <t>KAZ</t>
  </si>
  <si>
    <t>KWT</t>
  </si>
  <si>
    <t>MAR</t>
  </si>
  <si>
    <t>POL</t>
  </si>
  <si>
    <t>QAT</t>
  </si>
  <si>
    <t>YEM</t>
  </si>
  <si>
    <t>country</t>
  </si>
  <si>
    <t>Israel</t>
  </si>
  <si>
    <t>Morocco</t>
  </si>
  <si>
    <t>Poland</t>
  </si>
  <si>
    <t>Qatar</t>
  </si>
  <si>
    <t>Republic of South Africa</t>
  </si>
  <si>
    <t>Armenia</t>
  </si>
  <si>
    <t>Kazakhstan</t>
  </si>
  <si>
    <t>Kuwait</t>
  </si>
  <si>
    <t>Morocco</t>
  </si>
  <si>
    <t>Poland</t>
  </si>
  <si>
    <t>Qatar</t>
  </si>
  <si>
    <t>Yemen</t>
  </si>
  <si>
    <t>test</t>
  </si>
  <si>
    <t>PIRLS</t>
  </si>
  <si>
    <t>TIMSS</t>
  </si>
  <si>
    <t>idgrade</t>
  </si>
  <si>
    <t>spell</t>
  </si>
  <si>
    <t>2006-2016</t>
  </si>
  <si>
    <t>2001-2016</t>
  </si>
  <si>
    <t>2001-2011</t>
  </si>
  <si>
    <t>2006-2011</t>
  </si>
  <si>
    <t>2001-2011</t>
  </si>
  <si>
    <t>2006-2011</t>
  </si>
  <si>
    <t>2001-2016</t>
  </si>
  <si>
    <t>2006-2016</t>
  </si>
  <si>
    <t>2011-2016</t>
  </si>
  <si>
    <t>2006-2016</t>
  </si>
  <si>
    <t>2006-2011</t>
  </si>
  <si>
    <t>2011-2016</t>
  </si>
  <si>
    <t>2006-2016</t>
  </si>
  <si>
    <t>2007-2015</t>
  </si>
  <si>
    <t>2007-2011</t>
  </si>
  <si>
    <t>2003-2007</t>
  </si>
  <si>
    <t>2011-2015</t>
  </si>
  <si>
    <t>2007-2011</t>
  </si>
  <si>
    <t>2007-2015</t>
  </si>
  <si>
    <t>2007-2011</t>
  </si>
  <si>
    <t>2007-2015</t>
  </si>
  <si>
    <t>2003-2015</t>
  </si>
  <si>
    <t>2003-2011</t>
  </si>
  <si>
    <t>2007-2011</t>
  </si>
  <si>
    <t>2011-2015</t>
  </si>
  <si>
    <t>2007-2015</t>
  </si>
  <si>
    <t>2007-2011</t>
  </si>
  <si>
    <t>2003-2011</t>
  </si>
  <si>
    <t>2003-2007</t>
  </si>
  <si>
    <t>Type of enrollment indicator</t>
  </si>
  <si>
    <t>ANER</t>
  </si>
  <si>
    <t>Country Team Validation</t>
  </si>
  <si>
    <t>GER (capped at 100%)</t>
  </si>
  <si>
    <t>GER</t>
  </si>
  <si>
    <t>National household survey</t>
  </si>
  <si>
    <t>Freq.</t>
  </si>
  <si>
    <t>Percent</t>
  </si>
  <si>
    <t>WB country code (3 letters)</t>
  </si>
  <si>
    <t>AFG</t>
  </si>
  <si>
    <t>AUT</t>
  </si>
  <si>
    <t>CHN</t>
  </si>
  <si>
    <t>CIV</t>
  </si>
  <si>
    <t>CRI</t>
  </si>
  <si>
    <t>CZE</t>
  </si>
  <si>
    <t>MDA</t>
  </si>
  <si>
    <t>SVK</t>
  </si>
  <si>
    <t>Country Name</t>
  </si>
  <si>
    <t>Afghanistan</t>
  </si>
  <si>
    <t>Austria</t>
  </si>
  <si>
    <t>China</t>
  </si>
  <si>
    <t>Cote d'Ivoire</t>
  </si>
  <si>
    <t>Costa Rica</t>
  </si>
  <si>
    <t>Czech Republic</t>
  </si>
  <si>
    <t>Moldova</t>
  </si>
  <si>
    <t>Slovak Republic</t>
  </si>
  <si>
    <t>The definition used for this enrollment value</t>
  </si>
  <si>
    <t>National household survey</t>
  </si>
  <si>
    <t>GER (capped at 100%)</t>
  </si>
  <si>
    <t>Country Team Validation</t>
  </si>
  <si>
    <t>GER (capped at 100%)</t>
  </si>
  <si>
    <t>Country Team Validation</t>
  </si>
  <si>
    <t>GER</t>
  </si>
  <si>
    <t>Region Name</t>
  </si>
  <si>
    <t>East Asia and Pacific</t>
  </si>
  <si>
    <t>Europe and Central Asia</t>
  </si>
  <si>
    <t>Latin America and Caribbean</t>
  </si>
  <si>
    <t>Middle East and North Africa</t>
  </si>
  <si>
    <t>North America</t>
  </si>
  <si>
    <t>South Asia</t>
  </si>
  <si>
    <t>Sub-Saharan Africa</t>
  </si>
  <si>
    <t>Global</t>
  </si>
  <si>
    <t>High income Countries</t>
  </si>
  <si>
    <t>Upper-middle income</t>
  </si>
  <si>
    <t>Low-middle income</t>
  </si>
  <si>
    <t>Low income Countries</t>
  </si>
  <si>
    <t>Total</t>
  </si>
  <si>
    <t>Region Code</t>
  </si>
  <si>
    <t>EAP</t>
  </si>
  <si>
    <t>ECA</t>
  </si>
  <si>
    <t>LAC</t>
  </si>
  <si>
    <t>MNA</t>
  </si>
  <si>
    <t>NAC</t>
  </si>
  <si>
    <t>SAR</t>
  </si>
  <si>
    <t>SSA</t>
  </si>
  <si>
    <t>Country Name</t>
  </si>
  <si>
    <t>Australia</t>
  </si>
  <si>
    <t>Cambodia</t>
  </si>
  <si>
    <t>China</t>
  </si>
  <si>
    <t>Hong Kong SAR, China</t>
  </si>
  <si>
    <t>Indonesia</t>
  </si>
  <si>
    <t>Japan</t>
  </si>
  <si>
    <t>Korea, Rep.</t>
  </si>
  <si>
    <t>Macao SAR, China</t>
  </si>
  <si>
    <t>Malaysia</t>
  </si>
  <si>
    <t>New Zealand</t>
  </si>
  <si>
    <t>Singapore</t>
  </si>
  <si>
    <t>Thailand</t>
  </si>
  <si>
    <t>Vietnam</t>
  </si>
  <si>
    <t>Armenia</t>
  </si>
  <si>
    <t>Austria</t>
  </si>
  <si>
    <t>Azerbaijan</t>
  </si>
  <si>
    <t>Belgium</t>
  </si>
  <si>
    <t>Bulgaria</t>
  </si>
  <si>
    <t>Croatia</t>
  </si>
  <si>
    <t>Cyprus</t>
  </si>
  <si>
    <t>Czech Republic</t>
  </si>
  <si>
    <t>Denmark</t>
  </si>
  <si>
    <t>Finland</t>
  </si>
  <si>
    <t>France</t>
  </si>
  <si>
    <t>Georgia</t>
  </si>
  <si>
    <t>Germany</t>
  </si>
  <si>
    <t>Hungary</t>
  </si>
  <si>
    <t>Ireland</t>
  </si>
  <si>
    <t>Italy</t>
  </si>
  <si>
    <t>Kazakhstan</t>
  </si>
  <si>
    <t>Kyrgyz Republic</t>
  </si>
  <si>
    <t>Latvia</t>
  </si>
  <si>
    <t>Lithuania</t>
  </si>
  <si>
    <t>Netherlands</t>
  </si>
  <si>
    <t>Norway</t>
  </si>
  <si>
    <t>Poland</t>
  </si>
  <si>
    <t>Portugal</t>
  </si>
  <si>
    <t>Romania</t>
  </si>
  <si>
    <t>Russian Federation</t>
  </si>
  <si>
    <t>Serbia</t>
  </si>
  <si>
    <t>Slovak Republic</t>
  </si>
  <si>
    <t>Slovenia</t>
  </si>
  <si>
    <t>Spain</t>
  </si>
  <si>
    <t>Sweden</t>
  </si>
  <si>
    <t>Turkey</t>
  </si>
  <si>
    <t>United Kingdom</t>
  </si>
  <si>
    <t>Argentina</t>
  </si>
  <si>
    <t>Brazil</t>
  </si>
  <si>
    <t>Chile</t>
  </si>
  <si>
    <t>Colombia</t>
  </si>
  <si>
    <t>Costa Rica</t>
  </si>
  <si>
    <t>Dominican Republic</t>
  </si>
  <si>
    <t>Ecuador</t>
  </si>
  <si>
    <t>Guatemala</t>
  </si>
  <si>
    <t>Honduras</t>
  </si>
  <si>
    <t>Mexico</t>
  </si>
  <si>
    <t>Nicaragua</t>
  </si>
  <si>
    <t>Panama</t>
  </si>
  <si>
    <t>Paraguay</t>
  </si>
  <si>
    <t>Peru</t>
  </si>
  <si>
    <t>Trinidad and Tobago</t>
  </si>
  <si>
    <t>Uruguay</t>
  </si>
  <si>
    <t>Bahrain</t>
  </si>
  <si>
    <t>Egypt, Arab Rep.</t>
  </si>
  <si>
    <t>Iran, Islamic Rep.</t>
  </si>
  <si>
    <t>Israel</t>
  </si>
  <si>
    <t>Jordan</t>
  </si>
  <si>
    <t>Kuwait</t>
  </si>
  <si>
    <t>Malta</t>
  </si>
  <si>
    <t>Morocco</t>
  </si>
  <si>
    <t>Oman</t>
  </si>
  <si>
    <t>Qatar</t>
  </si>
  <si>
    <t>Saudi Arabia</t>
  </si>
  <si>
    <t>Tunisia</t>
  </si>
  <si>
    <t>United Arab Emirates</t>
  </si>
  <si>
    <t>Yemen, Rep.</t>
  </si>
  <si>
    <t>Canada</t>
  </si>
  <si>
    <t>United States</t>
  </si>
  <si>
    <t>Afghanistan</t>
  </si>
  <si>
    <t>Bangladesh</t>
  </si>
  <si>
    <t>India</t>
  </si>
  <si>
    <t>Pakistan</t>
  </si>
  <si>
    <t>Sri Lanka</t>
  </si>
  <si>
    <t>Benin</t>
  </si>
  <si>
    <t>Botswana</t>
  </si>
  <si>
    <t>Burkina Faso</t>
  </si>
  <si>
    <t>Burundi</t>
  </si>
  <si>
    <t>Cameroon</t>
  </si>
  <si>
    <t>Chad</t>
  </si>
  <si>
    <t>Congo, Dem. Rep.</t>
  </si>
  <si>
    <t>Congo, Rep.</t>
  </si>
  <si>
    <t>Cote d'Ivoire</t>
  </si>
  <si>
    <t>Ethiopia</t>
  </si>
  <si>
    <t>Madagascar</t>
  </si>
  <si>
    <t>Mali</t>
  </si>
  <si>
    <t>Niger</t>
  </si>
  <si>
    <t>Senegal</t>
  </si>
  <si>
    <t>South Africa</t>
  </si>
  <si>
    <t>Togo</t>
  </si>
  <si>
    <t>Uganda</t>
  </si>
  <si>
    <t>Out of School (OOS, %)</t>
  </si>
  <si>
    <t>Below Minimum Proficiency (BMP, %)</t>
  </si>
  <si>
    <t>Learning Poverty (%)</t>
  </si>
  <si>
    <t>Assessment</t>
  </si>
  <si>
    <t>PIRLS</t>
  </si>
  <si>
    <t>NLA</t>
  </si>
  <si>
    <t>PIRLS</t>
  </si>
  <si>
    <t>TIMSS</t>
  </si>
  <si>
    <t>PIRLS</t>
  </si>
  <si>
    <t>NLA</t>
  </si>
  <si>
    <t>PIRLS</t>
  </si>
  <si>
    <t>TIMSS</t>
  </si>
  <si>
    <t>NLA</t>
  </si>
  <si>
    <t>TIMSS</t>
  </si>
  <si>
    <t>PIRLS</t>
  </si>
  <si>
    <t>TIMSS</t>
  </si>
  <si>
    <t>PIRLS</t>
  </si>
  <si>
    <t>NLA</t>
  </si>
  <si>
    <t>PIRLS</t>
  </si>
  <si>
    <t>TIMSS</t>
  </si>
  <si>
    <t>PIRLS</t>
  </si>
  <si>
    <t>TIMSS</t>
  </si>
  <si>
    <t>PIRLS</t>
  </si>
  <si>
    <t>LLECE</t>
  </si>
  <si>
    <t>PIRLS</t>
  </si>
  <si>
    <t>LLECE</t>
  </si>
  <si>
    <t>PIRLS</t>
  </si>
  <si>
    <t>TIMSS</t>
  </si>
  <si>
    <t>PIRLS</t>
  </si>
  <si>
    <t>TIMSS</t>
  </si>
  <si>
    <t>PIRLS</t>
  </si>
  <si>
    <t>TIMSS</t>
  </si>
  <si>
    <t>PIRLS</t>
  </si>
  <si>
    <t>NLA</t>
  </si>
  <si>
    <t>PASEC</t>
  </si>
  <si>
    <t>PIRLS</t>
  </si>
  <si>
    <t>PASEC</t>
  </si>
  <si>
    <t>NLA</t>
  </si>
  <si>
    <t>PASEC</t>
  </si>
  <si>
    <t>PIRLS</t>
  </si>
  <si>
    <t>PASEC</t>
  </si>
  <si>
    <t>NLA</t>
  </si>
  <si>
    <t>Assessment Year</t>
  </si>
  <si>
    <t>LLECE</t>
  </si>
  <si>
    <t>NLA</t>
  </si>
  <si>
    <t>PIRLS</t>
  </si>
  <si>
    <t>SACMEQ</t>
  </si>
  <si>
    <t>TIMSS</t>
  </si>
  <si>
    <t>Total</t>
  </si>
  <si>
    <t/>
  </si>
  <si>
    <t>LLECE</t>
  </si>
  <si>
    <t>NLA</t>
  </si>
  <si>
    <t>PIRLS</t>
  </si>
  <si>
    <t>SACMEQ</t>
  </si>
  <si>
    <t>TIMSS</t>
  </si>
  <si>
    <t>Total</t>
  </si>
  <si>
    <t>potential_sim</t>
  </si>
  <si>
    <t/>
  </si>
  <si>
    <t>used_sim</t>
  </si>
  <si>
    <t>East Asia and Pacific</t>
  </si>
  <si>
    <t>Europe and Central Asia</t>
  </si>
  <si>
    <t>Latin American and Caribbean</t>
  </si>
  <si>
    <t>Middle East and North Africa</t>
  </si>
  <si>
    <t>South Asia</t>
  </si>
  <si>
    <t>Sub-Saharan Africa</t>
  </si>
  <si>
    <t>Total</t>
  </si>
  <si>
    <t/>
  </si>
  <si>
    <t>East Asia and Pacific</t>
  </si>
  <si>
    <t>Europe and Central Asia</t>
  </si>
  <si>
    <t>Latin American and Caribbean</t>
  </si>
  <si>
    <t>Middle East and North Africa</t>
  </si>
  <si>
    <t>South Asia</t>
  </si>
  <si>
    <t>Sub-Saharan Africa</t>
  </si>
  <si>
    <t>Total</t>
  </si>
  <si>
    <t>not_weighted</t>
  </si>
  <si>
    <t/>
  </si>
  <si>
    <t>weighted</t>
  </si>
  <si>
    <t>countrycode</t>
  </si>
  <si>
    <t>ARG</t>
  </si>
  <si>
    <t>BGR</t>
  </si>
  <si>
    <t>BRA</t>
  </si>
  <si>
    <t>CHL</t>
  </si>
  <si>
    <t>COL</t>
  </si>
  <si>
    <t>CRI</t>
  </si>
  <si>
    <t>DOM</t>
  </si>
  <si>
    <t>ECU</t>
  </si>
  <si>
    <t>GEO</t>
  </si>
  <si>
    <t>GTM</t>
  </si>
  <si>
    <t>HRV</t>
  </si>
  <si>
    <t>IDN</t>
  </si>
  <si>
    <t>MEX</t>
  </si>
  <si>
    <t>PAN</t>
  </si>
  <si>
    <t>PER</t>
  </si>
  <si>
    <t>POL</t>
  </si>
  <si>
    <t>PRY</t>
  </si>
  <si>
    <t>ROU</t>
  </si>
  <si>
    <t>RUS</t>
  </si>
  <si>
    <t>TTO</t>
  </si>
  <si>
    <t>TUR</t>
  </si>
  <si>
    <t>URY</t>
  </si>
  <si>
    <t>MDA</t>
  </si>
  <si>
    <t>HND</t>
  </si>
  <si>
    <t>SEN</t>
  </si>
  <si>
    <t>ARE</t>
  </si>
  <si>
    <t>AUS</t>
  </si>
  <si>
    <t>AUT</t>
  </si>
  <si>
    <t>BEL</t>
  </si>
  <si>
    <t>CAN</t>
  </si>
  <si>
    <t>CZE</t>
  </si>
  <si>
    <t>DEU</t>
  </si>
  <si>
    <t>DNK</t>
  </si>
  <si>
    <t>ESP</t>
  </si>
  <si>
    <t>FIN</t>
  </si>
  <si>
    <t>FRA</t>
  </si>
  <si>
    <t>GBR</t>
  </si>
  <si>
    <t>GRC</t>
  </si>
  <si>
    <t>HKG</t>
  </si>
  <si>
    <t>HUN</t>
  </si>
  <si>
    <t>IRL</t>
  </si>
  <si>
    <t>ISL</t>
  </si>
  <si>
    <t>ISR</t>
  </si>
  <si>
    <t>ITA</t>
  </si>
  <si>
    <t>LTU</t>
  </si>
  <si>
    <t>LUX</t>
  </si>
  <si>
    <t>LVA</t>
  </si>
  <si>
    <t>MLT</t>
  </si>
  <si>
    <t>NLD</t>
  </si>
  <si>
    <t>NOR</t>
  </si>
  <si>
    <t>NZL</t>
  </si>
  <si>
    <t>PRT</t>
  </si>
  <si>
    <t>QAT</t>
  </si>
  <si>
    <t>SGP</t>
  </si>
  <si>
    <t>SVK</t>
  </si>
  <si>
    <t>SVN</t>
  </si>
  <si>
    <t>SWE</t>
  </si>
  <si>
    <t>USA</t>
  </si>
  <si>
    <t>Region Code</t>
  </si>
  <si>
    <t>LCN</t>
  </si>
  <si>
    <t>ECS</t>
  </si>
  <si>
    <t>LCN</t>
  </si>
  <si>
    <t>ECS</t>
  </si>
  <si>
    <t>LCN</t>
  </si>
  <si>
    <t>ECS</t>
  </si>
  <si>
    <t>EAS</t>
  </si>
  <si>
    <t>LCN</t>
  </si>
  <si>
    <t>ECS</t>
  </si>
  <si>
    <t>LCN</t>
  </si>
  <si>
    <t>ECS</t>
  </si>
  <si>
    <t>LCN</t>
  </si>
  <si>
    <t>ECS</t>
  </si>
  <si>
    <t>LCN</t>
  </si>
  <si>
    <t>ECS</t>
  </si>
  <si>
    <t>LCN</t>
  </si>
  <si>
    <t>SSF</t>
  </si>
  <si>
    <t>MEA</t>
  </si>
  <si>
    <t>EAS</t>
  </si>
  <si>
    <t>ECS</t>
  </si>
  <si>
    <t>NAC</t>
  </si>
  <si>
    <t>ECS</t>
  </si>
  <si>
    <t>EAS</t>
  </si>
  <si>
    <t>ECS</t>
  </si>
  <si>
    <t>MEA</t>
  </si>
  <si>
    <t>ECS</t>
  </si>
  <si>
    <t>MEA</t>
  </si>
  <si>
    <t>ECS</t>
  </si>
  <si>
    <t>EAS</t>
  </si>
  <si>
    <t>ECS</t>
  </si>
  <si>
    <t>MEA</t>
  </si>
  <si>
    <t>EAS</t>
  </si>
  <si>
    <t>ECS</t>
  </si>
  <si>
    <t>NAC</t>
  </si>
  <si>
    <t>Income Level Code</t>
  </si>
  <si>
    <t>UMC</t>
  </si>
  <si>
    <t>HIC</t>
  </si>
  <si>
    <t>UMC</t>
  </si>
  <si>
    <t>HIC</t>
  </si>
  <si>
    <t>LMC</t>
  </si>
  <si>
    <t>UMC</t>
  </si>
  <si>
    <t>HIC</t>
  </si>
  <si>
    <t>UMC</t>
  </si>
  <si>
    <t>HIC</t>
  </si>
  <si>
    <t>UMC</t>
  </si>
  <si>
    <t>HIC</t>
  </si>
  <si>
    <t>UMC</t>
  </si>
  <si>
    <t>HIC</t>
  </si>
  <si>
    <t>LMC</t>
  </si>
  <si>
    <t>HIC</t>
  </si>
  <si>
    <t>Lending Type Code</t>
  </si>
  <si>
    <t>IBD</t>
  </si>
  <si>
    <t>IDB</t>
  </si>
  <si>
    <t>IDX</t>
  </si>
  <si>
    <t>LNX</t>
  </si>
  <si>
    <t>test</t>
  </si>
  <si>
    <t>LLECE</t>
  </si>
  <si>
    <t>PIRLS</t>
  </si>
  <si>
    <t>LLECE</t>
  </si>
  <si>
    <t>PIRLS</t>
  </si>
  <si>
    <t>LLECE</t>
  </si>
  <si>
    <t>PIRLS</t>
  </si>
  <si>
    <t>LLECE</t>
  </si>
  <si>
    <t>PIRLS</t>
  </si>
  <si>
    <t>LLECE</t>
  </si>
  <si>
    <t>PIRLS</t>
  </si>
  <si>
    <t>LLECE</t>
  </si>
  <si>
    <t>PIRLS</t>
  </si>
  <si>
    <t>LLECE</t>
  </si>
  <si>
    <t>PASEC</t>
  </si>
  <si>
    <t>PIRLS</t>
  </si>
  <si>
    <t>nonprof_all</t>
  </si>
  <si>
    <t>year_lp</t>
  </si>
  <si>
    <t>Learning Poverty</t>
  </si>
  <si>
    <t>value</t>
  </si>
  <si>
    <t>year_pisa</t>
  </si>
  <si>
    <t>Region Code</t>
  </si>
  <si>
    <t>LCN</t>
  </si>
  <si>
    <t>SSF</t>
  </si>
  <si>
    <t>LCN</t>
  </si>
  <si>
    <t>SSF</t>
  </si>
  <si>
    <t>LCN</t>
  </si>
  <si>
    <t>SSF</t>
  </si>
  <si>
    <t>LCN</t>
  </si>
  <si>
    <t>SSF</t>
  </si>
  <si>
    <t>countrycode</t>
  </si>
  <si>
    <t>ARG</t>
  </si>
  <si>
    <t>BRA</t>
  </si>
  <si>
    <t>CHL</t>
  </si>
  <si>
    <t>COL</t>
  </si>
  <si>
    <t>CRI</t>
  </si>
  <si>
    <t>CUB</t>
  </si>
  <si>
    <t>DOM</t>
  </si>
  <si>
    <t>ECU</t>
  </si>
  <si>
    <t>GTM</t>
  </si>
  <si>
    <t>HND</t>
  </si>
  <si>
    <t>MEX</t>
  </si>
  <si>
    <t>NIC</t>
  </si>
  <si>
    <t>PAN</t>
  </si>
  <si>
    <t>PER</t>
  </si>
  <si>
    <t>PRY</t>
  </si>
  <si>
    <t>SLV</t>
  </si>
  <si>
    <t>URY</t>
  </si>
  <si>
    <t>BDI</t>
  </si>
  <si>
    <t>BEN</t>
  </si>
  <si>
    <t>BFA</t>
  </si>
  <si>
    <t>CIV</t>
  </si>
  <si>
    <t>CMR</t>
  </si>
  <si>
    <t>COG</t>
  </si>
  <si>
    <t>NER</t>
  </si>
  <si>
    <t>SEN</t>
  </si>
  <si>
    <t>TCD</t>
  </si>
  <si>
    <t>TGO</t>
  </si>
  <si>
    <t>ARG</t>
  </si>
  <si>
    <t>BRA</t>
  </si>
  <si>
    <t>CHL</t>
  </si>
  <si>
    <t>COL</t>
  </si>
  <si>
    <t>CRI</t>
  </si>
  <si>
    <t>CUB</t>
  </si>
  <si>
    <t>DOM</t>
  </si>
  <si>
    <t>ECU</t>
  </si>
  <si>
    <t>GTM</t>
  </si>
  <si>
    <t>HND</t>
  </si>
  <si>
    <t>MEX</t>
  </si>
  <si>
    <t>NIC</t>
  </si>
  <si>
    <t>PAN</t>
  </si>
  <si>
    <t>PER</t>
  </si>
  <si>
    <t>PRY</t>
  </si>
  <si>
    <t>SLV</t>
  </si>
  <si>
    <t>URY</t>
  </si>
  <si>
    <t>BDI</t>
  </si>
  <si>
    <t>BEN</t>
  </si>
  <si>
    <t>BFA</t>
  </si>
  <si>
    <t>CIV</t>
  </si>
  <si>
    <t>CMR</t>
  </si>
  <si>
    <t>COG</t>
  </si>
  <si>
    <t>NER</t>
  </si>
  <si>
    <t>SEN</t>
  </si>
  <si>
    <t>TCD</t>
  </si>
  <si>
    <t>TGO</t>
  </si>
  <si>
    <t>ARG</t>
  </si>
  <si>
    <t>BRA</t>
  </si>
  <si>
    <t>CHL</t>
  </si>
  <si>
    <t>COL</t>
  </si>
  <si>
    <t>CRI</t>
  </si>
  <si>
    <t>CUB</t>
  </si>
  <si>
    <t>DOM</t>
  </si>
  <si>
    <t>ECU</t>
  </si>
  <si>
    <t>GTM</t>
  </si>
  <si>
    <t>HND</t>
  </si>
  <si>
    <t>MEX</t>
  </si>
  <si>
    <t>NIC</t>
  </si>
  <si>
    <t>PAN</t>
  </si>
  <si>
    <t>PER</t>
  </si>
  <si>
    <t>PRY</t>
  </si>
  <si>
    <t>SLV</t>
  </si>
  <si>
    <t>URY</t>
  </si>
  <si>
    <t>BDI</t>
  </si>
  <si>
    <t>BEN</t>
  </si>
  <si>
    <t>BFA</t>
  </si>
  <si>
    <t>CIV</t>
  </si>
  <si>
    <t>CMR</t>
  </si>
  <si>
    <t>COG</t>
  </si>
  <si>
    <t>NER</t>
  </si>
  <si>
    <t>SEN</t>
  </si>
  <si>
    <t>TCD</t>
  </si>
  <si>
    <t>TGO</t>
  </si>
  <si>
    <t>ARG</t>
  </si>
  <si>
    <t>BRA</t>
  </si>
  <si>
    <t>CHL</t>
  </si>
  <si>
    <t>COL</t>
  </si>
  <si>
    <t>CRI</t>
  </si>
  <si>
    <t>CUB</t>
  </si>
  <si>
    <t>DOM</t>
  </si>
  <si>
    <t>ECU</t>
  </si>
  <si>
    <t>GTM</t>
  </si>
  <si>
    <t>HND</t>
  </si>
  <si>
    <t>MEX</t>
  </si>
  <si>
    <t>NIC</t>
  </si>
  <si>
    <t>PAN</t>
  </si>
  <si>
    <t>PER</t>
  </si>
  <si>
    <t>PRY</t>
  </si>
  <si>
    <t>SLV</t>
  </si>
  <si>
    <t>URY</t>
  </si>
  <si>
    <t>BDI</t>
  </si>
  <si>
    <t>BEN</t>
  </si>
  <si>
    <t>BFA</t>
  </si>
  <si>
    <t>CIV</t>
  </si>
  <si>
    <t>CMR</t>
  </si>
  <si>
    <t>COG</t>
  </si>
  <si>
    <t>NER</t>
  </si>
  <si>
    <t>SEN</t>
  </si>
  <si>
    <t>TCD</t>
  </si>
  <si>
    <t>TGO</t>
  </si>
  <si>
    <t>Country Name</t>
  </si>
  <si>
    <t>Argentina</t>
  </si>
  <si>
    <t>Brazil</t>
  </si>
  <si>
    <t>Chile</t>
  </si>
  <si>
    <t>Colombia</t>
  </si>
  <si>
    <t>Costa Rica</t>
  </si>
  <si>
    <t>Cuba</t>
  </si>
  <si>
    <t>Dominican Republic</t>
  </si>
  <si>
    <t>Ecuador</t>
  </si>
  <si>
    <t>Guatemala</t>
  </si>
  <si>
    <t>Honduras</t>
  </si>
  <si>
    <t>Mexico</t>
  </si>
  <si>
    <t>Nicaragua</t>
  </si>
  <si>
    <t>Panama</t>
  </si>
  <si>
    <t>Peru</t>
  </si>
  <si>
    <t>Paraguay</t>
  </si>
  <si>
    <t>El Salvador</t>
  </si>
  <si>
    <t>Uruguay</t>
  </si>
  <si>
    <t>Burundi</t>
  </si>
  <si>
    <t>Benin</t>
  </si>
  <si>
    <t>Burkina Faso</t>
  </si>
  <si>
    <t>Cote d'Ivoire</t>
  </si>
  <si>
    <t>Cameroon</t>
  </si>
  <si>
    <t>Congo, Rep.</t>
  </si>
  <si>
    <t>Niger</t>
  </si>
  <si>
    <t>Senegal</t>
  </si>
  <si>
    <t>Chad</t>
  </si>
  <si>
    <t>Togo</t>
  </si>
  <si>
    <t>Argentina</t>
  </si>
  <si>
    <t>Brazil</t>
  </si>
  <si>
    <t>Chile</t>
  </si>
  <si>
    <t>Colombia</t>
  </si>
  <si>
    <t>Costa Rica</t>
  </si>
  <si>
    <t>Cuba</t>
  </si>
  <si>
    <t>Dominican Republic</t>
  </si>
  <si>
    <t>Ecuador</t>
  </si>
  <si>
    <t>Guatemala</t>
  </si>
  <si>
    <t>Honduras</t>
  </si>
  <si>
    <t>Mexico</t>
  </si>
  <si>
    <t>Nicaragua</t>
  </si>
  <si>
    <t>Panama</t>
  </si>
  <si>
    <t>Peru</t>
  </si>
  <si>
    <t>Paraguay</t>
  </si>
  <si>
    <t>El Salvador</t>
  </si>
  <si>
    <t>Uruguay</t>
  </si>
  <si>
    <t>Burundi</t>
  </si>
  <si>
    <t>Benin</t>
  </si>
  <si>
    <t>Burkina Faso</t>
  </si>
  <si>
    <t>Cote d'Ivoire</t>
  </si>
  <si>
    <t>Cameroon</t>
  </si>
  <si>
    <t>Congo, Rep.</t>
  </si>
  <si>
    <t>Niger</t>
  </si>
  <si>
    <t>Senegal</t>
  </si>
  <si>
    <t>Chad</t>
  </si>
  <si>
    <t>Togo</t>
  </si>
  <si>
    <t>Argentina</t>
  </si>
  <si>
    <t>Brazil</t>
  </si>
  <si>
    <t>Chile</t>
  </si>
  <si>
    <t>Colombia</t>
  </si>
  <si>
    <t>Costa Rica</t>
  </si>
  <si>
    <t>Cuba</t>
  </si>
  <si>
    <t>Dominican Republic</t>
  </si>
  <si>
    <t>Ecuador</t>
  </si>
  <si>
    <t>Guatemala</t>
  </si>
  <si>
    <t>Honduras</t>
  </si>
  <si>
    <t>Mexico</t>
  </si>
  <si>
    <t>Nicaragua</t>
  </si>
  <si>
    <t>Panama</t>
  </si>
  <si>
    <t>Peru</t>
  </si>
  <si>
    <t>Paraguay</t>
  </si>
  <si>
    <t>El Salvador</t>
  </si>
  <si>
    <t>Uruguay</t>
  </si>
  <si>
    <t>Burundi</t>
  </si>
  <si>
    <t>Benin</t>
  </si>
  <si>
    <t>Burkina Faso</t>
  </si>
  <si>
    <t>Cote d'Ivoire</t>
  </si>
  <si>
    <t>Cameroon</t>
  </si>
  <si>
    <t>Congo, Rep.</t>
  </si>
  <si>
    <t>Niger</t>
  </si>
  <si>
    <t>Senegal</t>
  </si>
  <si>
    <t>Chad</t>
  </si>
  <si>
    <t>Togo</t>
  </si>
  <si>
    <t>Argentina</t>
  </si>
  <si>
    <t>Brazil</t>
  </si>
  <si>
    <t>Chile</t>
  </si>
  <si>
    <t>Colombia</t>
  </si>
  <si>
    <t>Costa Rica</t>
  </si>
  <si>
    <t>Cuba</t>
  </si>
  <si>
    <t>Dominican Republic</t>
  </si>
  <si>
    <t>Ecuador</t>
  </si>
  <si>
    <t>Guatemala</t>
  </si>
  <si>
    <t>Honduras</t>
  </si>
  <si>
    <t>Mexico</t>
  </si>
  <si>
    <t>Nicaragua</t>
  </si>
  <si>
    <t>Panama</t>
  </si>
  <si>
    <t>Peru</t>
  </si>
  <si>
    <t>Paraguay</t>
  </si>
  <si>
    <t>El Salvador</t>
  </si>
  <si>
    <t>Uruguay</t>
  </si>
  <si>
    <t>Burundi</t>
  </si>
  <si>
    <t>Benin</t>
  </si>
  <si>
    <t>Burkina Faso</t>
  </si>
  <si>
    <t>Cote d'Ivoire</t>
  </si>
  <si>
    <t>Cameroon</t>
  </si>
  <si>
    <t>Congo, Rep.</t>
  </si>
  <si>
    <t>Niger</t>
  </si>
  <si>
    <t>Senegal</t>
  </si>
  <si>
    <t>Chad</t>
  </si>
  <si>
    <t>Togo</t>
  </si>
  <si>
    <t>year</t>
  </si>
  <si>
    <t>m_early</t>
  </si>
  <si>
    <t>m_end</t>
  </si>
  <si>
    <t>subject</t>
  </si>
  <si>
    <t>read</t>
  </si>
  <si>
    <t>indicator</t>
  </si>
  <si>
    <t>fgt0</t>
  </si>
  <si>
    <t>fgt1</t>
  </si>
  <si>
    <t>fgt2</t>
  </si>
  <si>
    <t>score</t>
  </si>
  <si>
    <t>flag</t>
  </si>
  <si>
    <t>WB country code (3 letters)</t>
  </si>
  <si>
    <t>SLV</t>
  </si>
  <si>
    <t>CUB</t>
  </si>
  <si>
    <t>COL</t>
  </si>
  <si>
    <t>HND</t>
  </si>
  <si>
    <t>PRY</t>
  </si>
  <si>
    <t>MEX</t>
  </si>
  <si>
    <t>URY</t>
  </si>
  <si>
    <t>ARG</t>
  </si>
  <si>
    <t>GTM</t>
  </si>
  <si>
    <t>ECU</t>
  </si>
  <si>
    <t>CHL</t>
  </si>
  <si>
    <t>NIC</t>
  </si>
  <si>
    <t>ARG</t>
  </si>
  <si>
    <t>PAN</t>
  </si>
  <si>
    <t>GTM</t>
  </si>
  <si>
    <t>DOM</t>
  </si>
  <si>
    <t>MEX</t>
  </si>
  <si>
    <t>CHL</t>
  </si>
  <si>
    <t>BRA</t>
  </si>
  <si>
    <t>PER</t>
  </si>
  <si>
    <t>NIC</t>
  </si>
  <si>
    <t>PER</t>
  </si>
  <si>
    <t>PRY</t>
  </si>
  <si>
    <t>URY</t>
  </si>
  <si>
    <t>DOM</t>
  </si>
  <si>
    <t>PAN</t>
  </si>
  <si>
    <t>ECU</t>
  </si>
  <si>
    <t>BRA</t>
  </si>
  <si>
    <t>COL</t>
  </si>
  <si>
    <t>CRI</t>
  </si>
  <si>
    <t>TCD</t>
  </si>
  <si>
    <t>BEN</t>
  </si>
  <si>
    <t>BFA</t>
  </si>
  <si>
    <t>CMR</t>
  </si>
  <si>
    <t>COG</t>
  </si>
  <si>
    <t>NER</t>
  </si>
  <si>
    <t>SEN</t>
  </si>
  <si>
    <t>BDI</t>
  </si>
  <si>
    <t>TGO</t>
  </si>
  <si>
    <t>CIV</t>
  </si>
  <si>
    <t>FRA</t>
  </si>
  <si>
    <t>MAR</t>
  </si>
  <si>
    <t>CYP</t>
  </si>
  <si>
    <t>CZE</t>
  </si>
  <si>
    <t>GBR</t>
  </si>
  <si>
    <t>IRL</t>
  </si>
  <si>
    <t>DNK</t>
  </si>
  <si>
    <t>BEL</t>
  </si>
  <si>
    <t>BHR</t>
  </si>
  <si>
    <t>DEU</t>
  </si>
  <si>
    <t>AUS</t>
  </si>
  <si>
    <t>NLD</t>
  </si>
  <si>
    <t>NZL</t>
  </si>
  <si>
    <t>BGR</t>
  </si>
  <si>
    <t>IRN</t>
  </si>
  <si>
    <t>DEU</t>
  </si>
  <si>
    <t>ISR</t>
  </si>
  <si>
    <t>COL</t>
  </si>
  <si>
    <t>NZL</t>
  </si>
  <si>
    <t>NOR</t>
  </si>
  <si>
    <t>GBR</t>
  </si>
  <si>
    <t>FRA</t>
  </si>
  <si>
    <t>DEU</t>
  </si>
  <si>
    <t>SGP</t>
  </si>
  <si>
    <t>ZAF</t>
  </si>
  <si>
    <t>CZE</t>
  </si>
  <si>
    <t>NZL</t>
  </si>
  <si>
    <t>FIN</t>
  </si>
  <si>
    <t>MDA</t>
  </si>
  <si>
    <t>GBR</t>
  </si>
  <si>
    <t>BLZ</t>
  </si>
  <si>
    <t>IDN</t>
  </si>
  <si>
    <t>HUN</t>
  </si>
  <si>
    <t>GBR</t>
  </si>
  <si>
    <t>AUS</t>
  </si>
  <si>
    <t>DEU</t>
  </si>
  <si>
    <t>BGR</t>
  </si>
  <si>
    <t>ESP</t>
  </si>
  <si>
    <t>ROU</t>
  </si>
  <si>
    <t>GEO</t>
  </si>
  <si>
    <t>COL</t>
  </si>
  <si>
    <t>PRT</t>
  </si>
  <si>
    <t>NZL</t>
  </si>
  <si>
    <t>USA</t>
  </si>
  <si>
    <t>SWE</t>
  </si>
  <si>
    <t>KWT</t>
  </si>
  <si>
    <t>NOR</t>
  </si>
  <si>
    <t>AUT</t>
  </si>
  <si>
    <t>BEL</t>
  </si>
  <si>
    <t>FRA</t>
  </si>
  <si>
    <t>ARE</t>
  </si>
  <si>
    <t>ESP</t>
  </si>
  <si>
    <t>AZE</t>
  </si>
  <si>
    <t>ROU</t>
  </si>
  <si>
    <t>GEO</t>
  </si>
  <si>
    <t>FIN</t>
  </si>
  <si>
    <t>MAR</t>
  </si>
  <si>
    <t>HKG</t>
  </si>
  <si>
    <t>SVK</t>
  </si>
  <si>
    <t>ITA</t>
  </si>
  <si>
    <t>LVA</t>
  </si>
  <si>
    <t>DNK</t>
  </si>
  <si>
    <t>NOR</t>
  </si>
  <si>
    <t>AZE</t>
  </si>
  <si>
    <t>ITA</t>
  </si>
  <si>
    <t>LTU</t>
  </si>
  <si>
    <t>MKD</t>
  </si>
  <si>
    <t>USA</t>
  </si>
  <si>
    <t>MAR</t>
  </si>
  <si>
    <t>MLT</t>
  </si>
  <si>
    <t>HKG</t>
  </si>
  <si>
    <t>LTU</t>
  </si>
  <si>
    <t>NOR</t>
  </si>
  <si>
    <t>HKG</t>
  </si>
  <si>
    <t>PRT</t>
  </si>
  <si>
    <t>IRN</t>
  </si>
  <si>
    <t>SVN</t>
  </si>
  <si>
    <t>ARG</t>
  </si>
  <si>
    <t>DNK</t>
  </si>
  <si>
    <t>MKD</t>
  </si>
  <si>
    <t>TUR</t>
  </si>
  <si>
    <t>SVK</t>
  </si>
  <si>
    <t>SAU</t>
  </si>
  <si>
    <t>SWE</t>
  </si>
  <si>
    <t>POL</t>
  </si>
  <si>
    <t>OMN</t>
  </si>
  <si>
    <t>FRA</t>
  </si>
  <si>
    <t>NLD</t>
  </si>
  <si>
    <t>HRV</t>
  </si>
  <si>
    <t>MAR</t>
  </si>
  <si>
    <t>CHL</t>
  </si>
  <si>
    <t>EGY</t>
  </si>
  <si>
    <t>NLD</t>
  </si>
  <si>
    <t>OMN</t>
  </si>
  <si>
    <t>ITA</t>
  </si>
  <si>
    <t>NOR</t>
  </si>
  <si>
    <t>TTO</t>
  </si>
  <si>
    <t>KAZ</t>
  </si>
  <si>
    <t>BWA</t>
  </si>
  <si>
    <t>NLD</t>
  </si>
  <si>
    <t>CAN</t>
  </si>
  <si>
    <t>IRL</t>
  </si>
  <si>
    <t>RUS</t>
  </si>
  <si>
    <t>ZAF</t>
  </si>
  <si>
    <t>ISR</t>
  </si>
  <si>
    <t>HKG</t>
  </si>
  <si>
    <t>GRC</t>
  </si>
  <si>
    <t>ISL</t>
  </si>
  <si>
    <t>LVA</t>
  </si>
  <si>
    <t>CAN</t>
  </si>
  <si>
    <t>SGP</t>
  </si>
  <si>
    <t>MAC</t>
  </si>
  <si>
    <t>TTO</t>
  </si>
  <si>
    <t>USA</t>
  </si>
  <si>
    <t>MAR</t>
  </si>
  <si>
    <t>ROU</t>
  </si>
  <si>
    <t>HND</t>
  </si>
  <si>
    <t>SVN</t>
  </si>
  <si>
    <t>HUN</t>
  </si>
  <si>
    <t>QAT</t>
  </si>
  <si>
    <t>KWT</t>
  </si>
  <si>
    <t>CZE</t>
  </si>
  <si>
    <t>NOR</t>
  </si>
  <si>
    <t>POL</t>
  </si>
  <si>
    <t>QAT</t>
  </si>
  <si>
    <t>SWE</t>
  </si>
  <si>
    <t>DNK</t>
  </si>
  <si>
    <t>SVN</t>
  </si>
  <si>
    <t>SVK</t>
  </si>
  <si>
    <t>IRN</t>
  </si>
  <si>
    <t>ZAF</t>
  </si>
  <si>
    <t>SVK</t>
  </si>
  <si>
    <t>KWT</t>
  </si>
  <si>
    <t>RUS</t>
  </si>
  <si>
    <t>KWT</t>
  </si>
  <si>
    <t>GEO</t>
  </si>
  <si>
    <t>LTU</t>
  </si>
  <si>
    <t>RUS</t>
  </si>
  <si>
    <t>BGR</t>
  </si>
  <si>
    <t>TTO</t>
  </si>
  <si>
    <t>LUX</t>
  </si>
  <si>
    <t>LTU</t>
  </si>
  <si>
    <t>IDN</t>
  </si>
  <si>
    <t>ISR</t>
  </si>
  <si>
    <t>QAT</t>
  </si>
  <si>
    <t>ARE</t>
  </si>
  <si>
    <t>HUN</t>
  </si>
  <si>
    <t>SGP</t>
  </si>
  <si>
    <t>GBR</t>
  </si>
  <si>
    <t>HUN</t>
  </si>
  <si>
    <t>LVA</t>
  </si>
  <si>
    <t>RUS</t>
  </si>
  <si>
    <t>MLT</t>
  </si>
  <si>
    <t>POL</t>
  </si>
  <si>
    <t>ITA</t>
  </si>
  <si>
    <t>MDA</t>
  </si>
  <si>
    <t>SGP</t>
  </si>
  <si>
    <t>SAU</t>
  </si>
  <si>
    <t>SWE</t>
  </si>
  <si>
    <t>CAN</t>
  </si>
  <si>
    <t>USA</t>
  </si>
  <si>
    <t>AUT</t>
  </si>
  <si>
    <t>IRN</t>
  </si>
  <si>
    <t>BEL</t>
  </si>
  <si>
    <t>ESP</t>
  </si>
  <si>
    <t>SVN</t>
  </si>
  <si>
    <t>AUT</t>
  </si>
  <si>
    <t>BGR</t>
  </si>
  <si>
    <t>ISR</t>
  </si>
  <si>
    <t>BWA</t>
  </si>
  <si>
    <t>MWI</t>
  </si>
  <si>
    <t>NAM</t>
  </si>
  <si>
    <t>ZMB</t>
  </si>
  <si>
    <t>TZA</t>
  </si>
  <si>
    <t>SYC</t>
  </si>
  <si>
    <t>KEN</t>
  </si>
  <si>
    <t>SWZ</t>
  </si>
  <si>
    <t>LSO</t>
  </si>
  <si>
    <t>MUS</t>
  </si>
  <si>
    <t>BWA</t>
  </si>
  <si>
    <t>MOZ</t>
  </si>
  <si>
    <t>SWZ</t>
  </si>
  <si>
    <t>KEN</t>
  </si>
  <si>
    <t>UGA</t>
  </si>
  <si>
    <t>ZMB</t>
  </si>
  <si>
    <t>ZAF</t>
  </si>
  <si>
    <t>ZWE</t>
  </si>
  <si>
    <t>MWI</t>
  </si>
  <si>
    <t>UGA</t>
  </si>
  <si>
    <t>SYC</t>
  </si>
  <si>
    <t>MOZ</t>
  </si>
  <si>
    <t>TZA</t>
  </si>
  <si>
    <t>NAM</t>
  </si>
  <si>
    <t>CHL</t>
  </si>
  <si>
    <t>ARM</t>
  </si>
  <si>
    <t>SRB</t>
  </si>
  <si>
    <t>MAR</t>
  </si>
  <si>
    <t>USA</t>
  </si>
  <si>
    <t>NZL</t>
  </si>
  <si>
    <t>SLV</t>
  </si>
  <si>
    <t>NZL</t>
  </si>
  <si>
    <t>TUN</t>
  </si>
  <si>
    <t>FRA</t>
  </si>
  <si>
    <t>KAZ</t>
  </si>
  <si>
    <t>TUR</t>
  </si>
  <si>
    <t>CZE</t>
  </si>
  <si>
    <t>YEM</t>
  </si>
  <si>
    <t>GEO</t>
  </si>
  <si>
    <t>LTU</t>
  </si>
  <si>
    <t>KWT</t>
  </si>
  <si>
    <t>BHR</t>
  </si>
  <si>
    <t>ESP</t>
  </si>
  <si>
    <t>DEU</t>
  </si>
  <si>
    <t>RUS</t>
  </si>
  <si>
    <t>USA</t>
  </si>
  <si>
    <t>ROU</t>
  </si>
  <si>
    <t>BWA</t>
  </si>
  <si>
    <t>SVK</t>
  </si>
  <si>
    <t>HKG</t>
  </si>
  <si>
    <t>LVA</t>
  </si>
  <si>
    <t>MNG</t>
  </si>
  <si>
    <t>PRT</t>
  </si>
  <si>
    <t>KOR</t>
  </si>
  <si>
    <t>CYP</t>
  </si>
  <si>
    <t>HKG</t>
  </si>
  <si>
    <t>AUS</t>
  </si>
  <si>
    <t>QAT</t>
  </si>
  <si>
    <t>ITA</t>
  </si>
  <si>
    <t>NOR</t>
  </si>
  <si>
    <t>AUT</t>
  </si>
  <si>
    <t>ITA</t>
  </si>
  <si>
    <t>POL</t>
  </si>
  <si>
    <t>YEM</t>
  </si>
  <si>
    <t>HKG</t>
  </si>
  <si>
    <t>HUN</t>
  </si>
  <si>
    <t>BEL</t>
  </si>
  <si>
    <t>SVK</t>
  </si>
  <si>
    <t>HUN</t>
  </si>
  <si>
    <t>IRN</t>
  </si>
  <si>
    <t>AUS</t>
  </si>
  <si>
    <t>SAU</t>
  </si>
  <si>
    <t>IRN</t>
  </si>
  <si>
    <t>RUS</t>
  </si>
  <si>
    <t>KOR</t>
  </si>
  <si>
    <t>SGP</t>
  </si>
  <si>
    <t>THA</t>
  </si>
  <si>
    <t>QAT</t>
  </si>
  <si>
    <t>JPN</t>
  </si>
  <si>
    <t>SVN</t>
  </si>
  <si>
    <t>PHL</t>
  </si>
  <si>
    <t>FIN</t>
  </si>
  <si>
    <t>MDA</t>
  </si>
  <si>
    <t>BGR</t>
  </si>
  <si>
    <t>NOR</t>
  </si>
  <si>
    <t>SVN</t>
  </si>
  <si>
    <t>AUS</t>
  </si>
  <si>
    <t>LTU</t>
  </si>
  <si>
    <t>TUN</t>
  </si>
  <si>
    <t>IRN</t>
  </si>
  <si>
    <t>MAR</t>
  </si>
  <si>
    <t>CYP</t>
  </si>
  <si>
    <t>RUS</t>
  </si>
  <si>
    <t>BHR</t>
  </si>
  <si>
    <t>ARE</t>
  </si>
  <si>
    <t>BEL</t>
  </si>
  <si>
    <t>IDN</t>
  </si>
  <si>
    <t>DNK</t>
  </si>
  <si>
    <t>NZL</t>
  </si>
  <si>
    <t>HRV</t>
  </si>
  <si>
    <t>OMN</t>
  </si>
  <si>
    <t>NOR</t>
  </si>
  <si>
    <t>GBR</t>
  </si>
  <si>
    <t>SVK</t>
  </si>
  <si>
    <t>POL</t>
  </si>
  <si>
    <t>LVA</t>
  </si>
  <si>
    <t>RUS</t>
  </si>
  <si>
    <t>MAR</t>
  </si>
  <si>
    <t>SWE</t>
  </si>
  <si>
    <t>PRT</t>
  </si>
  <si>
    <t>JPN</t>
  </si>
  <si>
    <t>YEM</t>
  </si>
  <si>
    <t>SVN</t>
  </si>
  <si>
    <t>ARM</t>
  </si>
  <si>
    <t>FIN</t>
  </si>
  <si>
    <t>CZE</t>
  </si>
  <si>
    <t>COL</t>
  </si>
  <si>
    <t>ARM</t>
  </si>
  <si>
    <t>HUN</t>
  </si>
  <si>
    <t>IRN</t>
  </si>
  <si>
    <t>IRL</t>
  </si>
  <si>
    <t>CHL</t>
  </si>
  <si>
    <t>NLD</t>
  </si>
  <si>
    <t>MLT</t>
  </si>
  <si>
    <t>AZE</t>
  </si>
  <si>
    <t>DEU</t>
  </si>
  <si>
    <t>LTU</t>
  </si>
  <si>
    <t>ESP</t>
  </si>
  <si>
    <t>GEO</t>
  </si>
  <si>
    <t>ITA</t>
  </si>
  <si>
    <t>JPN</t>
  </si>
  <si>
    <t>OMN</t>
  </si>
  <si>
    <t>GBR</t>
  </si>
  <si>
    <t>QAT</t>
  </si>
  <si>
    <t>ARE</t>
  </si>
  <si>
    <t>SWE</t>
  </si>
  <si>
    <t>SGP</t>
  </si>
  <si>
    <t>SWE</t>
  </si>
  <si>
    <t>GEO</t>
  </si>
  <si>
    <t>DNK</t>
  </si>
  <si>
    <t>NOR</t>
  </si>
  <si>
    <t>HKG</t>
  </si>
  <si>
    <t>NLD</t>
  </si>
  <si>
    <t>KWT</t>
  </si>
  <si>
    <t>USA</t>
  </si>
  <si>
    <t>GBR</t>
  </si>
  <si>
    <t>DZA</t>
  </si>
  <si>
    <t>TUN</t>
  </si>
  <si>
    <t>MAR</t>
  </si>
  <si>
    <t>LTU</t>
  </si>
  <si>
    <t>YEM</t>
  </si>
  <si>
    <t>USA</t>
  </si>
  <si>
    <t>CZE</t>
  </si>
  <si>
    <t>HRV</t>
  </si>
  <si>
    <t>ARM</t>
  </si>
  <si>
    <t>NOR</t>
  </si>
  <si>
    <t>NLD</t>
  </si>
  <si>
    <t>JPN</t>
  </si>
  <si>
    <t>KAZ</t>
  </si>
  <si>
    <t>HUN</t>
  </si>
  <si>
    <t>TUR</t>
  </si>
  <si>
    <t>GBR</t>
  </si>
  <si>
    <t>HND</t>
  </si>
  <si>
    <t>SGP</t>
  </si>
  <si>
    <t>GBR</t>
  </si>
  <si>
    <t>SAU</t>
  </si>
  <si>
    <t>NLD</t>
  </si>
  <si>
    <t>UKR</t>
  </si>
  <si>
    <t>DNK</t>
  </si>
  <si>
    <t>SRB</t>
  </si>
  <si>
    <t>ITA</t>
  </si>
  <si>
    <t>SGP</t>
  </si>
  <si>
    <t>KWT</t>
  </si>
  <si>
    <t>BEL</t>
  </si>
  <si>
    <t>DEU</t>
  </si>
  <si>
    <t>AUT</t>
  </si>
  <si>
    <t>NZL</t>
  </si>
  <si>
    <t>CAN</t>
  </si>
  <si>
    <t>AUS</t>
  </si>
  <si>
    <t>SVN</t>
  </si>
  <si>
    <t>Assessment</t>
  </si>
  <si>
    <t>LLECE</t>
  </si>
  <si>
    <t>PASEC</t>
  </si>
  <si>
    <t>PIRLS</t>
  </si>
  <si>
    <t>SACMEQ</t>
  </si>
  <si>
    <t>TIMSS</t>
  </si>
  <si>
    <t>Grade ID</t>
  </si>
  <si>
    <t>Subject</t>
  </si>
  <si>
    <t>read</t>
  </si>
  <si>
    <t>science</t>
  </si>
  <si>
    <t>Year of assessment</t>
  </si>
  <si>
    <t>% pupils below minimum proficiency (all)</t>
  </si>
  <si>
    <t>Avg gap to minimum proficiency (all, FGT1)</t>
  </si>
  <si>
    <t>Avg gap squared to minimum proficiency (all, FGT2)</t>
  </si>
  <si>
    <t>Region Code</t>
  </si>
  <si>
    <t>LCN</t>
  </si>
  <si>
    <t>SSF</t>
  </si>
  <si>
    <t>ECS</t>
  </si>
  <si>
    <t>MEA</t>
  </si>
  <si>
    <t>ECS</t>
  </si>
  <si>
    <t>MEA</t>
  </si>
  <si>
    <t>ECS</t>
  </si>
  <si>
    <t>EAS</t>
  </si>
  <si>
    <t>ECS</t>
  </si>
  <si>
    <t>EAS</t>
  </si>
  <si>
    <t>ECS</t>
  </si>
  <si>
    <t>MEA</t>
  </si>
  <si>
    <t>ECS</t>
  </si>
  <si>
    <t>MEA</t>
  </si>
  <si>
    <t>LCN</t>
  </si>
  <si>
    <t>EAS</t>
  </si>
  <si>
    <t>ECS</t>
  </si>
  <si>
    <t>EAS</t>
  </si>
  <si>
    <t>SSF</t>
  </si>
  <si>
    <t>ECS</t>
  </si>
  <si>
    <t>EAS</t>
  </si>
  <si>
    <t>ECS</t>
  </si>
  <si>
    <t>LCN</t>
  </si>
  <si>
    <t>EAS</t>
  </si>
  <si>
    <t>ECS</t>
  </si>
  <si>
    <t>EAS</t>
  </si>
  <si>
    <t>ECS</t>
  </si>
  <si>
    <t>LCN</t>
  </si>
  <si>
    <t>ECS</t>
  </si>
  <si>
    <t>EAS</t>
  </si>
  <si>
    <t>NAC</t>
  </si>
  <si>
    <t>ECS</t>
  </si>
  <si>
    <t>MEA</t>
  </si>
  <si>
    <t>ECS</t>
  </si>
  <si>
    <t>MEA</t>
  </si>
  <si>
    <t>ECS</t>
  </si>
  <si>
    <t>MEA</t>
  </si>
  <si>
    <t>EAS</t>
  </si>
  <si>
    <t>ECS</t>
  </si>
  <si>
    <t>NAC</t>
  </si>
  <si>
    <t>MEA</t>
  </si>
  <si>
    <t>EAS</t>
  </si>
  <si>
    <t>ECS</t>
  </si>
  <si>
    <t>EAS</t>
  </si>
  <si>
    <t>ECS</t>
  </si>
  <si>
    <t>MEA</t>
  </si>
  <si>
    <t>ECS</t>
  </si>
  <si>
    <t>LCN</t>
  </si>
  <si>
    <t>ECS</t>
  </si>
  <si>
    <t>MEA</t>
  </si>
  <si>
    <t>ECS</t>
  </si>
  <si>
    <t>MEA</t>
  </si>
  <si>
    <t>ECS</t>
  </si>
  <si>
    <t>MEA</t>
  </si>
  <si>
    <t>LCN</t>
  </si>
  <si>
    <t>MEA</t>
  </si>
  <si>
    <t>ECS</t>
  </si>
  <si>
    <t>MEA</t>
  </si>
  <si>
    <t>ECS</t>
  </si>
  <si>
    <t>LCN</t>
  </si>
  <si>
    <t>ECS</t>
  </si>
  <si>
    <t>SSF</t>
  </si>
  <si>
    <t>ECS</t>
  </si>
  <si>
    <t>NAC</t>
  </si>
  <si>
    <t>ECS</t>
  </si>
  <si>
    <t>SSF</t>
  </si>
  <si>
    <t>MEA</t>
  </si>
  <si>
    <t>EAS</t>
  </si>
  <si>
    <t>ECS</t>
  </si>
  <si>
    <t>NAC</t>
  </si>
  <si>
    <t>EAS</t>
  </si>
  <si>
    <t>LCN</t>
  </si>
  <si>
    <t>NAC</t>
  </si>
  <si>
    <t>MEA</t>
  </si>
  <si>
    <t>ECS</t>
  </si>
  <si>
    <t>LCN</t>
  </si>
  <si>
    <t>ECS</t>
  </si>
  <si>
    <t>MEA</t>
  </si>
  <si>
    <t>ECS</t>
  </si>
  <si>
    <t>MEA</t>
  </si>
  <si>
    <t>ECS</t>
  </si>
  <si>
    <t>MEA</t>
  </si>
  <si>
    <t>SSF</t>
  </si>
  <si>
    <t>ECS</t>
  </si>
  <si>
    <t>MEA</t>
  </si>
  <si>
    <t>ECS</t>
  </si>
  <si>
    <t>MEA</t>
  </si>
  <si>
    <t>ECS</t>
  </si>
  <si>
    <t>LCN</t>
  </si>
  <si>
    <t>ECS</t>
  </si>
  <si>
    <t>EAS</t>
  </si>
  <si>
    <t>MEA</t>
  </si>
  <si>
    <t>ECS</t>
  </si>
  <si>
    <t>EAS</t>
  </si>
  <si>
    <t>ECS</t>
  </si>
  <si>
    <t>MEA</t>
  </si>
  <si>
    <t>ECS</t>
  </si>
  <si>
    <t>EAS</t>
  </si>
  <si>
    <t>MEA</t>
  </si>
  <si>
    <t>ECS</t>
  </si>
  <si>
    <t>NAC</t>
  </si>
  <si>
    <t>ECS</t>
  </si>
  <si>
    <t>MEA</t>
  </si>
  <si>
    <t>ECS</t>
  </si>
  <si>
    <t>MEA</t>
  </si>
  <si>
    <t>SSF</t>
  </si>
  <si>
    <t>LCN</t>
  </si>
  <si>
    <t>ECS</t>
  </si>
  <si>
    <t>MEA</t>
  </si>
  <si>
    <t>NAC</t>
  </si>
  <si>
    <t>EAS</t>
  </si>
  <si>
    <t>LCN</t>
  </si>
  <si>
    <t>EAS</t>
  </si>
  <si>
    <t>MEA</t>
  </si>
  <si>
    <t>ECS</t>
  </si>
  <si>
    <t>MEA</t>
  </si>
  <si>
    <t>ECS</t>
  </si>
  <si>
    <t>MEA</t>
  </si>
  <si>
    <t>ECS</t>
  </si>
  <si>
    <t>NAC</t>
  </si>
  <si>
    <t>ECS</t>
  </si>
  <si>
    <t>SSF</t>
  </si>
  <si>
    <t>ECS</t>
  </si>
  <si>
    <t>EAS</t>
  </si>
  <si>
    <t>ECS</t>
  </si>
  <si>
    <t>EAS</t>
  </si>
  <si>
    <t>ECS</t>
  </si>
  <si>
    <t>EAS</t>
  </si>
  <si>
    <t>ECS</t>
  </si>
  <si>
    <t>EAS</t>
  </si>
  <si>
    <t>MEA</t>
  </si>
  <si>
    <t>ECS</t>
  </si>
  <si>
    <t>MEA</t>
  </si>
  <si>
    <t>EAS</t>
  </si>
  <si>
    <t>ECS</t>
  </si>
  <si>
    <t>MEA</t>
  </si>
  <si>
    <t>EAS</t>
  </si>
  <si>
    <t>MEA</t>
  </si>
  <si>
    <t>ECS</t>
  </si>
  <si>
    <t>EAS</t>
  </si>
  <si>
    <t>MEA</t>
  </si>
  <si>
    <t>EAS</t>
  </si>
  <si>
    <t>ECS</t>
  </si>
  <si>
    <t>EAS</t>
  </si>
  <si>
    <t>ECS</t>
  </si>
  <si>
    <t>EAS</t>
  </si>
  <si>
    <t>ECS</t>
  </si>
  <si>
    <t>MEA</t>
  </si>
  <si>
    <t>ECS</t>
  </si>
  <si>
    <t>MEA</t>
  </si>
  <si>
    <t>ECS</t>
  </si>
  <si>
    <t>EAS</t>
  </si>
  <si>
    <t>ECS</t>
  </si>
  <si>
    <t>EAS</t>
  </si>
  <si>
    <t>ECS</t>
  </si>
  <si>
    <t>MEA</t>
  </si>
  <si>
    <t>ECS</t>
  </si>
  <si>
    <t>MEA</t>
  </si>
  <si>
    <t>ECS</t>
  </si>
  <si>
    <t>EAS</t>
  </si>
  <si>
    <t>MEA</t>
  </si>
  <si>
    <t>ECS</t>
  </si>
  <si>
    <t>LCN</t>
  </si>
  <si>
    <t>ECS</t>
  </si>
  <si>
    <t>MEA</t>
  </si>
  <si>
    <t>ECS</t>
  </si>
  <si>
    <t>LCN</t>
  </si>
  <si>
    <t>ECS</t>
  </si>
  <si>
    <t>MEA</t>
  </si>
  <si>
    <t>ECS</t>
  </si>
  <si>
    <t>EAS</t>
  </si>
  <si>
    <t>MEA</t>
  </si>
  <si>
    <t>ECS</t>
  </si>
  <si>
    <t>MEA</t>
  </si>
  <si>
    <t>ECS</t>
  </si>
  <si>
    <t>EAS</t>
  </si>
  <si>
    <t>ECS</t>
  </si>
  <si>
    <t>EAS</t>
  </si>
  <si>
    <t>ECS</t>
  </si>
  <si>
    <t>MEA</t>
  </si>
  <si>
    <t>NAC</t>
  </si>
  <si>
    <t>ECS</t>
  </si>
  <si>
    <t>MEA</t>
  </si>
  <si>
    <t>ECS</t>
  </si>
  <si>
    <t>MEA</t>
  </si>
  <si>
    <t>NAC</t>
  </si>
  <si>
    <t>ECS</t>
  </si>
  <si>
    <t>EAS</t>
  </si>
  <si>
    <t>ECS</t>
  </si>
  <si>
    <t>LCN</t>
  </si>
  <si>
    <t>EAS</t>
  </si>
  <si>
    <t>ECS</t>
  </si>
  <si>
    <t>MEA</t>
  </si>
  <si>
    <t>ECS</t>
  </si>
  <si>
    <t>EAS</t>
  </si>
  <si>
    <t>MEA</t>
  </si>
  <si>
    <t>ECS</t>
  </si>
  <si>
    <t>EAS</t>
  </si>
  <si>
    <t>NAC</t>
  </si>
  <si>
    <t>EAS</t>
  </si>
  <si>
    <t>ECS</t>
  </si>
  <si>
    <t>Income Level Code</t>
  </si>
  <si>
    <t>LMC</t>
  </si>
  <si>
    <t>UMC</t>
  </si>
  <si>
    <t>LMC</t>
  </si>
  <si>
    <t>UMC</t>
  </si>
  <si>
    <t>HIC</t>
  </si>
  <si>
    <t>UMC</t>
  </si>
  <si>
    <t>HIC</t>
  </si>
  <si>
    <t>LMC</t>
  </si>
  <si>
    <t>UMC</t>
  </si>
  <si>
    <t>HIC</t>
  </si>
  <si>
    <t>UMC</t>
  </si>
  <si>
    <t>HIC</t>
  </si>
  <si>
    <t>UMC</t>
  </si>
  <si>
    <t>LMC</t>
  </si>
  <si>
    <t>UMC</t>
  </si>
  <si>
    <t>HIC</t>
  </si>
  <si>
    <t>UMC</t>
  </si>
  <si>
    <t>HIC</t>
  </si>
  <si>
    <t>UMC</t>
  </si>
  <si>
    <t>LIC</t>
  </si>
  <si>
    <t>LMC</t>
  </si>
  <si>
    <t>LIC</t>
  </si>
  <si>
    <t>LMC</t>
  </si>
  <si>
    <t>LIC</t>
  </si>
  <si>
    <t>LMC</t>
  </si>
  <si>
    <t>HIC</t>
  </si>
  <si>
    <t>LMC</t>
  </si>
  <si>
    <t>HIC</t>
  </si>
  <si>
    <t>UMC</t>
  </si>
  <si>
    <t>HIC</t>
  </si>
  <si>
    <t>UMC</t>
  </si>
  <si>
    <t>HIC</t>
  </si>
  <si>
    <t>UMC</t>
  </si>
  <si>
    <t>HIC</t>
  </si>
  <si>
    <t>LMC</t>
  </si>
  <si>
    <t>HIC</t>
  </si>
  <si>
    <t>UMC</t>
  </si>
  <si>
    <t>LMC</t>
  </si>
  <si>
    <t>HIC</t>
  </si>
  <si>
    <t>UMC</t>
  </si>
  <si>
    <t>HIC</t>
  </si>
  <si>
    <t>UMC</t>
  </si>
  <si>
    <t>HIC</t>
  </si>
  <si>
    <t>UMC</t>
  </si>
  <si>
    <t>HIC</t>
  </si>
  <si>
    <t>LMC</t>
  </si>
  <si>
    <t>HIC</t>
  </si>
  <si>
    <t>UMC</t>
  </si>
  <si>
    <t>HIC</t>
  </si>
  <si>
    <t>UMC</t>
  </si>
  <si>
    <t>HIC</t>
  </si>
  <si>
    <t>LMC</t>
  </si>
  <si>
    <t>HIC</t>
  </si>
  <si>
    <t>UMC</t>
  </si>
  <si>
    <t>HIC</t>
  </si>
  <si>
    <t>UMC</t>
  </si>
  <si>
    <t>HIC</t>
  </si>
  <si>
    <t>UMC</t>
  </si>
  <si>
    <t>HIC</t>
  </si>
  <si>
    <t>LMC</t>
  </si>
  <si>
    <t>HIC</t>
  </si>
  <si>
    <t>LMC</t>
  </si>
  <si>
    <t>HIC</t>
  </si>
  <si>
    <t>UMC</t>
  </si>
  <si>
    <t>HIC</t>
  </si>
  <si>
    <t>UMC</t>
  </si>
  <si>
    <t>HIC</t>
  </si>
  <si>
    <t>LMC</t>
  </si>
  <si>
    <t>UMC</t>
  </si>
  <si>
    <t>LMC</t>
  </si>
  <si>
    <t>HIC</t>
  </si>
  <si>
    <t>UMC</t>
  </si>
  <si>
    <t>HIC</t>
  </si>
  <si>
    <t>UMC</t>
  </si>
  <si>
    <t>HIC</t>
  </si>
  <si>
    <t>UMC</t>
  </si>
  <si>
    <t>HIC</t>
  </si>
  <si>
    <t>UMC</t>
  </si>
  <si>
    <t>HIC</t>
  </si>
  <si>
    <t>LMC</t>
  </si>
  <si>
    <t>HIC</t>
  </si>
  <si>
    <t>UMC</t>
  </si>
  <si>
    <t>HIC</t>
  </si>
  <si>
    <t>LMC</t>
  </si>
  <si>
    <t>HIC</t>
  </si>
  <si>
    <t>UMC</t>
  </si>
  <si>
    <t>HIC</t>
  </si>
  <si>
    <t>UMC</t>
  </si>
  <si>
    <t>HIC</t>
  </si>
  <si>
    <t>UMC</t>
  </si>
  <si>
    <t>LIC</t>
  </si>
  <si>
    <t>UMC</t>
  </si>
  <si>
    <t>LMC</t>
  </si>
  <si>
    <t>LIC</t>
  </si>
  <si>
    <t>HIC</t>
  </si>
  <si>
    <t>LMC</t>
  </si>
  <si>
    <t>UMC</t>
  </si>
  <si>
    <t>LIC</t>
  </si>
  <si>
    <t>LMC</t>
  </si>
  <si>
    <t>LIC</t>
  </si>
  <si>
    <t>LMC</t>
  </si>
  <si>
    <t>UMC</t>
  </si>
  <si>
    <t>LMC</t>
  </si>
  <si>
    <t>LIC</t>
  </si>
  <si>
    <t>HIC</t>
  </si>
  <si>
    <t>LIC</t>
  </si>
  <si>
    <t>UMC</t>
  </si>
  <si>
    <t>HIC</t>
  </si>
  <si>
    <t>UMC</t>
  </si>
  <si>
    <t>LMC</t>
  </si>
  <si>
    <t>HIC</t>
  </si>
  <si>
    <t>LMC</t>
  </si>
  <si>
    <t>HIC</t>
  </si>
  <si>
    <t>LMC</t>
  </si>
  <si>
    <t>HIC</t>
  </si>
  <si>
    <t>UMC</t>
  </si>
  <si>
    <t>HIC</t>
  </si>
  <si>
    <t>LIC</t>
  </si>
  <si>
    <t>UMC</t>
  </si>
  <si>
    <t>HIC</t>
  </si>
  <si>
    <t>UMC</t>
  </si>
  <si>
    <t>HIC</t>
  </si>
  <si>
    <t>UMC</t>
  </si>
  <si>
    <t>HIC</t>
  </si>
  <si>
    <t>LMC</t>
  </si>
  <si>
    <t>HIC</t>
  </si>
  <si>
    <t>LIC</t>
  </si>
  <si>
    <t>HIC</t>
  </si>
  <si>
    <t>UMC</t>
  </si>
  <si>
    <t>HIC</t>
  </si>
  <si>
    <t>UMC</t>
  </si>
  <si>
    <t>HIC</t>
  </si>
  <si>
    <t>UMC</t>
  </si>
  <si>
    <t>HIC</t>
  </si>
  <si>
    <t>LMC</t>
  </si>
  <si>
    <t>HIC</t>
  </si>
  <si>
    <t>LMC</t>
  </si>
  <si>
    <t>UMC</t>
  </si>
  <si>
    <t>HIC</t>
  </si>
  <si>
    <t>LMC</t>
  </si>
  <si>
    <t>UMC</t>
  </si>
  <si>
    <t>LMC</t>
  </si>
  <si>
    <t>HIC</t>
  </si>
  <si>
    <t>UMC</t>
  </si>
  <si>
    <t>HIC</t>
  </si>
  <si>
    <t>LMC</t>
  </si>
  <si>
    <t>HIC</t>
  </si>
  <si>
    <t>UMC</t>
  </si>
  <si>
    <t>LMC</t>
  </si>
  <si>
    <t>HIC</t>
  </si>
  <si>
    <t>LIC</t>
  </si>
  <si>
    <t>HIC</t>
  </si>
  <si>
    <t>UMC</t>
  </si>
  <si>
    <t>HIC</t>
  </si>
  <si>
    <t>UMC</t>
  </si>
  <si>
    <t>HIC</t>
  </si>
  <si>
    <t>UMC</t>
  </si>
  <si>
    <t>HIC</t>
  </si>
  <si>
    <t>UMC</t>
  </si>
  <si>
    <t>HIC</t>
  </si>
  <si>
    <t>UMC</t>
  </si>
  <si>
    <t>HIC</t>
  </si>
  <si>
    <t>UMC</t>
  </si>
  <si>
    <t>HIC</t>
  </si>
  <si>
    <t>UMC</t>
  </si>
  <si>
    <t>LMC</t>
  </si>
  <si>
    <t>HIC</t>
  </si>
  <si>
    <t>LIC</t>
  </si>
  <si>
    <t>HIC</t>
  </si>
  <si>
    <t>UMC</t>
  </si>
  <si>
    <t>HIC</t>
  </si>
  <si>
    <t>UMC</t>
  </si>
  <si>
    <t>HIC</t>
  </si>
  <si>
    <t>UMC</t>
  </si>
  <si>
    <t>HIC</t>
  </si>
  <si>
    <t>LMC</t>
  </si>
  <si>
    <t>HIC</t>
  </si>
  <si>
    <t>LMC</t>
  </si>
  <si>
    <t>HIC</t>
  </si>
  <si>
    <t>UMC</t>
  </si>
  <si>
    <t>HIC</t>
  </si>
  <si>
    <t>Lending Type Code</t>
  </si>
  <si>
    <t>IBD</t>
  </si>
  <si>
    <t>LNX</t>
  </si>
  <si>
    <t>IBD</t>
  </si>
  <si>
    <t>IDX</t>
  </si>
  <si>
    <t>IBD</t>
  </si>
  <si>
    <t>IDX</t>
  </si>
  <si>
    <t>IBD</t>
  </si>
  <si>
    <t>IDX</t>
  </si>
  <si>
    <t>IBD</t>
  </si>
  <si>
    <t>IDX</t>
  </si>
  <si>
    <t>IDB</t>
  </si>
  <si>
    <t>IDX</t>
  </si>
  <si>
    <t>LNX</t>
  </si>
  <si>
    <t>IBD</t>
  </si>
  <si>
    <t>LNX</t>
  </si>
  <si>
    <t>IBD</t>
  </si>
  <si>
    <t>LNX</t>
  </si>
  <si>
    <t>IBD</t>
  </si>
  <si>
    <t>LNX</t>
  </si>
  <si>
    <t>IBD</t>
  </si>
  <si>
    <t>LNX</t>
  </si>
  <si>
    <t>IDB</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</si>
  <si>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</si>
  <si>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</si>
  <si>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</si>
  <si>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</si>
  <si>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</si>
  <si>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</si>
  <si>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</si>
  <si>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</si>
  <si>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</si>
  <si>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</si>
  <si>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</si>
  <si>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</si>
  <si>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</si>
  <si>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</si>
  <si>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</si>
  <si>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</si>
  <si>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</si>
  <si>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</si>
  <si>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</si>
  <si>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</si>
  <si>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</si>
  <si>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</si>
  <si>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</si>
  <si>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</si>
  <si>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</si>
  <si>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</si>
  <si>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</si>
  <si>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</si>
  <si>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</si>
  <si>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</si>
  <si>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</si>
  <si>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</si>
  <si>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LNX</t>
  </si>
  <si>
    <t>IBD</t>
  </si>
  <si>
    <t>IDX</t>
  </si>
  <si>
    <t>LNX</t>
  </si>
  <si>
    <t>IBD</t>
  </si>
  <si>
    <t>LNX</t>
  </si>
  <si>
    <t>IBD</t>
  </si>
  <si>
    <t>LNX</t>
  </si>
  <si>
    <t>IBD</t>
  </si>
  <si>
    <t>LNX</t>
  </si>
  <si>
    <t>IBD</t>
  </si>
  <si>
    <t>LNX</t>
  </si>
  <si>
    <t>IBD</t>
  </si>
  <si>
    <t>LNX</t>
  </si>
  <si>
    <t>IBD</t>
  </si>
  <si>
    <t>LNX</t>
  </si>
  <si>
    <t>IBD</t>
  </si>
  <si>
    <t>LNX</t>
  </si>
  <si>
    <t>IBD</t>
  </si>
  <si>
    <t>LNX</t>
  </si>
  <si>
    <t>IDB</t>
  </si>
  <si>
    <t>LNX</t>
  </si>
  <si>
    <t>IBD</t>
  </si>
  <si>
    <t>LNX</t>
  </si>
  <si>
    <t>IBD</t>
  </si>
  <si>
    <t>LNX</t>
  </si>
  <si>
    <t>IBD</t>
  </si>
  <si>
    <t>IDX</t>
  </si>
  <si>
    <t>IBD</t>
  </si>
  <si>
    <t>IDX</t>
  </si>
  <si>
    <t>IBD</t>
  </si>
  <si>
    <t>IDB</t>
  </si>
  <si>
    <t>IBD</t>
  </si>
  <si>
    <t>IDX</t>
  </si>
  <si>
    <t>IBD</t>
  </si>
  <si>
    <t>IDX</t>
  </si>
  <si>
    <t>IBD</t>
  </si>
  <si>
    <t>IDB</t>
  </si>
  <si>
    <t>IDX</t>
  </si>
  <si>
    <t>IBD</t>
  </si>
  <si>
    <t>IDB</t>
  </si>
  <si>
    <t>IDX</t>
  </si>
  <si>
    <t>IBD</t>
  </si>
  <si>
    <t>IDX</t>
  </si>
  <si>
    <t>IBD</t>
  </si>
  <si>
    <t>LNX</t>
  </si>
  <si>
    <t>IBD</t>
  </si>
  <si>
    <t>LNX</t>
  </si>
  <si>
    <t>IBD</t>
  </si>
  <si>
    <t>LNX</t>
  </si>
  <si>
    <t>IBD</t>
  </si>
  <si>
    <t>LNX</t>
  </si>
  <si>
    <t>IDX</t>
  </si>
  <si>
    <t>IBD</t>
  </si>
  <si>
    <t>LNX</t>
  </si>
  <si>
    <t>IBD</t>
  </si>
  <si>
    <t>LNX</t>
  </si>
  <si>
    <t>IBD</t>
  </si>
  <si>
    <t>LNX</t>
  </si>
  <si>
    <t>IDB</t>
  </si>
  <si>
    <t>LNX</t>
  </si>
  <si>
    <t>IBD</t>
  </si>
  <si>
    <t>IDX</t>
  </si>
  <si>
    <t>LNX</t>
  </si>
  <si>
    <t>IBD</t>
  </si>
  <si>
    <t>LNX</t>
  </si>
  <si>
    <t>IBD</t>
  </si>
  <si>
    <t>LNX</t>
  </si>
  <si>
    <t>IBD</t>
  </si>
  <si>
    <t>LNX</t>
  </si>
  <si>
    <t>IBD</t>
  </si>
  <si>
    <t>LNX</t>
  </si>
  <si>
    <t>IDB</t>
  </si>
  <si>
    <t>IBD</t>
  </si>
  <si>
    <t>LNX</t>
  </si>
  <si>
    <t>IBD</t>
  </si>
  <si>
    <t>LNX</t>
  </si>
  <si>
    <t>IBD</t>
  </si>
  <si>
    <t>LNX</t>
  </si>
  <si>
    <t>IBD</t>
  </si>
  <si>
    <t>LNX</t>
  </si>
  <si>
    <t>IBD</t>
  </si>
  <si>
    <t>LNX</t>
  </si>
  <si>
    <t>IBD</t>
  </si>
  <si>
    <t>LNX</t>
  </si>
  <si>
    <t>IBD</t>
  </si>
  <si>
    <t>LNX</t>
  </si>
  <si>
    <t>IDX</t>
  </si>
  <si>
    <t>LNX</t>
  </si>
  <si>
    <t>IBD</t>
  </si>
  <si>
    <t>LNX</t>
  </si>
  <si>
    <t>IBD</t>
  </si>
  <si>
    <t>LNX</t>
  </si>
  <si>
    <t>IBD</t>
  </si>
  <si>
    <t>LNX</t>
  </si>
  <si>
    <t>IBD</t>
  </si>
  <si>
    <t>LNX</t>
  </si>
  <si>
    <t>IBD</t>
  </si>
  <si>
    <t>LNX</t>
  </si>
  <si>
    <t>IBD</t>
  </si>
  <si>
    <t>LNX</t>
  </si>
  <si>
    <t>IBD</t>
  </si>
  <si>
    <t>LNX</t>
  </si>
  <si>
    <t>IBD</t>
  </si>
  <si>
    <t>LNX</t>
  </si>
  <si>
    <t>IDX</t>
  </si>
  <si>
    <t>LNX</t>
  </si>
  <si>
    <t>IBD</t>
  </si>
  <si>
    <t>LNX</t>
  </si>
  <si>
    <t>IBD</t>
  </si>
  <si>
    <t>LNX</t>
  </si>
  <si>
    <t>IBD</t>
  </si>
  <si>
    <t>LNX</t>
  </si>
  <si>
    <t>IDX</t>
  </si>
  <si>
    <t>LNX</t>
  </si>
  <si>
    <t>IBD</t>
  </si>
  <si>
    <t>LNX</t>
  </si>
  <si>
    <t>IBD</t>
  </si>
  <si>
    <t>LNX</t>
  </si>
  <si>
    <t>WB country code (3 letters)</t>
  </si>
  <si>
    <t>SLV</t>
  </si>
  <si>
    <t>BFA</t>
  </si>
  <si>
    <t>GTM</t>
  </si>
  <si>
    <t>TCD</t>
  </si>
  <si>
    <t>HKG</t>
  </si>
  <si>
    <t>NER</t>
  </si>
  <si>
    <t>PRT</t>
  </si>
  <si>
    <t>MLI</t>
  </si>
  <si>
    <t>SVK</t>
  </si>
  <si>
    <t>YEM</t>
  </si>
  <si>
    <t>IRL</t>
  </si>
  <si>
    <t>KOR</t>
  </si>
  <si>
    <t>JPN</t>
  </si>
  <si>
    <t>TUR</t>
  </si>
  <si>
    <t>ECU</t>
  </si>
  <si>
    <t>NLD</t>
  </si>
  <si>
    <t>MAC</t>
  </si>
  <si>
    <t>POL</t>
  </si>
  <si>
    <t>USA</t>
  </si>
  <si>
    <t>AUT</t>
  </si>
  <si>
    <t>CAN</t>
  </si>
  <si>
    <t>SWE</t>
  </si>
  <si>
    <t>KAZ</t>
  </si>
  <si>
    <t>BGR</t>
  </si>
  <si>
    <t>DNK</t>
  </si>
  <si>
    <t>SEN</t>
  </si>
  <si>
    <t>GBR</t>
  </si>
  <si>
    <t>ITA</t>
  </si>
  <si>
    <t>HUN</t>
  </si>
  <si>
    <t>FIN</t>
  </si>
  <si>
    <t>TGO</t>
  </si>
  <si>
    <t>LTU</t>
  </si>
  <si>
    <t>LVA</t>
  </si>
  <si>
    <t>RUS</t>
  </si>
  <si>
    <t>SGP</t>
  </si>
  <si>
    <t>LUX</t>
  </si>
  <si>
    <t>CYP</t>
  </si>
  <si>
    <t>CZE</t>
  </si>
  <si>
    <t>DOM</t>
  </si>
  <si>
    <t>ESP</t>
  </si>
  <si>
    <t>DEU</t>
  </si>
  <si>
    <t>MNG</t>
  </si>
  <si>
    <t>FRA</t>
  </si>
  <si>
    <t>BDI</t>
  </si>
  <si>
    <t>COG</t>
  </si>
  <si>
    <t>BEL</t>
  </si>
  <si>
    <t>CRI</t>
  </si>
  <si>
    <t>COL</t>
  </si>
  <si>
    <t>IND</t>
  </si>
  <si>
    <t>BRA</t>
  </si>
  <si>
    <t>CMR</t>
  </si>
  <si>
    <t>PER</t>
  </si>
  <si>
    <t>UKR</t>
  </si>
  <si>
    <t>DZA</t>
  </si>
  <si>
    <t>HRV</t>
  </si>
  <si>
    <t>SVN</t>
  </si>
  <si>
    <t>ROU</t>
  </si>
  <si>
    <t>SRB</t>
  </si>
  <si>
    <t>AZE</t>
  </si>
  <si>
    <t>HND</t>
  </si>
  <si>
    <t>ISL</t>
  </si>
  <si>
    <t>NOR</t>
  </si>
  <si>
    <t>AUS</t>
  </si>
  <si>
    <t>PRY</t>
  </si>
  <si>
    <t>PHL</t>
  </si>
  <si>
    <t>GRC</t>
  </si>
  <si>
    <t>NZL</t>
  </si>
  <si>
    <t>ISR</t>
  </si>
  <si>
    <t>CHL</t>
  </si>
  <si>
    <t>THA</t>
  </si>
  <si>
    <t>PAN</t>
  </si>
  <si>
    <t>CUB</t>
  </si>
  <si>
    <t>MKD</t>
  </si>
  <si>
    <t>BLZ</t>
  </si>
  <si>
    <t>GEO</t>
  </si>
  <si>
    <t>MEX</t>
  </si>
  <si>
    <t>ARM</t>
  </si>
  <si>
    <t>JOR</t>
  </si>
  <si>
    <t>TTO</t>
  </si>
  <si>
    <t>TUN</t>
  </si>
  <si>
    <t>MAR</t>
  </si>
  <si>
    <t>NIC</t>
  </si>
  <si>
    <t>URY</t>
  </si>
  <si>
    <t>EGY</t>
  </si>
  <si>
    <t>ARG</t>
  </si>
  <si>
    <t>ARE</t>
  </si>
  <si>
    <t>ZAF</t>
  </si>
  <si>
    <t>IDN</t>
  </si>
  <si>
    <t>QAT</t>
  </si>
  <si>
    <t>BWA</t>
  </si>
  <si>
    <t>KWT</t>
  </si>
  <si>
    <t>OMN</t>
  </si>
  <si>
    <t>IRN</t>
  </si>
  <si>
    <t>BHR</t>
  </si>
  <si>
    <t>Learning Poverty (adjusted non-proficiency, all)</t>
  </si>
  <si>
    <t>Learning Poverty (adjusted non-proficiency, fe)</t>
  </si>
  <si>
    <t>Learning Poverty (adjusted non-proficiency, ma)</t>
  </si>
  <si>
    <t>gap</t>
  </si>
  <si>
    <t>abs_gap</t>
  </si>
  <si>
    <t>Full spell identification</t>
  </si>
  <si>
    <t>IRN_TIMSS_science_2011-2015_grade4</t>
  </si>
  <si>
    <t>IRN_PIRLS_read_2011-2016_grade4</t>
  </si>
  <si>
    <t>BGR_PIRLS_read_2011-2016_grade4</t>
  </si>
  <si>
    <t>MAR_PIRLS_read_2001-2006_grade4</t>
  </si>
  <si>
    <t>MOZ_SACMEQ_read_2000-2007_grade6</t>
  </si>
  <si>
    <t>MKD_PIRLS_read_2001-2006_grade4</t>
  </si>
  <si>
    <t>BGD_NLA_read_2015-2017_grade5</t>
  </si>
  <si>
    <t>MAR_TIMSS_science_2003-2007_grade4</t>
  </si>
  <si>
    <t>CRI_LLECE_read_2006-2013_grade6</t>
  </si>
  <si>
    <t>ROU_PIRLS_read_2001-2006_grade4</t>
  </si>
  <si>
    <t>YEM_TIMSS_science_2007-2011_grade4</t>
  </si>
  <si>
    <t>ARM_TIMSS_science_2003-2011_grade4</t>
  </si>
  <si>
    <t>BGR_PIRLS_read_2001-2006_grade4</t>
  </si>
  <si>
    <t>URY_LLECE_read_2006-2013_grade6</t>
  </si>
  <si>
    <t>UGA_SACMEQ_read_2000-2007_grade6</t>
  </si>
  <si>
    <t>ZMB_SACMEQ_read_2000-2007_grade6</t>
  </si>
  <si>
    <t>ROU_PIRLS_read_2006-2011_grade4</t>
  </si>
  <si>
    <t>CHL_TIMSS_science_2011-2015_grade4</t>
  </si>
  <si>
    <t>RUS_PIRLS_read_2011-2016_grade4</t>
  </si>
  <si>
    <t>MWI_SACMEQ_read_2000-2007_grade6</t>
  </si>
  <si>
    <t>SYC_SACMEQ_read_2000-2007_grade6</t>
  </si>
  <si>
    <t>BGR_PIRLS_read_2006-2011_grade4</t>
  </si>
  <si>
    <t>PRY_LLECE_read_2006-2013_grade6</t>
  </si>
  <si>
    <t>RUS_TIMSS_science_2011-2015_grade4</t>
  </si>
  <si>
    <t>ARG_LLECE_read_2006-2013_grade6</t>
  </si>
  <si>
    <t>ZAF_SACMEQ_read_2000-2007_grade6</t>
  </si>
  <si>
    <t>GEO_TIMSS_science_2011-2015_grade4</t>
  </si>
  <si>
    <t>RUS_PIRLS_read_2001-2006_grade4</t>
  </si>
  <si>
    <t>TTO_PIRLS_read_2011-2016_grade4</t>
  </si>
  <si>
    <t>PAN_LLECE_read_2006-2013_grade6</t>
  </si>
  <si>
    <t>BRA_LLECE_read_2006-2013_grade6</t>
  </si>
  <si>
    <t>POL_PIRLS_read_2006-2011_grade4</t>
  </si>
  <si>
    <t>GEO_PIRLS_read_2011-2016_grade4</t>
  </si>
  <si>
    <t>NIC_LLECE_read_2006-2013_grade6</t>
  </si>
  <si>
    <t>CHL_LLECE_read_2006-2013_grade6</t>
  </si>
  <si>
    <t>MEX_LLECE_read_2006-2013_grade6</t>
  </si>
  <si>
    <t>HRV_TIMSS_science_2011-2015_grade4</t>
  </si>
  <si>
    <t>COL_LLECE_read_2006-2013_grade6</t>
  </si>
  <si>
    <t>RUS_TIMSS_science_2003-2007_grade4</t>
  </si>
  <si>
    <t>BWA_SACMEQ_read_2000-2007_grade6</t>
  </si>
  <si>
    <t>SRB_TIMSS_science_2011-2015_grade4</t>
  </si>
  <si>
    <t>TUN_TIMSS_science_2007-2011_grade4</t>
  </si>
  <si>
    <t>LSO_SACMEQ_read_2000-2007_grade6</t>
  </si>
  <si>
    <t>RUS_PIRLS_read_2006-2011_grade4</t>
  </si>
  <si>
    <t>AZE_PIRLS_read_2011-2016_grade4</t>
  </si>
  <si>
    <t>KEN_SACMEQ_read_2000-2007_grade6</t>
  </si>
  <si>
    <t>COL_PIRLS_read_2001-2011_grade4</t>
  </si>
  <si>
    <t>TUN_TIMSS_science_2003-2007_grade4</t>
  </si>
  <si>
    <t>MDA_PIRLS_read_2001-2006_grade4</t>
  </si>
  <si>
    <t>RUS_TIMSS_science_2007-2011_grade4</t>
  </si>
  <si>
    <t>DOM_LLECE_read_2006-2013_grade6</t>
  </si>
  <si>
    <t>TUR_TIMSS_science_2011-2015_grade4</t>
  </si>
  <si>
    <t>PER_LLECE_read_2006-2013_grade6</t>
  </si>
  <si>
    <t>IRN_TIMSS_science_2007-2011_grade4</t>
  </si>
  <si>
    <t>GTM_LLECE_read_2006-2013_grade6</t>
  </si>
  <si>
    <t>SWZ_SACMEQ_read_2000-2007_grade6</t>
  </si>
  <si>
    <t>TZA_SACMEQ_read_2000-2007_grade6</t>
  </si>
  <si>
    <t>ECU_LLECE_read_2006-2013_grade6</t>
  </si>
  <si>
    <t>MUS_SACMEQ_read_2000-2007_grade6</t>
  </si>
  <si>
    <t>GEO_PIRLS_read_2006-2011_grade4</t>
  </si>
  <si>
    <t>IRN_PIRLS_read_2001-2006_grade4</t>
  </si>
  <si>
    <t>NAM_SACMEQ_read_2000-2007_grade6</t>
  </si>
  <si>
    <t>IDN_PIRLS_read_2006-2011_grade4</t>
  </si>
  <si>
    <t>IRN_TIMSS_science_2003-2007_grade4</t>
  </si>
  <si>
    <t>MAR_PIRLS_read_2011-2016_grade4</t>
  </si>
  <si>
    <t>KAZ_TIMSS_science_2011-2015_grade4</t>
  </si>
  <si>
    <t>SWZ_SACMEQ_read_2007-2013_grade6</t>
  </si>
  <si>
    <t>IRN_PIRLS_read_2006-2011_grade4</t>
  </si>
  <si>
    <t>TTO_PIRLS_read_2006-2011_grade4</t>
  </si>
  <si>
    <t>MUS_SACMEQ_read_2007-2013_grade6</t>
  </si>
  <si>
    <t>SYC_SACMEQ_read_2007-2013_grade6</t>
  </si>
  <si>
    <t>ZWE_SACMEQ_read_2007-2013_grade6</t>
  </si>
  <si>
    <t>Spell was used in the simulation (N=72)</t>
  </si>
  <si>
    <t>Annualized change in Learning Poverty in this spell (pp)</t>
  </si>
  <si>
    <t>_own_</t>
  </si>
  <si>
    <t>_r80_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</si>
</sst>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quot;M&quot;;\-#,##0,,&quot;M&quot;"/>
    <numFmt numFmtId="166" formatCode="_(* #,##0_);_(* \(#,##0\);_(* &quot;-&quot;??_);_(@_)"/>
    <numFmt numFmtId="167" formatCode="_(#,##0_);_(\(#,##0\);_(&quot;-&quot;_);_(@_)"/>
    <numFmt numFmtId="168" formatCode="_(* #,##0.0_);_(* \(#,##0.0\);_(* &quot;-&quot;??_);_(@_)"/>
    <numFmt numFmtId="169" formatCode="0.000"/>
  </numFmts>
  <fonts count="42">
    <font>
      <sz val="11"/>
      <color theme="1"/>
      <name val="Calibri"/>
      <family val="2"/>
      <scheme val="minor"/>
    </font>
    <font>
      <b/>
      <sz val="11"/>
      <color theme="1"/>
      <name val="Calibri"/>
      <family val="2"/>
      <scheme val="minor"/>
    </font>
    <font>
      <sz val="10"/>
      <color theme="1"/>
      <name val="Calibri"/>
      <family val="2"/>
      <scheme val="minor"/>
    </font>
    <font>
      <sz val="10"/>
      <name val="Arial"/>
      <family val="2"/>
    </font>
    <font>
      <sz val="11"/>
      <color theme="1"/>
      <name val="Calibri"/>
      <family val="2"/>
      <scheme val="minor"/>
    </font>
    <font>
      <b/>
      <sz val="11"/>
      <color theme="3"/>
      <name val="Calibri"/>
      <family val="2"/>
      <scheme val="minor"/>
    </font>
    <font>
      <u/>
      <sz val="11"/>
      <color theme="10"/>
      <name val="Calibri"/>
      <family val="2"/>
      <scheme val="minor"/>
    </font>
    <font>
      <sz val="1"/>
      <color theme="1"/>
      <name val="Calibri"/>
      <family val="2"/>
      <scheme val="minor"/>
    </font>
    <font>
      <sz val="10"/>
      <color theme="5"/>
      <name val="Calibri"/>
      <family val="2"/>
      <scheme val="minor"/>
    </font>
    <font>
      <sz val="10"/>
      <color theme="2"/>
      <name val="Calibri"/>
      <family val="2"/>
      <scheme val="minor"/>
    </font>
    <font>
      <sz val="10"/>
      <color rgb="FF000000"/>
      <name val="Calibri"/>
      <family val="2"/>
      <scheme val="minor"/>
    </font>
    <font>
      <sz val="11"/>
      <color theme="1"/>
      <name val="CMU Serif"/>
    </font>
    <font>
      <sz val="11"/>
      <color theme="3"/>
      <name val="Calibri"/>
      <family val="2"/>
      <scheme val="minor"/>
    </font>
    <font>
      <sz val="8"/>
      <color theme="1"/>
      <name val="Calibri"/>
      <family val="2"/>
      <scheme val="minor"/>
    </font>
    <font>
      <sz val="9"/>
      <color rgb="FF333333"/>
      <name val="Arial"/>
      <family val="2"/>
    </font>
    <font>
      <i/>
      <sz val="9"/>
      <color rgb="FFFF0000"/>
      <name val="Calibri"/>
      <family val="2"/>
      <scheme val="minor"/>
    </font>
    <font>
      <sz val="9"/>
      <color theme="1"/>
      <name val="Calibri"/>
      <family val="2"/>
      <scheme val="minor"/>
    </font>
    <font>
      <i/>
      <sz val="9"/>
      <color rgb="FF44546A"/>
      <name val="Calibri"/>
      <family val="2"/>
      <scheme val="minor"/>
    </font>
    <font>
      <b/>
      <i/>
      <sz val="9"/>
      <color theme="1"/>
      <name val="Calibri"/>
      <family val="2"/>
      <scheme val="minor"/>
    </font>
    <font>
      <b/>
      <i/>
      <sz val="11"/>
      <color theme="1"/>
      <name val="Calibri"/>
      <family val="2"/>
      <scheme val="minor"/>
    </font>
    <font>
      <sz val="11"/>
      <color theme="2" tint="-0.24994659260841701"/>
      <name val="Calibri"/>
      <family val="2"/>
      <scheme val="minor"/>
    </font>
    <font>
      <i/>
      <sz val="9"/>
      <color theme="5"/>
      <name val="Calibri"/>
      <family val="2"/>
      <scheme val="minor"/>
    </font>
    <font>
      <b/>
      <sz val="10"/>
      <color theme="3"/>
      <name val="Calibri"/>
      <family val="2"/>
      <scheme val="minor"/>
    </font>
    <font>
      <b/>
      <sz val="14"/>
      <color theme="3"/>
      <name val="Calibri"/>
      <family val="2"/>
      <scheme val="minor"/>
    </font>
    <font>
      <sz val="9"/>
      <color rgb="FF000000"/>
      <name val="Calibri"/>
      <family val="2"/>
      <scheme val="minor"/>
    </font>
    <font>
      <sz val="11"/>
      <color rgb="FFFF0000"/>
      <name val="Calibri"/>
      <family val="2"/>
      <scheme val="minor"/>
    </font>
    <font>
      <b/>
      <sz val="11"/>
      <color rgb="FFFF0000"/>
      <name val="Calibri"/>
      <family val="2"/>
      <scheme val="minor"/>
    </font>
    <font>
      <sz val="11"/>
      <color rgb="FFFF0000"/>
      <name val="CMU Serif"/>
    </font>
    <font>
      <b/>
      <sz val="9"/>
      <color rgb="FFFF0000"/>
      <name val="Calibri"/>
      <family val="2"/>
      <scheme val="minor"/>
    </font>
    <font>
      <b/>
      <sz val="9"/>
      <color theme="1"/>
      <name val="Calibri"/>
      <family val="2"/>
      <scheme val="minor"/>
    </font>
    <font>
      <b/>
      <vertAlign val="superscript"/>
      <sz val="9"/>
      <color theme="1"/>
      <name val="Calibri"/>
      <family val="2"/>
      <scheme val="minor"/>
    </font>
    <font>
      <vertAlign val="superscript"/>
      <sz val="9"/>
      <color theme="1"/>
      <name val="Calibri"/>
      <family val="2"/>
      <scheme val="minor"/>
    </font>
    <font>
      <b/>
      <sz val="9"/>
      <color rgb="FF000000"/>
      <name val="Calibri"/>
      <family val="2"/>
      <scheme val="minor"/>
    </font>
    <font>
      <sz val="9"/>
      <color theme="1"/>
      <name val="CMU Serif"/>
    </font>
    <font>
      <sz val="9"/>
      <color rgb="FFFF0000"/>
      <name val="Calibri"/>
      <family val="2"/>
      <scheme val="minor"/>
    </font>
    <font>
      <sz val="11"/>
      <color theme="0" tint="-0.24994659260841701"/>
      <name val="Calibri"/>
      <family val="2"/>
      <scheme val="minor"/>
    </font>
    <font>
      <sz val="11"/>
      <name val="Calibri"/>
      <family val="2"/>
      <scheme val="minor"/>
    </font>
    <font>
      <sz val="8"/>
      <color theme="1"/>
      <name val="CMU Serif"/>
    </font>
    <font>
      <i/>
      <sz val="9"/>
      <color theme="1"/>
      <name val="Calibri"/>
      <family val="2"/>
      <scheme val="minor"/>
    </font>
    <font>
      <i/>
      <sz val="9"/>
      <color theme="3"/>
      <name val="Calibri"/>
      <family val="2"/>
      <scheme val="minor"/>
    </font>
    <font>
      <sz val="8"/>
      <color rgb="FF000000"/>
      <name val="Calibri"/>
      <family val="2"/>
      <scheme val="minor"/>
    </font>
    <font>
      <sz val="10"/>
      <color theme="3"/>
      <name val="Calibri"/>
      <family val="2"/>
      <scheme val="minor"/>
    </font>
  </fonts>
  <fills count="17">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2" tint="-9.9978637043366805E-2"/>
        <bgColor indexed="64"/>
      </patternFill>
    </fill>
    <fill>
      <patternFill patternType="solid">
        <fgColor theme="2" tint="-0.749961851863155"/>
        <bgColor indexed="64"/>
      </patternFill>
    </fill>
    <fill>
      <patternFill patternType="solid">
        <fgColor theme="6" tint="0.79995117038483843"/>
        <bgColor indexed="64"/>
      </patternFill>
    </fill>
    <fill>
      <patternFill patternType="solid">
        <fgColor theme="4" tint="0.59996337778862885"/>
        <bgColor indexed="64"/>
      </patternFill>
    </fill>
    <fill>
      <patternFill patternType="solid">
        <fgColor theme="5" tint="0.79995117038483843"/>
        <bgColor indexed="64"/>
      </patternFill>
    </fill>
    <fill>
      <patternFill patternType="solid">
        <fgColor rgb="FFFFFFFF"/>
        <bgColor indexed="64"/>
      </patternFill>
    </fill>
    <fill>
      <patternFill patternType="solid">
        <fgColor rgb="FFF2F2F2"/>
        <bgColor indexed="64"/>
      </patternFill>
    </fill>
    <fill>
      <patternFill patternType="solid">
        <fgColor theme="4" tint="0.59996337778862885"/>
        <bgColor indexed="64"/>
      </patternFill>
    </fill>
    <fill>
      <patternFill patternType="solid">
        <fgColor theme="6" tint="0.79995117038483843"/>
        <bgColor indexed="64"/>
      </patternFill>
    </fill>
    <fill>
      <patternFill patternType="solid">
        <fgColor theme="9" tint="0.59996337778862885"/>
        <bgColor indexed="64"/>
      </patternFill>
    </fill>
    <fill>
      <patternFill patternType="solid">
        <fgColor rgb="FFFFFF00"/>
        <bgColor indexed="64"/>
      </patternFill>
    </fill>
    <fill>
      <patternFill patternType="solid">
        <fgColor theme="9" tint="0.59996337778862885"/>
        <bgColor indexed="64"/>
      </patternFill>
    </fill>
    <fill>
      <patternFill patternType="solid">
        <fgColor theme="4" tint="0.39997558519241921"/>
        <bgColor indexed="64"/>
      </patternFill>
    </fill>
  </fills>
  <borders count="17">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FFFFFF"/>
      </left>
      <right style="thin">
        <color rgb="FFFFFFFF"/>
      </right>
      <top/>
      <bottom style="thin">
        <color rgb="FFFFFFFF"/>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0" fontId="3" fillId="0" borderId="0"/>
    <xf numFmtId="9" fontId="4" fillId="0" borderId="0" applyFont="0" applyFill="0" applyBorder="0" applyAlignment="0" applyProtection="0"/>
    <xf numFmtId="0" fontId="5" fillId="0" borderId="4" applyNumberFormat="0" applyFill="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370">
    <xf numFmtId="0" fontId="0" fillId="0" borderId="0" xfId="0"/>
    <xf numFmtId="0" fontId="0" fillId="0" borderId="0" xfId="0" applyBorder="1"/>
    <xf numFmtId="0" fontId="0" fillId="0" borderId="0" xfId="0" applyFill="1"/>
    <xf numFmtId="49" fontId="0" fillId="0" borderId="0" xfId="0" applyNumberFormat="1"/>
    <xf numFmtId="0" fontId="0" fillId="2" borderId="0" xfId="0" applyFill="1"/>
    <xf numFmtId="0" fontId="0" fillId="0" borderId="8" xfId="0" applyBorder="1"/>
    <xf numFmtId="0" fontId="0" fillId="0" borderId="9" xfId="0" applyBorder="1"/>
    <xf numFmtId="0" fontId="7" fillId="0" borderId="0" xfId="0" applyFont="1"/>
    <xf numFmtId="0" fontId="7" fillId="3" borderId="8" xfId="0" applyFont="1" applyFill="1" applyBorder="1"/>
    <xf numFmtId="0" fontId="7" fillId="3" borderId="0" xfId="0" applyFont="1" applyFill="1" applyBorder="1"/>
    <xf numFmtId="0" fontId="7" fillId="3" borderId="9" xfId="0" applyFont="1" applyFill="1" applyBorder="1"/>
    <xf numFmtId="0" fontId="8" fillId="0" borderId="9" xfId="0" applyFont="1" applyBorder="1" applyAlignment="1">
      <alignment horizontal="center" vertical="center" wrapText="1"/>
    </xf>
    <xf numFmtId="0" fontId="9" fillId="0" borderId="8" xfId="0" applyFont="1" applyBorder="1"/>
    <xf numFmtId="0" fontId="10" fillId="0" borderId="0" xfId="0" applyFont="1" applyBorder="1" applyAlignment="1">
      <alignment vertical="center" wrapText="1"/>
    </xf>
    <xf numFmtId="0" fontId="0" fillId="0" borderId="11" xfId="0" applyBorder="1"/>
    <xf numFmtId="0" fontId="0" fillId="0" borderId="12" xfId="0" applyBorder="1"/>
    <xf numFmtId="0" fontId="0" fillId="0" borderId="13" xfId="0" applyBorder="1"/>
    <xf numFmtId="0" fontId="0" fillId="4" borderId="0" xfId="0" applyFill="1"/>
    <xf numFmtId="0" fontId="0" fillId="5" borderId="0" xfId="0" applyFill="1"/>
    <xf numFmtId="0" fontId="11" fillId="0" borderId="0" xfId="0" applyFont="1"/>
    <xf numFmtId="0" fontId="11" fillId="0" borderId="0" xfId="0" applyFont="1" applyBorder="1"/>
    <xf numFmtId="0" fontId="11" fillId="0" borderId="0" xfId="0" applyFont="1" applyAlignment="1">
      <alignment horizontal="right"/>
    </xf>
    <xf numFmtId="0" fontId="2" fillId="0" borderId="0" xfId="0" applyFont="1" applyAlignment="1">
      <alignment vertical="center"/>
    </xf>
    <xf numFmtId="0" fontId="5" fillId="0" borderId="6" xfId="0" applyFont="1" applyBorder="1"/>
    <xf numFmtId="0" fontId="2" fillId="0" borderId="0" xfId="0" applyFont="1" applyBorder="1" applyAlignment="1">
      <alignment vertical="center" wrapText="1"/>
    </xf>
    <xf numFmtId="0" fontId="12" fillId="0" borderId="5" xfId="0" applyFont="1" applyBorder="1"/>
    <xf numFmtId="0" fontId="13" fillId="0" borderId="0" xfId="0" applyFont="1" applyAlignment="1">
      <alignment vertical="center"/>
    </xf>
    <xf numFmtId="0" fontId="0" fillId="0" borderId="0" xfId="0" applyNumberFormat="1" applyAlignment="1">
      <alignment wrapText="1"/>
    </xf>
    <xf numFmtId="0" fontId="0" fillId="0" borderId="2" xfId="0" applyBorder="1"/>
    <xf numFmtId="164" fontId="0" fillId="0" borderId="0" xfId="0" applyNumberFormat="1"/>
    <xf numFmtId="0" fontId="0" fillId="0" borderId="0" xfId="0" applyNumberFormat="1" applyFill="1" applyAlignment="1">
      <alignment wrapText="1"/>
    </xf>
    <xf numFmtId="0" fontId="0" fillId="0" borderId="0" xfId="0" applyAlignment="1">
      <alignment horizontal="left"/>
    </xf>
    <xf numFmtId="0" fontId="6" fillId="4" borderId="0" xfId="4" applyFill="1" applyAlignment="1"/>
    <xf numFmtId="0" fontId="0" fillId="0" borderId="0" xfId="0" applyAlignment="1">
      <alignment wrapText="1"/>
    </xf>
    <xf numFmtId="0" fontId="0" fillId="4" borderId="0" xfId="0" applyFill="1" applyAlignment="1">
      <alignment horizontal="left"/>
    </xf>
    <xf numFmtId="0" fontId="0" fillId="5" borderId="0" xfId="0" applyFill="1" applyAlignment="1">
      <alignment horizontal="left"/>
    </xf>
    <xf numFmtId="0" fontId="11" fillId="0" borderId="0" xfId="0" applyFont="1" applyAlignment="1">
      <alignment wrapText="1"/>
    </xf>
    <xf numFmtId="0" fontId="0" fillId="0" borderId="0" xfId="0"/>
    <xf numFmtId="2" fontId="0" fillId="0" borderId="0" xfId="0" applyNumberFormat="1" applyAlignment="1">
      <alignment horizontal="center"/>
    </xf>
    <xf numFmtId="164" fontId="0" fillId="0" borderId="0" xfId="0" applyNumberFormat="1" applyAlignment="1">
      <alignment horizontal="center"/>
    </xf>
    <xf numFmtId="0" fontId="0" fillId="0" borderId="0" xfId="0" applyBorder="1" applyAlignment="1">
      <alignment horizontal="center"/>
    </xf>
    <xf numFmtId="166" fontId="0" fillId="0" borderId="0" xfId="5" applyNumberFormat="1" applyFont="1"/>
    <xf numFmtId="0" fontId="6" fillId="4" borderId="0" xfId="4" applyFill="1" applyAlignment="1">
      <alignment horizontal="left"/>
    </xf>
    <xf numFmtId="0" fontId="0" fillId="0" borderId="0" xfId="0" applyAlignment="1">
      <alignment horizontal="center"/>
    </xf>
    <xf numFmtId="14" fontId="12" fillId="0" borderId="7" xfId="0" applyNumberFormat="1" applyFont="1" applyBorder="1" applyAlignment="1">
      <alignment horizontal="right"/>
    </xf>
    <xf numFmtId="0" fontId="17" fillId="0" borderId="0" xfId="0" applyFont="1" applyAlignment="1">
      <alignment vertical="center"/>
    </xf>
    <xf numFmtId="0" fontId="6" fillId="4" borderId="0" xfId="4"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20" fillId="0" borderId="0" xfId="0" applyFont="1"/>
    <xf numFmtId="9" fontId="20" fillId="0" borderId="0" xfId="2" applyNumberFormat="1" applyFont="1"/>
    <xf numFmtId="0" fontId="16" fillId="0" borderId="0" xfId="0" applyFont="1" applyAlignment="1">
      <alignment horizontal="left"/>
    </xf>
    <xf numFmtId="0" fontId="16" fillId="0" borderId="0" xfId="0" applyFont="1"/>
    <xf numFmtId="0" fontId="23" fillId="0" borderId="6" xfId="0" applyFont="1" applyBorder="1" applyAlignment="1">
      <alignment horizontal="center" vertical="center"/>
    </xf>
    <xf numFmtId="0" fontId="22" fillId="0" borderId="0" xfId="3" applyFont="1" applyBorder="1" applyAlignment="1">
      <alignment horizontal="center" vertical="center"/>
    </xf>
    <xf numFmtId="0" fontId="0" fillId="0" borderId="0" xfId="0" applyAlignment="1">
      <alignment horizontal="center" vertical="center"/>
    </xf>
    <xf numFmtId="0" fontId="6" fillId="4" borderId="0" xfId="4"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49" fontId="0" fillId="0" borderId="0" xfId="0" applyNumberFormat="1" applyAlignment="1">
      <alignment horizontal="center" vertical="center"/>
    </xf>
    <xf numFmtId="0" fontId="25" fillId="4" borderId="0" xfId="0" applyFont="1" applyFill="1"/>
    <xf numFmtId="0" fontId="6" fillId="7" borderId="10" xfId="4" applyFill="1" applyBorder="1" applyAlignment="1">
      <alignment horizontal="center" vertical="center"/>
    </xf>
    <xf numFmtId="0" fontId="0" fillId="0" borderId="0" xfId="0" applyAlignment="1">
      <alignment horizontal="center"/>
    </xf>
    <xf numFmtId="0" fontId="26" fillId="4" borderId="0" xfId="4" applyFont="1" applyFill="1" applyAlignment="1"/>
    <xf numFmtId="0" fontId="26" fillId="0" borderId="0" xfId="0" applyFont="1"/>
    <xf numFmtId="0" fontId="6" fillId="4" borderId="0" xfId="4" applyFill="1" applyAlignment="1">
      <alignment horizontal="left"/>
    </xf>
    <xf numFmtId="0" fontId="11" fillId="0" borderId="0" xfId="0" applyFont="1" applyAlignment="1">
      <alignment horizontal="center"/>
    </xf>
    <xf numFmtId="0" fontId="11" fillId="0" borderId="0" xfId="0" applyFont="1" applyBorder="1" applyAlignment="1">
      <alignment horizontal="center"/>
    </xf>
    <xf numFmtId="0" fontId="26" fillId="0" borderId="0" xfId="0" applyFont="1" applyAlignment="1">
      <alignment horizontal="center"/>
    </xf>
    <xf numFmtId="0" fontId="6" fillId="11" borderId="10" xfId="4" applyFill="1" applyBorder="1" applyAlignment="1">
      <alignment horizontal="center" vertical="center"/>
    </xf>
    <xf numFmtId="1" fontId="0" fillId="0" borderId="3" xfId="0" applyNumberFormat="1" applyBorder="1" applyAlignment="1">
      <alignment horizontal="center"/>
    </xf>
    <xf numFmtId="0" fontId="24" fillId="0" borderId="0" xfId="0" applyFont="1" applyAlignment="1">
      <alignment vertical="center"/>
    </xf>
    <xf numFmtId="0" fontId="0" fillId="0" borderId="3" xfId="0" applyBorder="1" applyAlignment="1">
      <alignment horizontal="left"/>
    </xf>
    <xf numFmtId="164" fontId="16" fillId="0" borderId="0" xfId="0" applyNumberFormat="1" applyFont="1" applyAlignment="1">
      <alignment horizontal="center" vertical="center" wrapText="1"/>
    </xf>
    <xf numFmtId="0" fontId="16" fillId="0" borderId="3" xfId="0" applyFont="1" applyBorder="1"/>
    <xf numFmtId="164" fontId="16" fillId="0" borderId="3" xfId="0" applyNumberFormat="1" applyFont="1" applyBorder="1" applyAlignment="1">
      <alignment horizontal="center" vertical="center" wrapText="1"/>
    </xf>
    <xf numFmtId="0" fontId="19" fillId="12" borderId="0" xfId="0" applyFont="1" applyFill="1" applyBorder="1" applyAlignment="1"/>
    <xf numFmtId="0" fontId="16" fillId="0" borderId="1" xfId="0" applyFont="1" applyBorder="1"/>
    <xf numFmtId="0" fontId="16" fillId="0" borderId="1" xfId="0" applyFont="1" applyBorder="1" applyAlignment="1">
      <alignment wrapText="1"/>
    </xf>
    <xf numFmtId="0" fontId="16" fillId="0" borderId="1" xfId="0" applyFont="1" applyBorder="1" applyAlignment="1">
      <alignment horizontal="center" vertical="center" wrapText="1"/>
    </xf>
    <xf numFmtId="0" fontId="24" fillId="0" borderId="1" xfId="0" applyFont="1" applyBorder="1" applyAlignment="1">
      <alignment vertical="center"/>
    </xf>
    <xf numFmtId="0" fontId="16" fillId="0" borderId="2" xfId="0" applyFont="1" applyBorder="1"/>
    <xf numFmtId="164" fontId="16" fillId="0" borderId="0" xfId="0" applyNumberFormat="1" applyFont="1" applyAlignment="1">
      <alignment horizontal="right"/>
    </xf>
    <xf numFmtId="0" fontId="6" fillId="4" borderId="0" xfId="4" applyFill="1" applyAlignment="1">
      <alignment horizontal="left"/>
    </xf>
    <xf numFmtId="0" fontId="11" fillId="0" borderId="0" xfId="0" quotePrefix="1" applyFont="1"/>
    <xf numFmtId="0" fontId="25" fillId="0" borderId="0" xfId="0" applyFont="1"/>
    <xf numFmtId="0" fontId="27" fillId="0" borderId="0" xfId="0" applyFont="1"/>
    <xf numFmtId="0" fontId="0" fillId="8" borderId="0" xfId="0" applyFill="1" applyAlignment="1"/>
    <xf numFmtId="9" fontId="0" fillId="0" borderId="0" xfId="0" applyNumberFormat="1" applyAlignment="1">
      <alignment horizontal="center"/>
    </xf>
    <xf numFmtId="1" fontId="0" fillId="0" borderId="0" xfId="0" applyNumberFormat="1" applyBorder="1" applyAlignment="1">
      <alignment horizontal="center"/>
    </xf>
    <xf numFmtId="0" fontId="16" fillId="0" borderId="2" xfId="0" applyFont="1" applyBorder="1" applyAlignment="1">
      <alignment horizontal="center" vertical="center" wrapText="1"/>
    </xf>
    <xf numFmtId="0" fontId="24" fillId="0" borderId="3" xfId="0" applyFont="1" applyBorder="1" applyAlignment="1">
      <alignment vertical="center"/>
    </xf>
    <xf numFmtId="0" fontId="0" fillId="0" borderId="0" xfId="0" applyBorder="1" applyAlignment="1">
      <alignment horizontal="left"/>
    </xf>
    <xf numFmtId="164" fontId="0" fillId="0" borderId="0" xfId="0" applyNumberForma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xf>
    <xf numFmtId="0" fontId="6" fillId="13" borderId="10" xfId="4" applyFill="1" applyBorder="1" applyAlignment="1">
      <alignment horizontal="center" vertical="center"/>
    </xf>
    <xf numFmtId="9" fontId="0" fillId="0" borderId="0" xfId="0" applyNumberFormat="1"/>
    <xf numFmtId="166" fontId="0" fillId="0" borderId="0" xfId="5" applyNumberFormat="1" applyFont="1" applyBorder="1" applyAlignment="1">
      <alignment horizontal="center"/>
    </xf>
    <xf numFmtId="166" fontId="0" fillId="0" borderId="0" xfId="5" applyNumberFormat="1" applyFont="1" applyAlignment="1">
      <alignment horizontal="center"/>
    </xf>
    <xf numFmtId="166" fontId="0" fillId="0" borderId="0" xfId="5" applyNumberFormat="1" applyFont="1" applyBorder="1"/>
    <xf numFmtId="0" fontId="1" fillId="0" borderId="1" xfId="0" applyFont="1" applyBorder="1" applyAlignment="1">
      <alignment horizontal="left" wrapText="1"/>
    </xf>
    <xf numFmtId="166" fontId="1" fillId="0" borderId="1" xfId="5" applyNumberFormat="1" applyFont="1" applyBorder="1" applyAlignment="1">
      <alignment horizontal="center" wrapText="1"/>
    </xf>
    <xf numFmtId="0" fontId="16" fillId="0" borderId="2" xfId="0" applyFont="1" applyBorder="1" applyAlignment="1">
      <alignment horizontal="left" wrapText="1"/>
    </xf>
    <xf numFmtId="0" fontId="16" fillId="0" borderId="0" xfId="0" applyFont="1" applyAlignment="1">
      <alignment horizontal="left" wrapText="1"/>
    </xf>
    <xf numFmtId="166" fontId="1" fillId="0" borderId="0" xfId="5" applyNumberFormat="1" applyFont="1" applyBorder="1" applyAlignment="1">
      <alignment horizontal="center" wrapText="1"/>
    </xf>
    <xf numFmtId="0" fontId="18" fillId="0" borderId="2" xfId="0" applyFont="1" applyBorder="1"/>
    <xf numFmtId="0" fontId="28" fillId="0" borderId="2" xfId="0" applyFont="1" applyBorder="1"/>
    <xf numFmtId="0" fontId="24" fillId="0" borderId="3" xfId="0" applyFont="1" applyBorder="1" applyAlignment="1">
      <alignment horizontal="center" wrapText="1"/>
    </xf>
    <xf numFmtId="1" fontId="16" fillId="0" borderId="1" xfId="0" applyNumberFormat="1" applyFont="1" applyBorder="1" applyAlignment="1">
      <alignment horizontal="center"/>
    </xf>
    <xf numFmtId="1" fontId="16" fillId="0" borderId="0" xfId="0" applyNumberFormat="1" applyFont="1" applyAlignment="1">
      <alignment horizontal="center"/>
    </xf>
    <xf numFmtId="0" fontId="24" fillId="0" borderId="2" xfId="0" applyFont="1" applyBorder="1" applyAlignment="1">
      <alignment vertical="center"/>
    </xf>
    <xf numFmtId="1" fontId="16" fillId="0" borderId="2" xfId="0" applyNumberFormat="1" applyFont="1" applyBorder="1" applyAlignment="1">
      <alignment horizontal="center"/>
    </xf>
    <xf numFmtId="1" fontId="16" fillId="0" borderId="3" xfId="0" applyNumberFormat="1" applyFont="1" applyBorder="1" applyAlignment="1">
      <alignment horizontal="center"/>
    </xf>
    <xf numFmtId="164" fontId="16" fillId="0" borderId="1" xfId="0" applyNumberFormat="1" applyFont="1" applyBorder="1" applyAlignment="1">
      <alignment horizontal="center"/>
    </xf>
    <xf numFmtId="164" fontId="16" fillId="0" borderId="0" xfId="0" applyNumberFormat="1" applyFont="1" applyAlignment="1">
      <alignment horizontal="center"/>
    </xf>
    <xf numFmtId="164" fontId="16" fillId="0" borderId="2" xfId="0" applyNumberFormat="1" applyFont="1" applyBorder="1" applyAlignment="1">
      <alignment horizontal="center"/>
    </xf>
    <xf numFmtId="164" fontId="16" fillId="0" borderId="3" xfId="0" applyNumberFormat="1" applyFont="1" applyBorder="1" applyAlignment="1">
      <alignment horizontal="center"/>
    </xf>
    <xf numFmtId="0" fontId="29" fillId="0" borderId="1" xfId="0" applyFont="1" applyBorder="1" applyAlignment="1">
      <alignment horizontal="center" vertical="center" wrapText="1"/>
    </xf>
    <xf numFmtId="0" fontId="16" fillId="0" borderId="2" xfId="0" applyFont="1" applyBorder="1" applyAlignment="1">
      <alignment vertical="center" wrapText="1"/>
    </xf>
    <xf numFmtId="0" fontId="16" fillId="0" borderId="2" xfId="0" applyFont="1" applyFill="1" applyBorder="1" applyAlignment="1">
      <alignment horizontal="center" vertical="center" wrapText="1"/>
    </xf>
    <xf numFmtId="1" fontId="16" fillId="0" borderId="2" xfId="0" applyNumberFormat="1" applyFont="1" applyBorder="1" applyAlignment="1">
      <alignment horizontal="center" vertical="center" wrapText="1"/>
    </xf>
    <xf numFmtId="0" fontId="16" fillId="0" borderId="0" xfId="0" applyFont="1" applyBorder="1" applyAlignment="1">
      <alignment vertical="center" wrapText="1"/>
    </xf>
    <xf numFmtId="0" fontId="16" fillId="0" borderId="0" xfId="0" applyFont="1" applyFill="1" applyBorder="1" applyAlignment="1">
      <alignment horizontal="center" vertical="center" wrapText="1"/>
    </xf>
    <xf numFmtId="0" fontId="16" fillId="0" borderId="0" xfId="0" applyFont="1" applyBorder="1" applyAlignment="1">
      <alignment horizontal="center" vertical="center" wrapText="1"/>
    </xf>
    <xf numFmtId="1" fontId="16" fillId="0" borderId="0" xfId="0" applyNumberFormat="1" applyFont="1" applyBorder="1" applyAlignment="1">
      <alignment horizontal="center" vertical="center" wrapText="1"/>
    </xf>
    <xf numFmtId="167" fontId="16" fillId="0" borderId="0" xfId="0" applyNumberFormat="1" applyFont="1" applyBorder="1" applyAlignment="1">
      <alignment horizontal="center" vertical="center" wrapText="1"/>
    </xf>
    <xf numFmtId="0" fontId="16" fillId="0" borderId="3" xfId="0" applyFont="1" applyBorder="1" applyAlignment="1">
      <alignment vertical="center" wrapText="1"/>
    </xf>
    <xf numFmtId="0" fontId="16" fillId="0" borderId="3" xfId="0" applyFont="1" applyFill="1" applyBorder="1" applyAlignment="1">
      <alignment horizontal="center" vertical="center" wrapText="1"/>
    </xf>
    <xf numFmtId="0" fontId="16" fillId="0" borderId="3" xfId="0" applyFont="1" applyBorder="1" applyAlignment="1">
      <alignment horizontal="center" vertical="center" wrapText="1"/>
    </xf>
    <xf numFmtId="1" fontId="16" fillId="0" borderId="3" xfId="0" applyNumberFormat="1" applyFont="1" applyBorder="1" applyAlignment="1">
      <alignment horizontal="center" vertical="center" wrapText="1"/>
    </xf>
    <xf numFmtId="0" fontId="16" fillId="0" borderId="1" xfId="0" applyFont="1" applyBorder="1" applyAlignment="1">
      <alignment horizontal="center"/>
    </xf>
    <xf numFmtId="0" fontId="16" fillId="0" borderId="2" xfId="0" applyFont="1" applyBorder="1" applyAlignment="1">
      <alignment horizontal="center"/>
    </xf>
    <xf numFmtId="0" fontId="16" fillId="0" borderId="3" xfId="0" applyFont="1" applyBorder="1" applyAlignment="1">
      <alignment horizontal="left" wrapText="1"/>
    </xf>
    <xf numFmtId="0" fontId="16" fillId="0" borderId="3" xfId="0" applyFont="1" applyBorder="1" applyAlignment="1">
      <alignment horizontal="center" wrapText="1"/>
    </xf>
    <xf numFmtId="0" fontId="16" fillId="0" borderId="0" xfId="0" applyFont="1" applyBorder="1"/>
    <xf numFmtId="0" fontId="16" fillId="0" borderId="3" xfId="0" applyFont="1" applyBorder="1" applyAlignment="1">
      <alignment horizontal="center"/>
    </xf>
    <xf numFmtId="0" fontId="16" fillId="0" borderId="0" xfId="0" applyFont="1" applyBorder="1" applyAlignment="1">
      <alignment horizontal="left" indent="1"/>
    </xf>
    <xf numFmtId="49" fontId="16" fillId="0" borderId="3" xfId="0" applyNumberFormat="1" applyFont="1" applyBorder="1" applyAlignment="1">
      <alignment horizontal="center" vertical="center"/>
    </xf>
    <xf numFmtId="165" fontId="16" fillId="0" borderId="0" xfId="0" applyNumberFormat="1" applyFont="1" applyAlignment="1">
      <alignment horizontal="center"/>
    </xf>
    <xf numFmtId="165" fontId="16" fillId="0" borderId="3" xfId="0" applyNumberFormat="1" applyFont="1" applyBorder="1" applyAlignment="1">
      <alignment horizontal="center"/>
    </xf>
    <xf numFmtId="49" fontId="16" fillId="0" borderId="1" xfId="0" applyNumberFormat="1" applyFont="1" applyBorder="1"/>
    <xf numFmtId="0" fontId="24" fillId="10" borderId="14" xfId="0" applyFont="1" applyFill="1" applyBorder="1" applyAlignment="1">
      <alignment horizontal="right" vertical="center" wrapText="1"/>
    </xf>
    <xf numFmtId="0" fontId="24" fillId="0" borderId="0" xfId="0" applyFont="1" applyAlignment="1">
      <alignment horizontal="center" vertical="center" wrapText="1"/>
    </xf>
    <xf numFmtId="0" fontId="24" fillId="0" borderId="14" xfId="0" applyFont="1" applyBorder="1" applyAlignment="1">
      <alignment horizontal="right" vertical="center" wrapText="1"/>
    </xf>
    <xf numFmtId="0" fontId="32" fillId="9" borderId="1" xfId="0" applyFont="1" applyFill="1" applyBorder="1" applyAlignment="1">
      <alignment horizontal="center" wrapText="1"/>
    </xf>
    <xf numFmtId="0" fontId="32" fillId="9" borderId="1" xfId="0" applyFont="1" applyFill="1" applyBorder="1" applyAlignment="1">
      <alignment horizontal="right" wrapText="1"/>
    </xf>
    <xf numFmtId="0" fontId="16" fillId="0" borderId="0" xfId="0" applyFont="1" applyAlignment="1">
      <alignment horizontal="center"/>
    </xf>
    <xf numFmtId="0" fontId="16" fillId="0" borderId="1" xfId="0" applyFont="1" applyBorder="1" applyAlignment="1">
      <alignment vertical="center" wrapText="1"/>
    </xf>
    <xf numFmtId="0" fontId="24" fillId="0" borderId="3" xfId="0" applyFont="1" applyBorder="1" applyAlignment="1">
      <alignment horizontal="center" vertical="center" wrapText="1"/>
    </xf>
    <xf numFmtId="0" fontId="24" fillId="0" borderId="2" xfId="0" applyFont="1" applyBorder="1" applyAlignment="1">
      <alignment horizontal="center" vertical="center"/>
    </xf>
    <xf numFmtId="1" fontId="24" fillId="0" borderId="2" xfId="0" applyNumberFormat="1" applyFont="1" applyBorder="1" applyAlignment="1">
      <alignment horizontal="center" vertical="center"/>
    </xf>
    <xf numFmtId="0" fontId="16" fillId="0" borderId="0" xfId="0" applyFont="1" applyBorder="1" applyAlignment="1">
      <alignment horizontal="center" vertical="center"/>
    </xf>
    <xf numFmtId="0" fontId="13" fillId="0" borderId="0" xfId="0" applyFont="1"/>
    <xf numFmtId="0" fontId="33" fillId="0" borderId="0" xfId="0" applyFont="1" applyBorder="1"/>
    <xf numFmtId="0" fontId="33" fillId="0" borderId="0" xfId="0" applyFont="1"/>
    <xf numFmtId="0" fontId="33" fillId="0" borderId="0" xfId="0" applyFont="1" applyAlignment="1">
      <alignment horizontal="center" vertical="center"/>
    </xf>
    <xf numFmtId="0" fontId="33" fillId="0" borderId="0" xfId="0" applyFont="1" applyBorder="1" applyAlignment="1">
      <alignment horizontal="center" vertical="center"/>
    </xf>
    <xf numFmtId="9" fontId="16" fillId="0" borderId="0" xfId="2" applyFont="1" applyAlignment="1">
      <alignment horizontal="center" vertical="center" wrapText="1"/>
    </xf>
    <xf numFmtId="9" fontId="16" fillId="0" borderId="3" xfId="2" applyFont="1" applyBorder="1" applyAlignment="1">
      <alignment horizontal="center" vertical="center" wrapText="1"/>
    </xf>
    <xf numFmtId="0" fontId="16" fillId="0" borderId="2" xfId="0" applyFont="1" applyBorder="1" applyAlignment="1">
      <alignment horizontal="center" wrapText="1"/>
    </xf>
    <xf numFmtId="164" fontId="16" fillId="0" borderId="0" xfId="0" applyNumberFormat="1" applyFont="1" applyAlignment="1">
      <alignment horizontal="center" wrapText="1"/>
    </xf>
    <xf numFmtId="0" fontId="16" fillId="0" borderId="0" xfId="0" applyFont="1" applyAlignment="1">
      <alignment horizontal="center" wrapText="1"/>
    </xf>
    <xf numFmtId="1" fontId="16" fillId="0" borderId="0" xfId="0" applyNumberFormat="1" applyFont="1" applyAlignment="1">
      <alignment horizontal="center" wrapText="1"/>
    </xf>
    <xf numFmtId="0" fontId="16" fillId="0" borderId="3" xfId="0" applyFont="1" applyBorder="1" applyAlignment="1">
      <alignment horizontal="left"/>
    </xf>
    <xf numFmtId="166" fontId="16" fillId="0" borderId="0" xfId="5" applyNumberFormat="1" applyFont="1"/>
    <xf numFmtId="166" fontId="16" fillId="0" borderId="3" xfId="5" applyNumberFormat="1" applyFont="1" applyBorder="1" applyAlignment="1">
      <alignment horizontal="center" wrapText="1"/>
    </xf>
    <xf numFmtId="0" fontId="16" fillId="0" borderId="0" xfId="0" quotePrefix="1" applyFont="1" applyAlignment="1">
      <alignment horizontal="left"/>
    </xf>
    <xf numFmtId="0" fontId="15" fillId="0" borderId="0" xfId="0" applyFont="1"/>
    <xf numFmtId="0" fontId="18" fillId="0" borderId="0" xfId="0" applyFont="1" applyBorder="1"/>
    <xf numFmtId="0" fontId="28" fillId="0" borderId="0" xfId="0" applyFont="1" applyBorder="1"/>
    <xf numFmtId="0" fontId="1" fillId="0" borderId="0" xfId="0" applyFont="1"/>
    <xf numFmtId="1" fontId="0" fillId="0" borderId="0" xfId="0" applyNumberFormat="1"/>
    <xf numFmtId="0" fontId="24" fillId="0" borderId="2" xfId="0" applyFont="1" applyBorder="1" applyAlignment="1">
      <alignment horizontal="center" vertical="center" wrapText="1"/>
    </xf>
    <xf numFmtId="1" fontId="24" fillId="0" borderId="1" xfId="0" applyNumberFormat="1" applyFont="1" applyBorder="1" applyAlignment="1">
      <alignment horizontal="center" vertical="center"/>
    </xf>
    <xf numFmtId="164" fontId="24" fillId="0" borderId="1" xfId="0" applyNumberFormat="1" applyFont="1" applyBorder="1" applyAlignment="1">
      <alignment horizontal="center" vertical="center"/>
    </xf>
    <xf numFmtId="0" fontId="18" fillId="12" borderId="0" xfId="0" applyFont="1" applyFill="1" applyBorder="1" applyAlignment="1"/>
    <xf numFmtId="49" fontId="16" fillId="0" borderId="0" xfId="0" applyNumberFormat="1" applyFont="1" applyAlignment="1">
      <alignment horizontal="center" vertical="center"/>
    </xf>
    <xf numFmtId="49" fontId="16" fillId="0" borderId="1" xfId="0" applyNumberFormat="1" applyFont="1" applyBorder="1" applyAlignment="1">
      <alignment horizontal="center" vertical="center" wrapText="1"/>
    </xf>
    <xf numFmtId="49" fontId="16" fillId="0" borderId="0" xfId="0" applyNumberFormat="1" applyFont="1"/>
    <xf numFmtId="49" fontId="16" fillId="0" borderId="0" xfId="0" applyNumberFormat="1" applyFont="1" applyAlignment="1">
      <alignment horizontal="center"/>
    </xf>
    <xf numFmtId="0" fontId="16" fillId="0" borderId="3" xfId="0" applyFont="1" applyBorder="1" applyAlignment="1">
      <alignment wrapText="1"/>
    </xf>
    <xf numFmtId="2" fontId="16" fillId="0" borderId="0" xfId="0" applyNumberFormat="1" applyFont="1" applyAlignment="1">
      <alignment horizontal="center"/>
    </xf>
    <xf numFmtId="49" fontId="16" fillId="0" borderId="3" xfId="0" applyNumberFormat="1" applyFont="1" applyBorder="1"/>
    <xf numFmtId="49" fontId="16" fillId="0" borderId="3" xfId="0" applyNumberFormat="1" applyFont="1" applyBorder="1" applyAlignment="1">
      <alignment horizontal="center"/>
    </xf>
    <xf numFmtId="49" fontId="16" fillId="0" borderId="0" xfId="0" applyNumberFormat="1" applyFont="1" applyBorder="1"/>
    <xf numFmtId="49" fontId="16" fillId="0" borderId="0" xfId="0" applyNumberFormat="1" applyFont="1" applyBorder="1" applyAlignment="1">
      <alignment horizontal="center"/>
    </xf>
    <xf numFmtId="9" fontId="16" fillId="0" borderId="0" xfId="0" applyNumberFormat="1" applyFont="1" applyBorder="1" applyAlignment="1">
      <alignment horizontal="center"/>
    </xf>
    <xf numFmtId="9" fontId="16" fillId="0" borderId="3" xfId="0" applyNumberFormat="1" applyFont="1" applyBorder="1" applyAlignment="1">
      <alignment horizontal="center"/>
    </xf>
    <xf numFmtId="0" fontId="16" fillId="0" borderId="0" xfId="0" applyFont="1" applyAlignment="1">
      <alignment horizontal="center" vertical="center"/>
    </xf>
    <xf numFmtId="0" fontId="16" fillId="0" borderId="0" xfId="0" applyFont="1" applyAlignment="1">
      <alignment horizontal="right"/>
    </xf>
    <xf numFmtId="164" fontId="13" fillId="0" borderId="0" xfId="0" applyNumberFormat="1" applyFont="1" applyAlignment="1">
      <alignment horizontal="right"/>
    </xf>
    <xf numFmtId="0" fontId="13" fillId="0" borderId="0" xfId="0" applyFont="1" applyAlignment="1">
      <alignment horizontal="right"/>
    </xf>
    <xf numFmtId="0" fontId="16" fillId="0" borderId="2" xfId="0" applyFont="1" applyBorder="1" applyAlignment="1">
      <alignment wrapText="1"/>
    </xf>
    <xf numFmtId="1" fontId="24" fillId="0" borderId="0" xfId="0" applyNumberFormat="1" applyFont="1" applyAlignment="1">
      <alignment horizontal="center" vertical="center"/>
    </xf>
    <xf numFmtId="164" fontId="24" fillId="0" borderId="0" xfId="0" applyNumberFormat="1" applyFont="1" applyAlignment="1">
      <alignment horizontal="center" vertical="center"/>
    </xf>
    <xf numFmtId="164" fontId="16" fillId="0" borderId="0" xfId="0" applyNumberFormat="1" applyFont="1" applyAlignment="1">
      <alignment horizontal="center" vertical="center"/>
    </xf>
    <xf numFmtId="0" fontId="6" fillId="4" borderId="0" xfId="4" applyFill="1" applyAlignment="1">
      <alignment horizontal="left"/>
    </xf>
    <xf numFmtId="0" fontId="24" fillId="0" borderId="0" xfId="0" applyFont="1" applyAlignment="1">
      <alignment vertical="center" wrapText="1"/>
    </xf>
    <xf numFmtId="0" fontId="34" fillId="0" borderId="0" xfId="0" applyFont="1"/>
    <xf numFmtId="0" fontId="34" fillId="0" borderId="0" xfId="0" applyFont="1" applyAlignment="1">
      <alignment wrapText="1"/>
    </xf>
    <xf numFmtId="0" fontId="18" fillId="12" borderId="0" xfId="0" applyFont="1" applyFill="1" applyBorder="1" applyAlignment="1">
      <alignment vertical="center"/>
    </xf>
    <xf numFmtId="0" fontId="24" fillId="0" borderId="1" xfId="0" applyFont="1" applyBorder="1" applyAlignment="1">
      <alignment horizontal="center" vertical="center" wrapText="1"/>
    </xf>
    <xf numFmtId="0" fontId="6" fillId="4" borderId="0" xfId="4" applyFill="1"/>
    <xf numFmtId="0" fontId="0" fillId="4" borderId="0" xfId="0" applyFill="1" applyAlignment="1">
      <alignment horizontal="left" vertical="center"/>
    </xf>
    <xf numFmtId="0" fontId="0" fillId="0" borderId="0" xfId="0" applyAlignment="1">
      <alignment horizontal="left" vertical="center"/>
    </xf>
    <xf numFmtId="164" fontId="35" fillId="0" borderId="0" xfId="0" applyNumberFormat="1" applyFont="1" applyAlignment="1">
      <alignment horizontal="left" vertical="center"/>
    </xf>
    <xf numFmtId="9" fontId="35" fillId="0" borderId="0" xfId="0" applyNumberFormat="1" applyFont="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left" vertical="center"/>
    </xf>
    <xf numFmtId="1" fontId="0" fillId="0" borderId="0" xfId="0" applyNumberFormat="1" applyAlignment="1">
      <alignment horizontal="left" vertical="center"/>
    </xf>
    <xf numFmtId="9" fontId="0" fillId="0" borderId="0" xfId="0" applyNumberFormat="1" applyAlignment="1">
      <alignment horizontal="left" vertical="center"/>
    </xf>
    <xf numFmtId="164" fontId="0" fillId="0" borderId="0" xfId="0" applyNumberFormat="1" applyAlignment="1">
      <alignment horizontal="left" vertical="center"/>
    </xf>
    <xf numFmtId="0" fontId="0" fillId="14" borderId="0" xfId="0" applyFill="1" applyAlignment="1">
      <alignment horizontal="left" vertical="center"/>
    </xf>
    <xf numFmtId="1" fontId="0" fillId="14" borderId="0" xfId="0" applyNumberFormat="1" applyFill="1" applyAlignment="1">
      <alignment horizontal="left" vertical="center"/>
    </xf>
    <xf numFmtId="9" fontId="0" fillId="14" borderId="0" xfId="0" applyNumberFormat="1" applyFill="1" applyAlignment="1">
      <alignment horizontal="left" vertical="center"/>
    </xf>
    <xf numFmtId="0" fontId="0" fillId="0" borderId="3" xfId="0" applyBorder="1" applyAlignment="1">
      <alignment horizontal="left" vertical="center"/>
    </xf>
    <xf numFmtId="1" fontId="0" fillId="0" borderId="3" xfId="0" applyNumberFormat="1" applyBorder="1" applyAlignment="1">
      <alignment horizontal="left" vertical="center"/>
    </xf>
    <xf numFmtId="0" fontId="6" fillId="15" borderId="10" xfId="4" applyFill="1" applyBorder="1" applyAlignment="1">
      <alignment horizontal="center" vertical="center"/>
    </xf>
    <xf numFmtId="0" fontId="10" fillId="0" borderId="0" xfId="0" applyFont="1" applyAlignment="1">
      <alignment vertical="center" wrapText="1"/>
    </xf>
    <xf numFmtId="168" fontId="0" fillId="0" borderId="0" xfId="5" applyNumberFormat="1" applyFont="1" applyAlignment="1">
      <alignment horizontal="left" vertical="center"/>
    </xf>
    <xf numFmtId="164" fontId="0" fillId="14" borderId="0" xfId="0" applyNumberFormat="1" applyFill="1" applyAlignment="1">
      <alignment horizontal="left" vertical="center"/>
    </xf>
    <xf numFmtId="168" fontId="0" fillId="14" borderId="0" xfId="5" applyNumberFormat="1" applyFont="1" applyFill="1" applyAlignment="1">
      <alignment horizontal="left" vertical="center"/>
    </xf>
    <xf numFmtId="0" fontId="16" fillId="0" borderId="2" xfId="0" applyFont="1" applyBorder="1" applyAlignment="1">
      <alignment horizontal="center" vertical="center"/>
    </xf>
    <xf numFmtId="0" fontId="16" fillId="0" borderId="3" xfId="0" applyFont="1" applyBorder="1" applyAlignment="1">
      <alignment horizontal="center" vertical="center" wrapText="1"/>
    </xf>
    <xf numFmtId="0" fontId="16" fillId="0" borderId="3" xfId="0" applyFont="1" applyBorder="1" applyAlignment="1">
      <alignment horizontal="center" vertical="center"/>
    </xf>
    <xf numFmtId="0" fontId="18" fillId="0" borderId="0" xfId="0" applyFont="1" applyAlignment="1">
      <alignment wrapText="1"/>
    </xf>
    <xf numFmtId="0" fontId="16" fillId="0" borderId="0" xfId="0" quotePrefix="1" applyFont="1" applyAlignment="1">
      <alignment horizontal="center" vertical="center"/>
    </xf>
    <xf numFmtId="0" fontId="16" fillId="0" borderId="3" xfId="0" quotePrefix="1" applyFont="1" applyBorder="1" applyAlignment="1">
      <alignment horizontal="center" vertical="center"/>
    </xf>
    <xf numFmtId="164" fontId="16" fillId="0" borderId="3" xfId="0" applyNumberFormat="1" applyFont="1" applyBorder="1" applyAlignment="1">
      <alignment horizontal="center" vertical="center"/>
    </xf>
    <xf numFmtId="0" fontId="0" fillId="0" borderId="0" xfId="0" applyAlignment="1">
      <alignment vertical="center" textRotation="90"/>
    </xf>
    <xf numFmtId="164" fontId="16" fillId="0" borderId="2" xfId="0" applyNumberFormat="1" applyFont="1" applyBorder="1" applyAlignment="1">
      <alignment horizontal="center" vertical="center"/>
    </xf>
    <xf numFmtId="164" fontId="16" fillId="0" borderId="0" xfId="0" applyNumberFormat="1" applyFont="1" applyBorder="1" applyAlignment="1">
      <alignment horizontal="center" vertical="center"/>
    </xf>
    <xf numFmtId="2" fontId="16" fillId="0" borderId="0" xfId="0" applyNumberFormat="1" applyFont="1" applyAlignment="1">
      <alignment horizontal="center" vertical="center"/>
    </xf>
    <xf numFmtId="2" fontId="16" fillId="0" borderId="2" xfId="0" applyNumberFormat="1" applyFont="1" applyBorder="1" applyAlignment="1">
      <alignment horizontal="center" vertical="center"/>
    </xf>
    <xf numFmtId="2" fontId="16" fillId="0" borderId="0" xfId="0" applyNumberFormat="1" applyFont="1" applyBorder="1" applyAlignment="1">
      <alignment horizontal="center" vertical="center"/>
    </xf>
    <xf numFmtId="2" fontId="16" fillId="0" borderId="3" xfId="0" applyNumberFormat="1" applyFont="1" applyBorder="1" applyAlignment="1">
      <alignment horizontal="center" vertical="center"/>
    </xf>
    <xf numFmtId="0" fontId="16" fillId="0" borderId="3" xfId="0" applyFont="1" applyBorder="1" applyAlignment="1">
      <alignment vertical="center" textRotation="90"/>
    </xf>
    <xf numFmtId="2" fontId="16" fillId="0" borderId="3" xfId="0" applyNumberFormat="1" applyFont="1" applyBorder="1" applyAlignment="1">
      <alignment horizontal="center"/>
    </xf>
    <xf numFmtId="2" fontId="16" fillId="0" borderId="2" xfId="0" applyNumberFormat="1" applyFont="1" applyBorder="1" applyAlignment="1">
      <alignment horizontal="center"/>
    </xf>
    <xf numFmtId="0" fontId="16" fillId="0" borderId="1" xfId="0" applyFont="1" applyBorder="1" applyAlignment="1">
      <alignment horizontal="center"/>
    </xf>
    <xf numFmtId="0" fontId="24" fillId="0" borderId="1" xfId="0" applyFont="1" applyBorder="1" applyAlignment="1">
      <alignment horizontal="center" vertical="center" wrapText="1"/>
    </xf>
    <xf numFmtId="0" fontId="16" fillId="0" borderId="3" xfId="0" applyFont="1" applyBorder="1" applyAlignment="1">
      <alignment horizontal="center"/>
    </xf>
    <xf numFmtId="0" fontId="24" fillId="0" borderId="0" xfId="0" applyFont="1" applyAlignment="1">
      <alignment horizontal="center" vertical="center" wrapText="1"/>
    </xf>
    <xf numFmtId="1" fontId="0" fillId="0" borderId="0" xfId="0" applyNumberFormat="1" applyAlignment="1">
      <alignment horizontal="center"/>
    </xf>
    <xf numFmtId="164" fontId="0" fillId="0" borderId="0" xfId="0" applyNumberFormat="1" applyAlignment="1">
      <alignment horizontal="left"/>
    </xf>
    <xf numFmtId="1" fontId="36" fillId="0" borderId="0" xfId="0" applyNumberFormat="1" applyFont="1" applyAlignment="1">
      <alignment horizontal="center"/>
    </xf>
    <xf numFmtId="0" fontId="36" fillId="0" borderId="0" xfId="0" applyFont="1" applyAlignment="1">
      <alignment horizontal="center"/>
    </xf>
    <xf numFmtId="2" fontId="16" fillId="0" borderId="1" xfId="0" applyNumberFormat="1" applyFont="1" applyBorder="1" applyAlignment="1">
      <alignment horizontal="center"/>
    </xf>
    <xf numFmtId="0" fontId="18" fillId="6" borderId="0" xfId="0" applyFont="1" applyFill="1"/>
    <xf numFmtId="0" fontId="37" fillId="0" borderId="0" xfId="0" applyFont="1"/>
    <xf numFmtId="0" fontId="37" fillId="0" borderId="0" xfId="0" applyFont="1" applyAlignment="1">
      <alignment horizontal="left"/>
    </xf>
    <xf numFmtId="11" fontId="33" fillId="0" borderId="0" xfId="0" applyNumberFormat="1" applyFont="1"/>
    <xf numFmtId="9" fontId="33" fillId="0" borderId="0" xfId="0" applyNumberFormat="1" applyFont="1"/>
    <xf numFmtId="0" fontId="24" fillId="0" borderId="0" xfId="0" applyFont="1" applyAlignment="1">
      <alignment horizontal="center" vertical="center"/>
    </xf>
    <xf numFmtId="49" fontId="16" fillId="0" borderId="1" xfId="0" applyNumberFormat="1" applyFont="1" applyBorder="1" applyAlignment="1">
      <alignment horizontal="center"/>
    </xf>
    <xf numFmtId="49" fontId="16" fillId="0" borderId="2" xfId="0" applyNumberFormat="1" applyFont="1" applyBorder="1" applyAlignment="1">
      <alignment horizontal="center"/>
    </xf>
    <xf numFmtId="49" fontId="16" fillId="0" borderId="2" xfId="0" applyNumberFormat="1" applyFont="1" applyBorder="1" applyAlignment="1">
      <alignment horizontal="center" vertical="center"/>
    </xf>
    <xf numFmtId="49" fontId="16" fillId="0" borderId="0" xfId="0" applyNumberFormat="1" applyFont="1" applyAlignment="1">
      <alignment horizontal="center" vertical="center" wrapText="1"/>
    </xf>
    <xf numFmtId="0" fontId="24" fillId="0" borderId="0" xfId="0" applyFont="1" applyAlignment="1">
      <alignment horizontal="justify" vertical="center"/>
    </xf>
    <xf numFmtId="0" fontId="16" fillId="0" borderId="0" xfId="0" applyNumberFormat="1" applyFont="1" applyAlignment="1">
      <alignment horizontal="center" vertical="center"/>
    </xf>
    <xf numFmtId="49" fontId="24" fillId="0" borderId="0" xfId="0" applyNumberFormat="1" applyFont="1" applyAlignment="1">
      <alignment horizontal="left" vertical="center" wrapText="1"/>
    </xf>
    <xf numFmtId="0" fontId="16" fillId="0" borderId="1" xfId="0" applyFont="1" applyBorder="1" applyAlignment="1">
      <alignment horizontal="center" vertical="center"/>
    </xf>
    <xf numFmtId="0" fontId="6" fillId="4" borderId="0" xfId="4" applyFill="1" applyAlignment="1">
      <alignment horizontal="left"/>
    </xf>
    <xf numFmtId="0" fontId="39" fillId="0" borderId="0" xfId="0" applyFont="1"/>
    <xf numFmtId="0" fontId="38" fillId="0" borderId="3" xfId="0" applyFont="1" applyFill="1" applyBorder="1" applyAlignment="1">
      <alignment horizontal="center" vertical="center" wrapText="1"/>
    </xf>
    <xf numFmtId="0" fontId="38" fillId="0" borderId="3" xfId="0" applyFont="1" applyBorder="1" applyAlignment="1">
      <alignment horizontal="center" vertical="center" wrapText="1"/>
    </xf>
    <xf numFmtId="0" fontId="6" fillId="0" borderId="10" xfId="4" applyFill="1" applyBorder="1" applyAlignment="1">
      <alignment horizontal="center" vertical="center"/>
    </xf>
    <xf numFmtId="0" fontId="24" fillId="0" borderId="1" xfId="0" applyFont="1" applyBorder="1" applyAlignment="1">
      <alignment horizontal="center" vertical="center"/>
    </xf>
    <xf numFmtId="164" fontId="16" fillId="0" borderId="0" xfId="0" applyNumberFormat="1" applyFont="1" applyBorder="1" applyAlignment="1">
      <alignment horizontal="center"/>
    </xf>
    <xf numFmtId="0" fontId="24" fillId="0" borderId="0" xfId="0" applyFont="1" applyBorder="1" applyAlignment="1">
      <alignment horizontal="center" vertical="center" wrapText="1"/>
    </xf>
    <xf numFmtId="0" fontId="16" fillId="0" borderId="0" xfId="0" applyFont="1" applyBorder="1" applyAlignment="1">
      <alignment horizontal="center"/>
    </xf>
    <xf numFmtId="0" fontId="38" fillId="0" borderId="0" xfId="0" applyFont="1" applyBorder="1"/>
    <xf numFmtId="0" fontId="16" fillId="0" borderId="1" xfId="0" applyFont="1" applyBorder="1" applyAlignment="1">
      <alignment horizontal="center" vertical="top" wrapText="1"/>
    </xf>
    <xf numFmtId="2" fontId="16" fillId="0" borderId="0" xfId="0" applyNumberFormat="1" applyFont="1" applyBorder="1"/>
    <xf numFmtId="49" fontId="16" fillId="0" borderId="2" xfId="0" applyNumberFormat="1" applyFont="1" applyBorder="1"/>
    <xf numFmtId="0" fontId="29" fillId="0" borderId="2" xfId="0" applyFont="1" applyBorder="1"/>
    <xf numFmtId="0" fontId="6" fillId="16" borderId="10" xfId="4" applyFill="1" applyBorder="1" applyAlignment="1">
      <alignment horizontal="center" vertical="center"/>
    </xf>
    <xf numFmtId="0" fontId="24" fillId="0" borderId="1" xfId="0" applyFont="1" applyBorder="1" applyAlignment="1">
      <alignment horizontal="left" vertical="center" wrapText="1"/>
    </xf>
    <xf numFmtId="0" fontId="24" fillId="0" borderId="1" xfId="0" applyFont="1" applyBorder="1" applyAlignment="1">
      <alignment horizontal="justify" vertical="center"/>
    </xf>
    <xf numFmtId="0" fontId="24" fillId="0" borderId="1" xfId="0" applyFont="1" applyBorder="1" applyAlignment="1">
      <alignment horizontal="left" vertical="center"/>
    </xf>
    <xf numFmtId="0" fontId="24" fillId="10" borderId="2" xfId="0" applyFont="1" applyFill="1" applyBorder="1" applyAlignment="1">
      <alignment horizontal="center" vertical="center" wrapText="1"/>
    </xf>
    <xf numFmtId="0" fontId="24" fillId="10" borderId="15" xfId="0" applyFont="1" applyFill="1" applyBorder="1" applyAlignment="1">
      <alignment horizontal="right" vertical="center" wrapText="1"/>
    </xf>
    <xf numFmtId="164" fontId="24" fillId="10" borderId="2" xfId="0" applyNumberFormat="1" applyFont="1" applyFill="1" applyBorder="1" applyAlignment="1">
      <alignment horizontal="center" vertical="center" wrapText="1"/>
    </xf>
    <xf numFmtId="164" fontId="24" fillId="0" borderId="0" xfId="0" applyNumberFormat="1" applyFont="1" applyBorder="1" applyAlignment="1">
      <alignment horizontal="center" vertical="center" wrapText="1"/>
    </xf>
    <xf numFmtId="0" fontId="24" fillId="10" borderId="0" xfId="0" applyFont="1" applyFill="1" applyBorder="1" applyAlignment="1">
      <alignment horizontal="center" vertical="center" wrapText="1"/>
    </xf>
    <xf numFmtId="164" fontId="24" fillId="10" borderId="0" xfId="0" applyNumberFormat="1" applyFont="1" applyFill="1" applyBorder="1" applyAlignment="1">
      <alignment horizontal="center" vertical="center" wrapText="1"/>
    </xf>
    <xf numFmtId="0" fontId="24" fillId="0" borderId="16" xfId="0" applyFont="1" applyBorder="1" applyAlignment="1">
      <alignment horizontal="right" vertical="center" wrapText="1"/>
    </xf>
    <xf numFmtId="164" fontId="24" fillId="0" borderId="3" xfId="0" applyNumberFormat="1" applyFont="1" applyBorder="1" applyAlignment="1">
      <alignment horizontal="center" vertical="center" wrapText="1"/>
    </xf>
    <xf numFmtId="0" fontId="13" fillId="0" borderId="0" xfId="0" applyFont="1" applyAlignment="1">
      <alignment horizontal="left" vertical="top"/>
    </xf>
    <xf numFmtId="0" fontId="13" fillId="0" borderId="0" xfId="0" applyFont="1" applyAlignment="1">
      <alignment horizontal="left"/>
    </xf>
    <xf numFmtId="2" fontId="16" fillId="0" borderId="0" xfId="0" applyNumberFormat="1" applyFont="1" applyBorder="1" applyAlignment="1">
      <alignment horizontal="center"/>
    </xf>
    <xf numFmtId="0" fontId="22" fillId="0" borderId="0" xfId="3" applyFont="1" applyBorder="1" applyAlignment="1">
      <alignment horizontal="left" vertical="center"/>
    </xf>
    <xf numFmtId="0" fontId="41" fillId="0" borderId="10" xfId="4" applyFont="1" applyFill="1" applyBorder="1" applyAlignment="1">
      <alignment horizontal="center" vertical="center"/>
    </xf>
    <xf numFmtId="0" fontId="17" fillId="0" borderId="0" xfId="0" applyFont="1" applyBorder="1" applyAlignment="1">
      <alignment horizontal="left" vertical="center"/>
    </xf>
    <xf numFmtId="0" fontId="24" fillId="0" borderId="2" xfId="0" applyFont="1" applyBorder="1" applyAlignment="1">
      <alignment horizontal="center" vertical="center" wrapText="1"/>
    </xf>
    <xf numFmtId="0" fontId="24" fillId="0" borderId="2" xfId="0" applyFont="1" applyBorder="1" applyAlignment="1">
      <alignment vertical="center" wrapText="1"/>
    </xf>
    <xf numFmtId="169" fontId="24" fillId="0" borderId="2" xfId="0" applyNumberFormat="1" applyFont="1" applyBorder="1" applyAlignment="1">
      <alignment horizontal="center" vertical="center" wrapText="1"/>
    </xf>
    <xf numFmtId="169" fontId="24" fillId="0" borderId="2" xfId="0" applyNumberFormat="1" applyFont="1" applyBorder="1" applyAlignment="1">
      <alignment horizontal="center" vertical="center"/>
    </xf>
    <xf numFmtId="169" fontId="16" fillId="0" borderId="2" xfId="0" applyNumberFormat="1" applyFont="1" applyBorder="1" applyAlignment="1">
      <alignment vertical="center"/>
    </xf>
    <xf numFmtId="0" fontId="24" fillId="0" borderId="3" xfId="0" applyFont="1" applyBorder="1" applyAlignment="1">
      <alignment vertical="center" wrapText="1"/>
    </xf>
    <xf numFmtId="0" fontId="24" fillId="0" borderId="3" xfId="0" applyFont="1" applyBorder="1" applyAlignment="1">
      <alignment horizontal="center" vertical="center"/>
    </xf>
    <xf numFmtId="169" fontId="24" fillId="0" borderId="3" xfId="0" applyNumberFormat="1" applyFont="1" applyBorder="1" applyAlignment="1">
      <alignment horizontal="center" vertical="center" wrapText="1"/>
    </xf>
    <xf numFmtId="169" fontId="24" fillId="0" borderId="3" xfId="0" applyNumberFormat="1" applyFont="1" applyBorder="1" applyAlignment="1">
      <alignment horizontal="center" vertical="center"/>
    </xf>
    <xf numFmtId="169" fontId="16" fillId="0" borderId="3" xfId="0" applyNumberFormat="1" applyFont="1" applyBorder="1" applyAlignment="1">
      <alignment vertical="center"/>
    </xf>
    <xf numFmtId="0" fontId="24" fillId="0" borderId="0" xfId="0" applyFont="1" applyBorder="1" applyAlignment="1">
      <alignment vertical="center"/>
    </xf>
    <xf numFmtId="0" fontId="24" fillId="0" borderId="0" xfId="0" applyFont="1" applyBorder="1" applyAlignment="1">
      <alignment horizontal="center" vertical="center"/>
    </xf>
    <xf numFmtId="0" fontId="16" fillId="0" borderId="3" xfId="0" applyFont="1" applyBorder="1" applyAlignment="1">
      <alignment horizontal="left"/>
    </xf>
    <xf numFmtId="169" fontId="24" fillId="0" borderId="0" xfId="0" applyNumberFormat="1" applyFont="1" applyAlignment="1">
      <alignment horizontal="center" vertical="center" wrapText="1"/>
    </xf>
    <xf numFmtId="169" fontId="24" fillId="0" borderId="0" xfId="0" applyNumberFormat="1" applyFont="1" applyAlignment="1">
      <alignment horizontal="center" vertical="center"/>
    </xf>
    <xf numFmtId="0" fontId="16" fillId="0" borderId="3" xfId="0" applyFont="1" applyBorder="1" applyAlignment="1">
      <alignment horizontal="center" wrapText="1"/>
    </xf>
    <xf numFmtId="2" fontId="16" fillId="0" borderId="1" xfId="0" applyNumberFormat="1" applyFont="1" applyBorder="1" applyAlignment="1">
      <alignment horizontal="center" vertical="top" wrapText="1"/>
    </xf>
    <xf numFmtId="0" fontId="21" fillId="0" borderId="0" xfId="0" applyFont="1" applyBorder="1" applyAlignment="1">
      <alignment horizontal="center" vertical="center"/>
    </xf>
    <xf numFmtId="0" fontId="13" fillId="0" borderId="0" xfId="0" applyFont="1" applyBorder="1" applyAlignment="1">
      <alignment horizontal="left" vertical="top" wrapText="1"/>
    </xf>
    <xf numFmtId="0" fontId="0" fillId="8" borderId="0" xfId="0" applyFill="1" applyAlignment="1">
      <alignment horizontal="center"/>
    </xf>
    <xf numFmtId="0" fontId="0" fillId="11" borderId="0" xfId="0" applyFill="1" applyAlignment="1">
      <alignment horizontal="center"/>
    </xf>
    <xf numFmtId="0" fontId="13" fillId="0" borderId="0" xfId="0" applyFont="1" applyBorder="1" applyAlignment="1">
      <alignment horizontal="left" wrapText="1"/>
    </xf>
    <xf numFmtId="0" fontId="16" fillId="0" borderId="1" xfId="0" applyFont="1" applyBorder="1" applyAlignment="1">
      <alignment horizontal="center"/>
    </xf>
    <xf numFmtId="0" fontId="24" fillId="0" borderId="0" xfId="0" applyFont="1" applyAlignment="1">
      <alignment horizontal="center" vertical="center" textRotation="90"/>
    </xf>
    <xf numFmtId="0" fontId="24" fillId="0" borderId="0" xfId="0" applyFont="1" applyBorder="1" applyAlignment="1">
      <alignment horizontal="center" vertical="center" textRotation="90"/>
    </xf>
    <xf numFmtId="0" fontId="24" fillId="0" borderId="2" xfId="0" applyFont="1" applyBorder="1" applyAlignment="1">
      <alignment horizontal="center" vertical="center" textRotation="90" wrapText="1"/>
    </xf>
    <xf numFmtId="0" fontId="24" fillId="0" borderId="0" xfId="0" applyFont="1" applyBorder="1" applyAlignment="1">
      <alignment horizontal="center" vertical="center" textRotation="90" wrapText="1"/>
    </xf>
    <xf numFmtId="0" fontId="24" fillId="0" borderId="3" xfId="0" applyFont="1" applyBorder="1" applyAlignment="1">
      <alignment horizontal="center" vertical="center" textRotation="90" wrapText="1"/>
    </xf>
    <xf numFmtId="0" fontId="24" fillId="0" borderId="3" xfId="0" applyFont="1" applyBorder="1" applyAlignment="1">
      <alignment horizontal="left"/>
    </xf>
    <xf numFmtId="0" fontId="24" fillId="0" borderId="2" xfId="0" applyFont="1" applyBorder="1" applyAlignment="1">
      <alignment horizontal="center"/>
    </xf>
    <xf numFmtId="0" fontId="24" fillId="0" borderId="3" xfId="0" applyFont="1" applyBorder="1" applyAlignment="1">
      <alignment horizontal="center"/>
    </xf>
    <xf numFmtId="0" fontId="24" fillId="0" borderId="1" xfId="0" applyFont="1" applyBorder="1" applyAlignment="1">
      <alignment horizontal="center" vertical="center" wrapText="1"/>
    </xf>
    <xf numFmtId="0" fontId="13" fillId="0" borderId="0" xfId="0" applyFont="1" applyAlignment="1">
      <alignment horizontal="left" vertical="top" wrapText="1"/>
    </xf>
    <xf numFmtId="0" fontId="13" fillId="0" borderId="0" xfId="0" applyFont="1" applyAlignment="1">
      <alignment horizontal="left" vertical="center" wrapText="1"/>
    </xf>
    <xf numFmtId="0" fontId="24" fillId="0" borderId="0" xfId="0" applyFont="1" applyAlignment="1">
      <alignment horizontal="center" vertical="center" textRotation="90" wrapText="1"/>
    </xf>
    <xf numFmtId="0" fontId="13" fillId="0" borderId="2" xfId="0" applyFont="1" applyBorder="1" applyAlignment="1">
      <alignment horizontal="left" wrapText="1"/>
    </xf>
    <xf numFmtId="0" fontId="13" fillId="0" borderId="2" xfId="0" applyFont="1" applyFill="1" applyBorder="1" applyAlignment="1">
      <alignment horizontal="left" wrapText="1"/>
    </xf>
    <xf numFmtId="0" fontId="16" fillId="0" borderId="1" xfId="0" applyFont="1" applyBorder="1" applyAlignment="1">
      <alignment horizontal="center" wrapText="1"/>
    </xf>
    <xf numFmtId="0" fontId="13" fillId="0" borderId="0" xfId="0" applyFont="1" applyFill="1" applyBorder="1" applyAlignment="1">
      <alignment horizontal="left" vertical="top" wrapText="1"/>
    </xf>
    <xf numFmtId="0" fontId="16" fillId="0" borderId="2" xfId="0" applyFont="1" applyBorder="1" applyAlignment="1">
      <alignment horizontal="center" wrapText="1"/>
    </xf>
    <xf numFmtId="0" fontId="16" fillId="0" borderId="3" xfId="0" applyFont="1" applyBorder="1" applyAlignment="1">
      <alignment horizontal="center" wrapText="1"/>
    </xf>
    <xf numFmtId="0" fontId="17" fillId="0" borderId="0" xfId="0" applyFont="1" applyBorder="1" applyAlignment="1">
      <alignment horizontal="left" vertical="top"/>
    </xf>
    <xf numFmtId="0" fontId="13" fillId="0" borderId="0" xfId="0" applyFont="1" applyBorder="1" applyAlignment="1">
      <alignment horizontal="left" vertical="top"/>
    </xf>
    <xf numFmtId="0" fontId="24" fillId="0" borderId="2" xfId="0" applyFont="1" applyBorder="1" applyAlignment="1">
      <alignment horizontal="left" wrapText="1"/>
    </xf>
    <xf numFmtId="0" fontId="24" fillId="0" borderId="0" xfId="0" applyFont="1" applyBorder="1" applyAlignment="1">
      <alignment horizontal="left" wrapText="1"/>
    </xf>
    <xf numFmtId="0" fontId="24" fillId="0" borderId="3" xfId="0" applyFont="1" applyBorder="1" applyAlignment="1">
      <alignment horizontal="left" wrapText="1"/>
    </xf>
    <xf numFmtId="0" fontId="24" fillId="0" borderId="2"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3" xfId="0" applyFont="1" applyBorder="1" applyAlignment="1">
      <alignment horizontal="center" vertical="center" wrapText="1"/>
    </xf>
    <xf numFmtId="0" fontId="13" fillId="0" borderId="2" xfId="0" applyFont="1" applyBorder="1" applyAlignment="1">
      <alignment horizontal="left" vertical="top" wrapText="1"/>
    </xf>
    <xf numFmtId="0" fontId="15" fillId="0" borderId="0" xfId="0" applyFont="1" applyAlignment="1">
      <alignment horizontal="left" vertical="top" wrapText="1"/>
    </xf>
    <xf numFmtId="0" fontId="40" fillId="0" borderId="0" xfId="0" applyFont="1" applyBorder="1" applyAlignment="1">
      <alignment horizontal="left" vertical="top" wrapText="1"/>
    </xf>
    <xf numFmtId="49" fontId="13" fillId="0" borderId="0" xfId="0" applyNumberFormat="1" applyFont="1" applyAlignment="1">
      <alignment horizontal="left" vertical="top" wrapText="1"/>
    </xf>
    <xf numFmtId="0" fontId="14" fillId="0" borderId="0" xfId="0" quotePrefix="1" applyFont="1" applyAlignment="1">
      <alignment horizontal="center" vertical="center"/>
    </xf>
    <xf numFmtId="0" fontId="0" fillId="0" borderId="0" xfId="0" applyAlignment="1"/>
    <xf numFmtId="49" fontId="13" fillId="0" borderId="2" xfId="0" applyNumberFormat="1" applyFont="1" applyBorder="1" applyAlignment="1">
      <alignment horizontal="left" vertical="center"/>
    </xf>
    <xf numFmtId="0" fontId="16" fillId="0" borderId="2" xfId="0" applyFont="1" applyBorder="1" applyAlignment="1">
      <alignment horizontal="center" vertical="center" textRotation="90" wrapText="1"/>
    </xf>
    <xf numFmtId="0" fontId="16" fillId="0" borderId="0" xfId="0" applyFont="1" applyAlignment="1">
      <alignment horizontal="center" vertical="center" textRotation="90" wrapText="1"/>
    </xf>
    <xf numFmtId="0" fontId="16" fillId="0" borderId="0" xfId="0" applyFont="1" applyBorder="1" applyAlignment="1">
      <alignment horizontal="center" vertical="center" textRotation="90" wrapText="1"/>
    </xf>
    <xf numFmtId="0" fontId="16" fillId="0" borderId="3" xfId="0" applyFont="1" applyBorder="1" applyAlignment="1">
      <alignment horizontal="center" vertical="center" textRotation="90" wrapText="1"/>
    </xf>
    <xf numFmtId="0" fontId="39" fillId="0" borderId="3" xfId="0" applyFont="1" applyBorder="1" applyAlignment="1">
      <alignment horizontal="left"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1" xfId="0" applyFont="1" applyBorder="1" applyAlignment="1">
      <alignment horizontal="center" vertical="center"/>
    </xf>
    <xf numFmtId="0" fontId="16" fillId="0" borderId="0" xfId="0" applyFont="1" applyAlignment="1">
      <alignment horizontal="center" vertical="center" textRotation="90"/>
    </xf>
    <xf numFmtId="0" fontId="17" fillId="0" borderId="0" xfId="0" applyFont="1" applyBorder="1" applyAlignment="1">
      <alignment horizontal="left" vertical="center"/>
    </xf>
    <xf numFmtId="0" fontId="0" fillId="0" borderId="0" xfId="0" applyNumberFormat="1" applyFill="1" applyAlignment="1">
      <alignment horizontal="center" wrapText="1"/>
    </xf>
    <xf numFmtId="0" fontId="16" fillId="0" borderId="3" xfId="0" applyFont="1" applyBorder="1" applyAlignment="1">
      <alignment horizontal="left"/>
    </xf>
    <xf numFmtId="0" fontId="17" fillId="0" borderId="3" xfId="0" applyFont="1" applyBorder="1" applyAlignment="1">
      <alignment horizontal="left" vertical="center" wrapText="1"/>
    </xf>
    <xf numFmtId="0" fontId="17" fillId="0" borderId="0" xfId="0" applyFont="1" applyBorder="1" applyAlignment="1">
      <alignment horizontal="left" vertical="center" wrapText="1"/>
    </xf>
    <xf numFmtId="0" fontId="13" fillId="0" borderId="0" xfId="0" applyFont="1" applyAlignment="1">
      <alignment horizontal="left" vertical="top"/>
    </xf>
    <xf numFmtId="0" fontId="13" fillId="0" borderId="0" xfId="0" applyFont="1" applyAlignment="1">
      <alignment horizontal="left" vertical="center"/>
    </xf>
    <xf numFmtId="0" fontId="0" fillId="0" borderId="0" xfId="0" applyFill="1" applyAlignment="1">
      <alignment horizontal="left" vertical="center"/>
    </xf>
    <xf numFmtId="1" fontId="0" fillId="0" borderId="0" xfId="0" applyNumberFormat="1" applyFill="1" applyAlignment="1">
      <alignment horizontal="left" vertical="center"/>
    </xf>
    <xf numFmtId="9" fontId="0" fillId="0" borderId="0" xfId="0" applyNumberFormat="1" applyFill="1" applyAlignment="1">
      <alignment horizontal="left" vertical="center"/>
    </xf>
  </cellXfs>
  <cellStyles count="6">
    <cellStyle name="Comma" xfId="5" builtinId="3"/>
    <cellStyle name="Heading 3" xfId="3" builtinId="18"/>
    <cellStyle name="Hyperlink" xfId="4" builtinId="8"/>
    <cellStyle name="Normal" xfId="0" builtinId="0"/>
    <cellStyle name="Normal 2" xfId="1" xr:uid="{00000000-0005-0000-0000-00002F000000}"/>
    <cellStyle name="Percent" xfId="2" builtinId="5"/>
  </cellStyles>
  <dxfs count="1">
    <dxf>
      <font>
        <color rgb="FF9C0006"/>
      </font>
      <fill>
        <patternFill>
          <bgColor rgb="FFFFC7CE"/>
        </patternFill>
      </fill>
    </dxf>
  </dxfs>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1.xml"/><Relationship Id="rId40"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'F1'!$V$7:$V$66</c:f>
              <c:numCache>
                <c:formatCode>0%</c:formatCode>
                <c:ptCount val="60"/>
                <c:pt idx="0">
                  <c:v>0.53878194093704224</c:v>
                </c:pt>
                <c:pt idx="1">
                  <c:v>0.11697719246149063</c:v>
                </c:pt>
                <c:pt idx="2">
                  <c:v>0.48367211222648621</c:v>
                </c:pt>
                <c:pt idx="3">
                  <c:v>0.36775606870651245</c:v>
                </c:pt>
                <c:pt idx="4">
                  <c:v>0.48551833629608154</c:v>
                </c:pt>
                <c:pt idx="5">
                  <c:v>0.32455536723136902</c:v>
                </c:pt>
                <c:pt idx="6">
                  <c:v>0.80742543935775757</c:v>
                </c:pt>
                <c:pt idx="7">
                  <c:v>0.62795454263687134</c:v>
                </c:pt>
                <c:pt idx="8">
                  <c:v>0.13847114145755768</c:v>
                </c:pt>
                <c:pt idx="9">
                  <c:v>0.67283302545547485</c:v>
                </c:pt>
                <c:pt idx="10">
                  <c:v>3.9981093257665634E-2</c:v>
                </c:pt>
                <c:pt idx="11">
                  <c:v>0.3539232611656189</c:v>
                </c:pt>
                <c:pt idx="12">
                  <c:v>0.43162551522254944</c:v>
                </c:pt>
                <c:pt idx="13">
                  <c:v>0.66627222299575806</c:v>
                </c:pt>
                <c:pt idx="14">
                  <c:v>0.55650883913040161</c:v>
                </c:pt>
                <c:pt idx="15">
                  <c:v>6.3078992068767548E-2</c:v>
                </c:pt>
                <c:pt idx="16">
                  <c:v>0.74379158020019531</c:v>
                </c:pt>
                <c:pt idx="17">
                  <c:v>0.19956818222999573</c:v>
                </c:pt>
                <c:pt idx="18">
                  <c:v>3.287183865904808E-2</c:v>
                </c:pt>
                <c:pt idx="19">
                  <c:v>0.2068178802728653</c:v>
                </c:pt>
                <c:pt idx="20">
                  <c:v>0.21707981824874878</c:v>
                </c:pt>
                <c:pt idx="21">
                  <c:v>0.417246013879776</c:v>
                </c:pt>
                <c:pt idx="22">
                  <c:v>0.11010089516639709</c:v>
                </c:pt>
                <c:pt idx="23">
                  <c:v>0.74681353569030762</c:v>
                </c:pt>
                <c:pt idx="24">
                  <c:v>0.74136108160018921</c:v>
                </c:pt>
                <c:pt idx="25">
                  <c:v>0.34335193037986755</c:v>
                </c:pt>
                <c:pt idx="26">
                  <c:v>8.5534170269966125E-2</c:v>
                </c:pt>
                <c:pt idx="27">
                  <c:v>2.4142622947692871E-2</c:v>
                </c:pt>
                <c:pt idx="28">
                  <c:v>6.3683077692985535E-2</c:v>
                </c:pt>
                <c:pt idx="29">
                  <c:v>4.2957596480846405E-2</c:v>
                </c:pt>
                <c:pt idx="30">
                  <c:v>2.9605269432067871E-2</c:v>
                </c:pt>
                <c:pt idx="31">
                  <c:v>5.698714405298233E-2</c:v>
                </c:pt>
                <c:pt idx="32">
                  <c:v>3.5744950175285339E-2</c:v>
                </c:pt>
                <c:pt idx="33">
                  <c:v>4.8508971929550171E-2</c:v>
                </c:pt>
                <c:pt idx="34">
                  <c:v>2.5715909898281097E-2</c:v>
                </c:pt>
                <c:pt idx="35">
                  <c:v>7.1194365620613098E-2</c:v>
                </c:pt>
                <c:pt idx="36">
                  <c:v>3.404679149389267E-2</c:v>
                </c:pt>
                <c:pt idx="37">
                  <c:v>3.404679149389267E-2</c:v>
                </c:pt>
                <c:pt idx="38">
                  <c:v>0.10551337152719498</c:v>
                </c:pt>
                <c:pt idx="39">
                  <c:v>3.2314356416463852E-2</c:v>
                </c:pt>
                <c:pt idx="40">
                  <c:v>5.9105917811393738E-2</c:v>
                </c:pt>
                <c:pt idx="41">
                  <c:v>2.3441445082426071E-2</c:v>
                </c:pt>
                <c:pt idx="42">
                  <c:v>9.323391318321228E-2</c:v>
                </c:pt>
                <c:pt idx="43">
                  <c:v>9.323391318321228E-2</c:v>
                </c:pt>
                <c:pt idx="44">
                  <c:v>0.1166011318564415</c:v>
                </c:pt>
                <c:pt idx="45">
                  <c:v>3.4973263740539551E-2</c:v>
                </c:pt>
                <c:pt idx="46">
                  <c:v>2.9832139611244202E-2</c:v>
                </c:pt>
                <c:pt idx="47">
                  <c:v>2.9504768550395966E-2</c:v>
                </c:pt>
                <c:pt idx="48">
                  <c:v>3.9849717170000076E-2</c:v>
                </c:pt>
                <c:pt idx="49">
                  <c:v>0.28612259030342102</c:v>
                </c:pt>
                <c:pt idx="50">
                  <c:v>1.6400463879108429E-2</c:v>
                </c:pt>
                <c:pt idx="51">
                  <c:v>5.9704285115003586E-2</c:v>
                </c:pt>
                <c:pt idx="52">
                  <c:v>0.11355703324079514</c:v>
                </c:pt>
                <c:pt idx="53">
                  <c:v>6.4545571804046631E-2</c:v>
                </c:pt>
                <c:pt idx="54">
                  <c:v>0.35254696011543274</c:v>
                </c:pt>
                <c:pt idx="55">
                  <c:v>2.8044221922755241E-2</c:v>
                </c:pt>
                <c:pt idx="56">
                  <c:v>8.5311546921730042E-2</c:v>
                </c:pt>
                <c:pt idx="57">
                  <c:v>5.8336365967988968E-2</c:v>
                </c:pt>
                <c:pt idx="58">
                  <c:v>2.3108551278710365E-2</c:v>
                </c:pt>
                <c:pt idx="59">
                  <c:v>7.8534096479415894E-2</c:v>
                </c:pt>
              </c:numCache>
            </c:numRef>
          </c:xVal>
          <c:yVal>
            <c:numRef>
              <c:f>'F1'!$W$7:$W$66</c:f>
              <c:numCache>
                <c:formatCode>0%</c:formatCode>
                <c:ptCount val="60"/>
                <c:pt idx="0">
                  <c:v>0.52148199081420898</c:v>
                </c:pt>
                <c:pt idx="1">
                  <c:v>0.41145783662796021</c:v>
                </c:pt>
                <c:pt idx="2">
                  <c:v>0.49759036302566528</c:v>
                </c:pt>
                <c:pt idx="3">
                  <c:v>0.31405848264694214</c:v>
                </c:pt>
                <c:pt idx="4">
                  <c:v>0.4945417046546936</c:v>
                </c:pt>
                <c:pt idx="5">
                  <c:v>0.41456308960914612</c:v>
                </c:pt>
                <c:pt idx="6">
                  <c:v>0.79224777221679688</c:v>
                </c:pt>
                <c:pt idx="7">
                  <c:v>0.50172758102416992</c:v>
                </c:pt>
                <c:pt idx="8">
                  <c:v>0.51578885316848755</c:v>
                </c:pt>
                <c:pt idx="9">
                  <c:v>0.70415651798248291</c:v>
                </c:pt>
                <c:pt idx="10">
                  <c:v>0.1998613178730011</c:v>
                </c:pt>
                <c:pt idx="11">
                  <c:v>0.55554962158203125</c:v>
                </c:pt>
                <c:pt idx="12">
                  <c:v>0.44534453749656677</c:v>
                </c:pt>
                <c:pt idx="13">
                  <c:v>0.64695984125137329</c:v>
                </c:pt>
                <c:pt idx="14">
                  <c:v>0.54456615447998047</c:v>
                </c:pt>
                <c:pt idx="15">
                  <c:v>0.1453016996383667</c:v>
                </c:pt>
                <c:pt idx="16">
                  <c:v>0.68181151151657104</c:v>
                </c:pt>
                <c:pt idx="17">
                  <c:v>0.3845532238483429</c:v>
                </c:pt>
                <c:pt idx="18">
                  <c:v>0.16698081791400909</c:v>
                </c:pt>
                <c:pt idx="19">
                  <c:v>0.42315670847892761</c:v>
                </c:pt>
                <c:pt idx="20">
                  <c:v>0.31700432300567627</c:v>
                </c:pt>
                <c:pt idx="21">
                  <c:v>0.41827479004859924</c:v>
                </c:pt>
                <c:pt idx="22">
                  <c:v>0.57568717002868652</c:v>
                </c:pt>
                <c:pt idx="23">
                  <c:v>0.7053825855255127</c:v>
                </c:pt>
                <c:pt idx="24">
                  <c:v>0.91124540567398071</c:v>
                </c:pt>
                <c:pt idx="25">
                  <c:v>0.40150412917137146</c:v>
                </c:pt>
                <c:pt idx="26">
                  <c:v>0.17920759320259094</c:v>
                </c:pt>
                <c:pt idx="27">
                  <c:v>0.22305427491664886</c:v>
                </c:pt>
                <c:pt idx="28">
                  <c:v>0.19174876809120178</c:v>
                </c:pt>
                <c:pt idx="29">
                  <c:v>0.11051715165376663</c:v>
                </c:pt>
                <c:pt idx="30">
                  <c:v>0.2162746787071228</c:v>
                </c:pt>
                <c:pt idx="31">
                  <c:v>0.16205137968063354</c:v>
                </c:pt>
                <c:pt idx="32">
                  <c:v>0.15068964660167694</c:v>
                </c:pt>
                <c:pt idx="33">
                  <c:v>0.16133703291416168</c:v>
                </c:pt>
                <c:pt idx="34">
                  <c:v>0.11219888925552368</c:v>
                </c:pt>
                <c:pt idx="35">
                  <c:v>0.21005135774612427</c:v>
                </c:pt>
                <c:pt idx="36">
                  <c:v>0.18010792136192322</c:v>
                </c:pt>
                <c:pt idx="37">
                  <c:v>0.18010792136192322</c:v>
                </c:pt>
                <c:pt idx="38">
                  <c:v>0.27412375807762146</c:v>
                </c:pt>
                <c:pt idx="39">
                  <c:v>9.6504040062427521E-2</c:v>
                </c:pt>
                <c:pt idx="40">
                  <c:v>0.26745200157165527</c:v>
                </c:pt>
                <c:pt idx="41">
                  <c:v>0.10696078091859818</c:v>
                </c:pt>
                <c:pt idx="42">
                  <c:v>0.16657149791717529</c:v>
                </c:pt>
                <c:pt idx="43">
                  <c:v>0.16657149791717529</c:v>
                </c:pt>
                <c:pt idx="44">
                  <c:v>0.26143667101860046</c:v>
                </c:pt>
                <c:pt idx="45">
                  <c:v>0.20772300660610199</c:v>
                </c:pt>
                <c:pt idx="46">
                  <c:v>0.2491142600774765</c:v>
                </c:pt>
                <c:pt idx="47">
                  <c:v>0.25490748882293701</c:v>
                </c:pt>
                <c:pt idx="48">
                  <c:v>0.17578470706939697</c:v>
                </c:pt>
                <c:pt idx="49">
                  <c:v>0.35306116938591003</c:v>
                </c:pt>
                <c:pt idx="50">
                  <c:v>0.18089155852794647</c:v>
                </c:pt>
                <c:pt idx="51">
                  <c:v>0.14838670194149017</c:v>
                </c:pt>
                <c:pt idx="52">
                  <c:v>0.17313085496425629</c:v>
                </c:pt>
                <c:pt idx="53">
                  <c:v>0.16993540525436401</c:v>
                </c:pt>
                <c:pt idx="54">
                  <c:v>0.51631796360015869</c:v>
                </c:pt>
                <c:pt idx="55">
                  <c:v>0.11362754553556442</c:v>
                </c:pt>
                <c:pt idx="56">
                  <c:v>0.31797111034393311</c:v>
                </c:pt>
                <c:pt idx="57">
                  <c:v>0.15166634321212769</c:v>
                </c:pt>
                <c:pt idx="58">
                  <c:v>0.18310338258743286</c:v>
                </c:pt>
                <c:pt idx="59">
                  <c:v>0.18836574256420135</c:v>
                </c:pt>
              </c:numCache>
            </c:numRef>
          </c:yVal>
          <c:smooth val="0"/>
          <c:extLst>
            <c:ext xmlns:c16="http://schemas.microsoft.com/office/drawing/2014/chart" uri="{C3380CC4-5D6E-409C-BE32-E72D297353CC}">
              <c16:uniqueId val="{00000000-CDCC-4FF5-9EA8-8DE9C96FC59B}"/>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CDCC-4FF5-9EA8-8DE9C96FC59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'F2'!$AA$130:$AA$160</c:f>
              <c:numCache>
                <c:formatCode>0.0</c:formatCode>
                <c:ptCount val="31"/>
                <c:pt idx="0">
                  <c:v>510.03985595703125</c:v>
                </c:pt>
                <c:pt idx="1">
                  <c:v>512.47869873046875</c:v>
                </c:pt>
                <c:pt idx="2">
                  <c:v>503.56573486328125</c:v>
                </c:pt>
                <c:pt idx="3">
                  <c:v>519.32672119140625</c:v>
                </c:pt>
                <c:pt idx="4">
                  <c:v>562.03070068359375</c:v>
                </c:pt>
                <c:pt idx="5">
                  <c:v>571.27520751953125</c:v>
                </c:pt>
                <c:pt idx="6">
                  <c:v>510.58071899414063</c:v>
                </c:pt>
                <c:pt idx="7">
                  <c:v>519.103759765625</c:v>
                </c:pt>
                <c:pt idx="8">
                  <c:v>542.8270263671875</c:v>
                </c:pt>
                <c:pt idx="9">
                  <c:v>562.6873779296875</c:v>
                </c:pt>
                <c:pt idx="10">
                  <c:v>626.88885498046875</c:v>
                </c:pt>
                <c:pt idx="11">
                  <c:v>395.439697265625</c:v>
                </c:pt>
                <c:pt idx="12">
                  <c:v>454.02975463867188</c:v>
                </c:pt>
                <c:pt idx="13">
                  <c:v>452.41116333007813</c:v>
                </c:pt>
                <c:pt idx="14">
                  <c:v>508.4327392578125</c:v>
                </c:pt>
                <c:pt idx="15">
                  <c:v>446.95025634765625</c:v>
                </c:pt>
                <c:pt idx="16">
                  <c:v>494.86138916015625</c:v>
                </c:pt>
                <c:pt idx="17">
                  <c:v>496.8106689453125</c:v>
                </c:pt>
                <c:pt idx="18">
                  <c:v>519.39111328125</c:v>
                </c:pt>
                <c:pt idx="19">
                  <c:v>530.44256591796875</c:v>
                </c:pt>
                <c:pt idx="20">
                  <c:v>469.80398559570313</c:v>
                </c:pt>
                <c:pt idx="21">
                  <c:v>478.01449584960938</c:v>
                </c:pt>
                <c:pt idx="22">
                  <c:v>467.21029663085938</c:v>
                </c:pt>
                <c:pt idx="23">
                  <c:v>489.93072509765625</c:v>
                </c:pt>
                <c:pt idx="24">
                  <c:v>473.98101806640625</c:v>
                </c:pt>
                <c:pt idx="25">
                  <c:v>521.38653564453125</c:v>
                </c:pt>
                <c:pt idx="26">
                  <c:v>469.08966064453125</c:v>
                </c:pt>
                <c:pt idx="27">
                  <c:v>480.93756103515625</c:v>
                </c:pt>
                <c:pt idx="28">
                  <c:v>496.23056030273438</c:v>
                </c:pt>
                <c:pt idx="29">
                  <c:v>522.6474609375</c:v>
                </c:pt>
                <c:pt idx="30">
                  <c:v>524.17462158203125</c:v>
                </c:pt>
              </c:numCache>
            </c:numRef>
          </c:xVal>
          <c:yVal>
            <c:numRef>
              <c:f>'F2'!$AB$130:$AB$160</c:f>
              <c:numCache>
                <c:formatCode>_(* #,##0.0_);_(* \(#,##0.0\);_(* "-"??_);_(@_)</c:formatCode>
                <c:ptCount val="31"/>
                <c:pt idx="0">
                  <c:v>506.45465087890625</c:v>
                </c:pt>
                <c:pt idx="1">
                  <c:v>508.578125</c:v>
                </c:pt>
                <c:pt idx="2">
                  <c:v>520.31915283203125</c:v>
                </c:pt>
                <c:pt idx="3">
                  <c:v>523.92974853515625</c:v>
                </c:pt>
                <c:pt idx="4">
                  <c:v>546.06988525390625</c:v>
                </c:pt>
                <c:pt idx="5">
                  <c:v>557.01385498046875</c:v>
                </c:pt>
                <c:pt idx="6">
                  <c:v>514.9368896484375</c:v>
                </c:pt>
                <c:pt idx="7">
                  <c:v>525.57269287109375</c:v>
                </c:pt>
                <c:pt idx="8">
                  <c:v>545.495849609375</c:v>
                </c:pt>
                <c:pt idx="9">
                  <c:v>563.19232177734375</c:v>
                </c:pt>
                <c:pt idx="10">
                  <c:v>595.920654296875</c:v>
                </c:pt>
                <c:pt idx="11">
                  <c:v>421.47164916992188</c:v>
                </c:pt>
                <c:pt idx="12">
                  <c:v>455.93539428710938</c:v>
                </c:pt>
                <c:pt idx="13">
                  <c:v>447.44033813476563</c:v>
                </c:pt>
                <c:pt idx="14">
                  <c:v>490.69515991210938</c:v>
                </c:pt>
                <c:pt idx="15">
                  <c:v>451.46282958984375</c:v>
                </c:pt>
                <c:pt idx="16">
                  <c:v>489.0281982421875</c:v>
                </c:pt>
                <c:pt idx="17">
                  <c:v>479.18954467773438</c:v>
                </c:pt>
                <c:pt idx="18">
                  <c:v>528.7706298828125</c:v>
                </c:pt>
                <c:pt idx="19">
                  <c:v>529.91937255859375</c:v>
                </c:pt>
                <c:pt idx="20">
                  <c:v>472.92010498046875</c:v>
                </c:pt>
                <c:pt idx="21">
                  <c:v>478.95791625976563</c:v>
                </c:pt>
                <c:pt idx="22">
                  <c:v>472.05276489257813</c:v>
                </c:pt>
                <c:pt idx="23">
                  <c:v>482.63333129882813</c:v>
                </c:pt>
                <c:pt idx="24">
                  <c:v>476.2916259765625</c:v>
                </c:pt>
                <c:pt idx="25">
                  <c:v>505.43853759765625</c:v>
                </c:pt>
                <c:pt idx="26">
                  <c:v>455.23876953125</c:v>
                </c:pt>
                <c:pt idx="27">
                  <c:v>469.14065551757813</c:v>
                </c:pt>
                <c:pt idx="28">
                  <c:v>484.15939331054688</c:v>
                </c:pt>
                <c:pt idx="29">
                  <c:v>542.14959716796875</c:v>
                </c:pt>
                <c:pt idx="30">
                  <c:v>531.79241943359375</c:v>
                </c:pt>
              </c:numCache>
            </c:numRef>
          </c:yVal>
          <c:smooth val="0"/>
          <c:extLst>
            <c:ext xmlns:c16="http://schemas.microsoft.com/office/drawing/2014/chart" uri="{C3380CC4-5D6E-409C-BE32-E72D297353CC}">
              <c16:uniqueId val="{00000001-C155-4048-AD60-82856C2EF60B}"/>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5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2.1948818897637797E-3"/>
                  <c:y val="-1.73662146398366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'F2'!$AA$161:$AA$170</c:f>
              <c:numCache>
                <c:formatCode>0.0</c:formatCode>
                <c:ptCount val="10"/>
                <c:pt idx="0">
                  <c:v>627.721435546875</c:v>
                </c:pt>
                <c:pt idx="1">
                  <c:v>458.3326416015625</c:v>
                </c:pt>
                <c:pt idx="2">
                  <c:v>513.76641845703125</c:v>
                </c:pt>
                <c:pt idx="3">
                  <c:v>484.05038452148438</c:v>
                </c:pt>
                <c:pt idx="4">
                  <c:v>502.42025756835938</c:v>
                </c:pt>
                <c:pt idx="5">
                  <c:v>522.6702880859375</c:v>
                </c:pt>
                <c:pt idx="6">
                  <c:v>435.17257690429688</c:v>
                </c:pt>
                <c:pt idx="7">
                  <c:v>501.87997436523438</c:v>
                </c:pt>
                <c:pt idx="8">
                  <c:v>480.35845947265625</c:v>
                </c:pt>
                <c:pt idx="9">
                  <c:v>473.62750244140625</c:v>
                </c:pt>
              </c:numCache>
            </c:numRef>
          </c:xVal>
          <c:yVal>
            <c:numRef>
              <c:f>'F2'!$AB$161:$AB$170</c:f>
              <c:numCache>
                <c:formatCode>_(* #,##0.0_);_(* \(#,##0.0\);_(* "-"??_);_(@_)</c:formatCode>
                <c:ptCount val="10"/>
                <c:pt idx="0">
                  <c:v>525.40875244140625</c:v>
                </c:pt>
                <c:pt idx="1">
                  <c:v>523.43524169921875</c:v>
                </c:pt>
                <c:pt idx="2">
                  <c:v>531.64642333984375</c:v>
                </c:pt>
                <c:pt idx="3">
                  <c:v>516.98553466796875</c:v>
                </c:pt>
                <c:pt idx="4">
                  <c:v>517.49737548828125</c:v>
                </c:pt>
                <c:pt idx="5">
                  <c:v>503.39581298828125</c:v>
                </c:pt>
                <c:pt idx="6">
                  <c:v>403.48065185546875</c:v>
                </c:pt>
                <c:pt idx="7">
                  <c:v>548.35137939453125</c:v>
                </c:pt>
                <c:pt idx="8">
                  <c:v>432.465087890625</c:v>
                </c:pt>
                <c:pt idx="9">
                  <c:v>497.333740234375</c:v>
                </c:pt>
              </c:numCache>
            </c:numRef>
          </c:yVal>
          <c:smooth val="0"/>
          <c:extLst>
            <c:ext xmlns:c16="http://schemas.microsoft.com/office/drawing/2014/chart" uri="{C3380CC4-5D6E-409C-BE32-E72D297353CC}">
              <c16:uniqueId val="{00000001-458C-4FFC-A919-7E10D2016072}"/>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319302655219218"/>
                  <c:y val="-7.319354966992762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'F2'!$AA$162:$AA$170</c:f>
              <c:numCache>
                <c:formatCode>0.0</c:formatCode>
                <c:ptCount val="9"/>
                <c:pt idx="0">
                  <c:v>458.3326416015625</c:v>
                </c:pt>
                <c:pt idx="1">
                  <c:v>513.76641845703125</c:v>
                </c:pt>
                <c:pt idx="2">
                  <c:v>484.05038452148438</c:v>
                </c:pt>
                <c:pt idx="3">
                  <c:v>502.42025756835938</c:v>
                </c:pt>
                <c:pt idx="4">
                  <c:v>522.6702880859375</c:v>
                </c:pt>
                <c:pt idx="5">
                  <c:v>435.17257690429688</c:v>
                </c:pt>
                <c:pt idx="6">
                  <c:v>501.87997436523438</c:v>
                </c:pt>
                <c:pt idx="7">
                  <c:v>480.35845947265625</c:v>
                </c:pt>
                <c:pt idx="8">
                  <c:v>473.62750244140625</c:v>
                </c:pt>
              </c:numCache>
            </c:numRef>
          </c:xVal>
          <c:yVal>
            <c:numRef>
              <c:f>'F2'!$AB$162:$AB$170</c:f>
              <c:numCache>
                <c:formatCode>_(* #,##0.0_);_(* \(#,##0.0\);_(* "-"??_);_(@_)</c:formatCode>
                <c:ptCount val="9"/>
                <c:pt idx="0">
                  <c:v>523.43524169921875</c:v>
                </c:pt>
                <c:pt idx="1">
                  <c:v>531.64642333984375</c:v>
                </c:pt>
                <c:pt idx="2">
                  <c:v>516.98553466796875</c:v>
                </c:pt>
                <c:pt idx="3">
                  <c:v>517.49737548828125</c:v>
                </c:pt>
                <c:pt idx="4">
                  <c:v>503.39581298828125</c:v>
                </c:pt>
                <c:pt idx="5">
                  <c:v>403.48065185546875</c:v>
                </c:pt>
                <c:pt idx="6">
                  <c:v>548.35137939453125</c:v>
                </c:pt>
                <c:pt idx="7">
                  <c:v>432.465087890625</c:v>
                </c:pt>
                <c:pt idx="8">
                  <c:v>497.333740234375</c:v>
                </c:pt>
              </c:numCache>
            </c:numRef>
          </c:yVal>
          <c:smooth val="0"/>
          <c:extLst>
            <c:ext xmlns:c16="http://schemas.microsoft.com/office/drawing/2014/chart" uri="{C3380CC4-5D6E-409C-BE32-E72D297353CC}">
              <c16:uniqueId val="{00000001-C320-482F-A1F4-3D212CC33E5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600"/>
          <c:min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End of Primary Reading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'F2'!$AA$80:$AA$88</c:f>
              <c:numCache>
                <c:formatCode>0.0</c:formatCode>
                <c:ptCount val="9"/>
                <c:pt idx="0">
                  <c:v>458.3326416015625</c:v>
                </c:pt>
                <c:pt idx="1">
                  <c:v>513.76641845703125</c:v>
                </c:pt>
                <c:pt idx="2">
                  <c:v>484.05038452148438</c:v>
                </c:pt>
                <c:pt idx="3">
                  <c:v>502.42025756835938</c:v>
                </c:pt>
                <c:pt idx="4">
                  <c:v>522.6702880859375</c:v>
                </c:pt>
                <c:pt idx="5">
                  <c:v>435.17257690429688</c:v>
                </c:pt>
                <c:pt idx="6">
                  <c:v>501.87997436523438</c:v>
                </c:pt>
                <c:pt idx="7">
                  <c:v>480.35845947265625</c:v>
                </c:pt>
                <c:pt idx="8">
                  <c:v>473.62750244140625</c:v>
                </c:pt>
              </c:numCache>
            </c:numRef>
          </c:xVal>
          <c:yVal>
            <c:numRef>
              <c:f>'F2'!$AB$80:$AB$88</c:f>
              <c:numCache>
                <c:formatCode>_(* #,##0.0_);_(* \(#,##0.0\);_(* "-"??_);_(@_)</c:formatCode>
                <c:ptCount val="9"/>
                <c:pt idx="0">
                  <c:v>49.2139892578125</c:v>
                </c:pt>
                <c:pt idx="1">
                  <c:v>43.634315490722656</c:v>
                </c:pt>
                <c:pt idx="2">
                  <c:v>51.028366088867188</c:v>
                </c:pt>
                <c:pt idx="3">
                  <c:v>52.519439697265625</c:v>
                </c:pt>
                <c:pt idx="4">
                  <c:v>52.469696044921875</c:v>
                </c:pt>
                <c:pt idx="5">
                  <c:v>75.37994384765625</c:v>
                </c:pt>
                <c:pt idx="6">
                  <c:v>48.191158294677734</c:v>
                </c:pt>
                <c:pt idx="7">
                  <c:v>66.664710998535156</c:v>
                </c:pt>
                <c:pt idx="8">
                  <c:v>54.051601409912109</c:v>
                </c:pt>
              </c:numCache>
            </c:numRef>
          </c:yVal>
          <c:smooth val="0"/>
          <c:extLst>
            <c:ext xmlns:c16="http://schemas.microsoft.com/office/drawing/2014/chart" uri="{C3380CC4-5D6E-409C-BE32-E72D297353CC}">
              <c16:uniqueId val="{00000001-36F8-4AB3-849A-8612D7AA794F}"/>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0"/>
          <c:order val="0"/>
          <c:tx>
            <c:strRef>
              <c:f>'F3'!$P$6</c:f>
              <c:strCache>
                <c:ptCount val="1"/>
                <c:pt idx="0">
                  <c:v>LLECE</c:v>
                </c:pt>
              </c:strCache>
            </c:strRef>
          </c:tx>
          <c:spPr>
            <a:ln w="25400" cap="rnd">
              <a:noFill/>
              <a:round/>
            </a:ln>
            <a:effectLst/>
          </c:spPr>
          <c:marker>
            <c:symbol val="circle"/>
            <c:size val="2"/>
            <c:spPr>
              <a:solidFill>
                <a:schemeClr val="accent6"/>
              </a:solidFill>
              <a:ln w="9525">
                <a:solidFill>
                  <a:schemeClr val="accent6"/>
                </a:solidFill>
              </a:ln>
              <a:effectLst/>
            </c:spPr>
          </c:marker>
          <c:xVal>
            <c:numRef>
              <c:f>'F3'!$T$6:$T$36</c:f>
              <c:numCache>
                <c:formatCode>0%</c:formatCode>
                <c:ptCount val="31"/>
                <c:pt idx="0">
                  <c:v>0.66469359397888184</c:v>
                </c:pt>
                <c:pt idx="1">
                  <c:v>0.25118422508239746</c:v>
                </c:pt>
                <c:pt idx="2">
                  <c:v>0.44726210832595825</c:v>
                </c:pt>
                <c:pt idx="3">
                  <c:v>0.69443696737289429</c:v>
                </c:pt>
                <c:pt idx="4">
                  <c:v>0.71276366710662842</c:v>
                </c:pt>
                <c:pt idx="5">
                  <c:v>0.42489981651306152</c:v>
                </c:pt>
                <c:pt idx="6">
                  <c:v>0.40873879194259644</c:v>
                </c:pt>
                <c:pt idx="7">
                  <c:v>0.5529671311378479</c:v>
                </c:pt>
                <c:pt idx="8">
                  <c:v>0.63624405860900879</c:v>
                </c:pt>
                <c:pt idx="9">
                  <c:v>0.77639913558959961</c:v>
                </c:pt>
                <c:pt idx="10">
                  <c:v>0.383780837059021</c:v>
                </c:pt>
                <c:pt idx="11">
                  <c:v>0.69312584400177002</c:v>
                </c:pt>
                <c:pt idx="12">
                  <c:v>0.53578966856002808</c:v>
                </c:pt>
                <c:pt idx="13">
                  <c:v>0.6408575177192688</c:v>
                </c:pt>
                <c:pt idx="14">
                  <c:v>0.79278379678726196</c:v>
                </c:pt>
                <c:pt idx="15">
                  <c:v>0.89417338371276855</c:v>
                </c:pt>
                <c:pt idx="16">
                  <c:v>0.45855313539505005</c:v>
                </c:pt>
                <c:pt idx="17">
                  <c:v>0.30258625745773315</c:v>
                </c:pt>
                <c:pt idx="18">
                  <c:v>0.50068455934524536</c:v>
                </c:pt>
                <c:pt idx="19">
                  <c:v>0.67964720726013184</c:v>
                </c:pt>
                <c:pt idx="20">
                  <c:v>0.73680460453033447</c:v>
                </c:pt>
                <c:pt idx="21">
                  <c:v>0.53695005178451538</c:v>
                </c:pt>
                <c:pt idx="22">
                  <c:v>0.74168455600738525</c:v>
                </c:pt>
                <c:pt idx="23">
                  <c:v>0.41429919004440308</c:v>
                </c:pt>
                <c:pt idx="24">
                  <c:v>0.79381966590881348</c:v>
                </c:pt>
                <c:pt idx="25">
                  <c:v>0.69679802656173706</c:v>
                </c:pt>
                <c:pt idx="26">
                  <c:v>0.62068682909011841</c:v>
                </c:pt>
                <c:pt idx="27">
                  <c:v>0.4694746732711792</c:v>
                </c:pt>
                <c:pt idx="28">
                  <c:v>0.51808834075927734</c:v>
                </c:pt>
                <c:pt idx="29">
                  <c:v>0.31704282760620117</c:v>
                </c:pt>
                <c:pt idx="30">
                  <c:v>0.2867203950881958</c:v>
                </c:pt>
              </c:numCache>
            </c:numRef>
          </c:xVal>
          <c:yVal>
            <c:numRef>
              <c:f>'F3'!$U$6:$U$36</c:f>
              <c:numCache>
                <c:formatCode>0%</c:formatCode>
                <c:ptCount val="31"/>
                <c:pt idx="0">
                  <c:v>0.14682996273040771</c:v>
                </c:pt>
                <c:pt idx="1">
                  <c:v>0.11597816646099091</c:v>
                </c:pt>
                <c:pt idx="2">
                  <c:v>0.11720331758260727</c:v>
                </c:pt>
                <c:pt idx="3">
                  <c:v>0.14099249243736267</c:v>
                </c:pt>
                <c:pt idx="4">
                  <c:v>0.164658322930336</c:v>
                </c:pt>
                <c:pt idx="5">
                  <c:v>0.12125810235738754</c:v>
                </c:pt>
                <c:pt idx="6">
                  <c:v>0.12576682865619659</c:v>
                </c:pt>
                <c:pt idx="7">
                  <c:v>0.15638880431652069</c:v>
                </c:pt>
                <c:pt idx="8">
                  <c:v>0.13571272790431976</c:v>
                </c:pt>
                <c:pt idx="9">
                  <c:v>0.196632981300354</c:v>
                </c:pt>
                <c:pt idx="10">
                  <c:v>0.11743622273206711</c:v>
                </c:pt>
                <c:pt idx="11">
                  <c:v>0.13955563306808472</c:v>
                </c:pt>
                <c:pt idx="12">
                  <c:v>0.13218046724796295</c:v>
                </c:pt>
                <c:pt idx="13">
                  <c:v>0.15359371900558472</c:v>
                </c:pt>
                <c:pt idx="14">
                  <c:v>0.180804044008255</c:v>
                </c:pt>
                <c:pt idx="15">
                  <c:v>0.20984935760498047</c:v>
                </c:pt>
                <c:pt idx="16">
                  <c:v>0.13063879311084747</c:v>
                </c:pt>
                <c:pt idx="17">
                  <c:v>0.10762522369623184</c:v>
                </c:pt>
                <c:pt idx="18">
                  <c:v>0.13699780404567719</c:v>
                </c:pt>
                <c:pt idx="19">
                  <c:v>0.16339693963527679</c:v>
                </c:pt>
                <c:pt idx="20">
                  <c:v>0.14164690673351288</c:v>
                </c:pt>
                <c:pt idx="21">
                  <c:v>0.1405567079782486</c:v>
                </c:pt>
                <c:pt idx="22">
                  <c:v>0.19396230578422546</c:v>
                </c:pt>
                <c:pt idx="23">
                  <c:v>0.12428858876228333</c:v>
                </c:pt>
                <c:pt idx="24">
                  <c:v>0.16482482850551605</c:v>
                </c:pt>
                <c:pt idx="25">
                  <c:v>0.17207717895507813</c:v>
                </c:pt>
                <c:pt idx="26">
                  <c:v>0.14530126750469208</c:v>
                </c:pt>
                <c:pt idx="27">
                  <c:v>0.11848766356706619</c:v>
                </c:pt>
                <c:pt idx="28">
                  <c:v>0.12556670606136322</c:v>
                </c:pt>
                <c:pt idx="29">
                  <c:v>0.10114531219005585</c:v>
                </c:pt>
                <c:pt idx="30">
                  <c:v>0.10339833050966263</c:v>
                </c:pt>
              </c:numCache>
            </c:numRef>
          </c:yVal>
          <c:smooth val="0"/>
          <c:extLst>
            <c:ext xmlns:c16="http://schemas.microsoft.com/office/drawing/2014/chart" uri="{C3380CC4-5D6E-409C-BE32-E72D297353CC}">
              <c16:uniqueId val="{00000001-81B7-4992-BA25-0D00D33D7EEE}"/>
            </c:ext>
          </c:extLst>
        </c:ser>
        <c:ser>
          <c:idx val="1"/>
          <c:order val="1"/>
          <c:tx>
            <c:strRef>
              <c:f>'F3'!$P$37</c:f>
              <c:strCache>
                <c:ptCount val="1"/>
                <c:pt idx="0">
                  <c:v>PASEC</c:v>
                </c:pt>
              </c:strCache>
            </c:strRef>
          </c:tx>
          <c:spPr>
            <a:ln w="25400" cap="rnd">
              <a:noFill/>
              <a:round/>
            </a:ln>
            <a:effectLst/>
          </c:spPr>
          <c:marker>
            <c:symbol val="circle"/>
            <c:size val="2"/>
            <c:spPr>
              <a:solidFill>
                <a:schemeClr val="accent2"/>
              </a:solidFill>
              <a:ln w="9525">
                <a:solidFill>
                  <a:schemeClr val="accent2"/>
                </a:solidFill>
              </a:ln>
              <a:effectLst/>
            </c:spPr>
          </c:marker>
          <c:xVal>
            <c:numRef>
              <c:f>'F3'!$T$37:$T$46</c:f>
              <c:numCache>
                <c:formatCode>0%</c:formatCode>
                <c:ptCount val="10"/>
                <c:pt idx="0">
                  <c:v>0.97023236751556396</c:v>
                </c:pt>
                <c:pt idx="1">
                  <c:v>0.77341753244400024</c:v>
                </c:pt>
                <c:pt idx="2">
                  <c:v>0.78576773405075073</c:v>
                </c:pt>
                <c:pt idx="3">
                  <c:v>0.75911170244216919</c:v>
                </c:pt>
                <c:pt idx="4">
                  <c:v>0.82860398292541504</c:v>
                </c:pt>
                <c:pt idx="5">
                  <c:v>0.979053795337677</c:v>
                </c:pt>
                <c:pt idx="6">
                  <c:v>0.65175741910934448</c:v>
                </c:pt>
                <c:pt idx="7">
                  <c:v>0.92673414945602417</c:v>
                </c:pt>
                <c:pt idx="8">
                  <c:v>0.84205186367034912</c:v>
                </c:pt>
                <c:pt idx="9">
                  <c:v>0.77626782655715942</c:v>
                </c:pt>
              </c:numCache>
            </c:numRef>
          </c:xVal>
          <c:yVal>
            <c:numRef>
              <c:f>'F3'!$U$37:$U$46</c:f>
              <c:numCache>
                <c:formatCode>0%</c:formatCode>
                <c:ptCount val="10"/>
                <c:pt idx="0">
                  <c:v>0.28323477506637573</c:v>
                </c:pt>
                <c:pt idx="1">
                  <c:v>0.18754033744335175</c:v>
                </c:pt>
                <c:pt idx="2">
                  <c:v>0.15726675093173981</c:v>
                </c:pt>
                <c:pt idx="3">
                  <c:v>0.20427156984806061</c:v>
                </c:pt>
                <c:pt idx="4">
                  <c:v>0.20446008443832397</c:v>
                </c:pt>
                <c:pt idx="5">
                  <c:v>0.33058497309684753</c:v>
                </c:pt>
                <c:pt idx="6">
                  <c:v>0.18025229871273041</c:v>
                </c:pt>
                <c:pt idx="7">
                  <c:v>0.13009645044803619</c:v>
                </c:pt>
                <c:pt idx="8">
                  <c:v>0.21273203194141388</c:v>
                </c:pt>
                <c:pt idx="9">
                  <c:v>0.19602422416210175</c:v>
                </c:pt>
              </c:numCache>
            </c:numRef>
          </c:yVal>
          <c:smooth val="0"/>
          <c:extLst>
            <c:ext xmlns:c16="http://schemas.microsoft.com/office/drawing/2014/chart" uri="{C3380CC4-5D6E-409C-BE32-E72D297353CC}">
              <c16:uniqueId val="{00000003-81B7-4992-BA25-0D00D33D7EEE}"/>
            </c:ext>
          </c:extLst>
        </c:ser>
        <c:ser>
          <c:idx val="3"/>
          <c:order val="2"/>
          <c:tx>
            <c:strRef>
              <c:f>'F3'!$P$220</c:f>
              <c:strCache>
                <c:ptCount val="1"/>
                <c:pt idx="0">
                  <c:v>SACMEQ</c:v>
                </c:pt>
              </c:strCache>
            </c:strRef>
          </c:tx>
          <c:spPr>
            <a:ln w="25400" cap="rnd">
              <a:noFill/>
              <a:round/>
            </a:ln>
            <a:effectLst/>
          </c:spPr>
          <c:marker>
            <c:symbol val="circle"/>
            <c:size val="2"/>
            <c:spPr>
              <a:solidFill>
                <a:schemeClr val="accent4"/>
              </a:solidFill>
              <a:ln w="9525">
                <a:solidFill>
                  <a:schemeClr val="accent4"/>
                </a:solidFill>
              </a:ln>
              <a:effectLst/>
            </c:spPr>
          </c:marker>
          <c:xVal>
            <c:numRef>
              <c:f>'F3'!$T$220:$T$246</c:f>
              <c:numCache>
                <c:formatCode>0%</c:formatCode>
                <c:ptCount val="27"/>
                <c:pt idx="0">
                  <c:v>0.49164426326751709</c:v>
                </c:pt>
                <c:pt idx="1">
                  <c:v>0.94283568859100342</c:v>
                </c:pt>
                <c:pt idx="2">
                  <c:v>0.64229744672775269</c:v>
                </c:pt>
                <c:pt idx="3">
                  <c:v>0.87565964460372925</c:v>
                </c:pt>
                <c:pt idx="4">
                  <c:v>0.3653181791305542</c:v>
                </c:pt>
                <c:pt idx="5">
                  <c:v>0.31918847560882568</c:v>
                </c:pt>
                <c:pt idx="6">
                  <c:v>0.36802780628204346</c:v>
                </c:pt>
                <c:pt idx="7">
                  <c:v>0.4458194375038147</c:v>
                </c:pt>
                <c:pt idx="8">
                  <c:v>0.87320709228515625</c:v>
                </c:pt>
                <c:pt idx="9">
                  <c:v>0.77952653169631958</c:v>
                </c:pt>
                <c:pt idx="10">
                  <c:v>0.46956861019134521</c:v>
                </c:pt>
                <c:pt idx="11">
                  <c:v>0.33228379487991333</c:v>
                </c:pt>
                <c:pt idx="12">
                  <c:v>0.43381285667419434</c:v>
                </c:pt>
                <c:pt idx="13">
                  <c:v>0.6851922869682312</c:v>
                </c:pt>
                <c:pt idx="14">
                  <c:v>0.2778964638710022</c:v>
                </c:pt>
                <c:pt idx="15">
                  <c:v>0.39432215690612793</c:v>
                </c:pt>
                <c:pt idx="16">
                  <c:v>0.68818694353103638</c:v>
                </c:pt>
                <c:pt idx="17">
                  <c:v>0.82757139205932617</c:v>
                </c:pt>
                <c:pt idx="18">
                  <c:v>0.63024187088012695</c:v>
                </c:pt>
                <c:pt idx="19">
                  <c:v>0.66099202632904053</c:v>
                </c:pt>
                <c:pt idx="20">
                  <c:v>0.57897734642028809</c:v>
                </c:pt>
                <c:pt idx="21">
                  <c:v>0.93120986223220825</c:v>
                </c:pt>
                <c:pt idx="22">
                  <c:v>0.69471251964569092</c:v>
                </c:pt>
                <c:pt idx="23">
                  <c:v>0.32227212190628052</c:v>
                </c:pt>
                <c:pt idx="24">
                  <c:v>0.46184435486793518</c:v>
                </c:pt>
                <c:pt idx="25">
                  <c:v>0.22081941366195679</c:v>
                </c:pt>
                <c:pt idx="26">
                  <c:v>0.84344667196273804</c:v>
                </c:pt>
              </c:numCache>
            </c:numRef>
          </c:xVal>
          <c:yVal>
            <c:numRef>
              <c:f>'F3'!$U$220:$U$246</c:f>
              <c:numCache>
                <c:formatCode>0%</c:formatCode>
                <c:ptCount val="27"/>
                <c:pt idx="0">
                  <c:v>0.11577741056680679</c:v>
                </c:pt>
                <c:pt idx="1">
                  <c:v>0.17342583835124969</c:v>
                </c:pt>
                <c:pt idx="2">
                  <c:v>0.12618516385555267</c:v>
                </c:pt>
                <c:pt idx="3">
                  <c:v>0.18911655247211456</c:v>
                </c:pt>
                <c:pt idx="4">
                  <c:v>0.11541988700628281</c:v>
                </c:pt>
                <c:pt idx="5">
                  <c:v>0.13592366874217987</c:v>
                </c:pt>
                <c:pt idx="6">
                  <c:v>9.9539153277873993E-2</c:v>
                </c:pt>
                <c:pt idx="7">
                  <c:v>7.1250081062316895E-2</c:v>
                </c:pt>
                <c:pt idx="8">
                  <c:v>0.14638197422027588</c:v>
                </c:pt>
                <c:pt idx="9">
                  <c:v>0.14052453637123108</c:v>
                </c:pt>
                <c:pt idx="10">
                  <c:v>0.15660673379898071</c:v>
                </c:pt>
                <c:pt idx="11">
                  <c:v>0.14530463516712189</c:v>
                </c:pt>
                <c:pt idx="12">
                  <c:v>0.12693746387958527</c:v>
                </c:pt>
                <c:pt idx="13">
                  <c:v>0.14429357647895813</c:v>
                </c:pt>
                <c:pt idx="14">
                  <c:v>6.8759962916374207E-2</c:v>
                </c:pt>
                <c:pt idx="15">
                  <c:v>0.11699120700359344</c:v>
                </c:pt>
                <c:pt idx="16">
                  <c:v>0.15090292692184448</c:v>
                </c:pt>
                <c:pt idx="17">
                  <c:v>0.19624082744121552</c:v>
                </c:pt>
                <c:pt idx="18">
                  <c:v>0.17636926472187042</c:v>
                </c:pt>
                <c:pt idx="19">
                  <c:v>0.17773650586605072</c:v>
                </c:pt>
                <c:pt idx="20">
                  <c:v>0.14654743671417236</c:v>
                </c:pt>
                <c:pt idx="21">
                  <c:v>0.16751745343208313</c:v>
                </c:pt>
                <c:pt idx="22">
                  <c:v>0.14260578155517578</c:v>
                </c:pt>
                <c:pt idx="23">
                  <c:v>0.15886001288890839</c:v>
                </c:pt>
                <c:pt idx="24">
                  <c:v>9.2969432473182678E-2</c:v>
                </c:pt>
                <c:pt idx="25">
                  <c:v>0.10953853279352188</c:v>
                </c:pt>
                <c:pt idx="26">
                  <c:v>0.17969402670860291</c:v>
                </c:pt>
              </c:numCache>
            </c:numRef>
          </c:yVal>
          <c:smooth val="0"/>
          <c:extLst>
            <c:ext xmlns:c16="http://schemas.microsoft.com/office/drawing/2014/chart" uri="{C3380CC4-5D6E-409C-BE32-E72D297353CC}">
              <c16:uniqueId val="{00000005-81B7-4992-BA25-0D00D33D7EEE}"/>
            </c:ext>
          </c:extLst>
        </c:ser>
        <c:ser>
          <c:idx val="2"/>
          <c:order val="3"/>
          <c:tx>
            <c:strRef>
              <c:f>'F3'!$P$47</c:f>
              <c:strCache>
                <c:ptCount val="1"/>
                <c:pt idx="0">
                  <c:v>PIRLS</c:v>
                </c:pt>
              </c:strCache>
            </c:strRef>
          </c:tx>
          <c:spPr>
            <a:ln w="25400" cap="rnd">
              <a:noFill/>
              <a:round/>
            </a:ln>
            <a:effectLst/>
          </c:spPr>
          <c:marker>
            <c:symbol val="circle"/>
            <c:size val="2"/>
            <c:spPr>
              <a:solidFill>
                <a:schemeClr val="accent3"/>
              </a:solidFill>
              <a:ln w="9525">
                <a:solidFill>
                  <a:schemeClr val="accent3"/>
                </a:solidFill>
              </a:ln>
              <a:effectLst/>
            </c:spPr>
          </c:marker>
          <c:xVal>
            <c:numRef>
              <c:f>'F3'!$T$47:$T$219</c:f>
              <c:numCache>
                <c:formatCode>0%</c:formatCode>
                <c:ptCount val="173"/>
                <c:pt idx="0">
                  <c:v>6.2845766544342041E-2</c:v>
                </c:pt>
                <c:pt idx="1">
                  <c:v>0.66631674766540527</c:v>
                </c:pt>
                <c:pt idx="2">
                  <c:v>0.13243156671524048</c:v>
                </c:pt>
                <c:pt idx="3">
                  <c:v>2.9605269432067871E-2</c:v>
                </c:pt>
                <c:pt idx="4">
                  <c:v>5.7111319154500961E-2</c:v>
                </c:pt>
                <c:pt idx="5">
                  <c:v>3.3127307891845703E-2</c:v>
                </c:pt>
                <c:pt idx="6">
                  <c:v>2.6210546493530273E-2</c:v>
                </c:pt>
                <c:pt idx="7">
                  <c:v>3.7632584571838379E-2</c:v>
                </c:pt>
                <c:pt idx="8">
                  <c:v>0.30631667375564575</c:v>
                </c:pt>
                <c:pt idx="9">
                  <c:v>2.5919139385223389E-2</c:v>
                </c:pt>
                <c:pt idx="10">
                  <c:v>5.5137928575277328E-2</c:v>
                </c:pt>
                <c:pt idx="11">
                  <c:v>7.7260136604309082E-3</c:v>
                </c:pt>
                <c:pt idx="12">
                  <c:v>0.10016023367643356</c:v>
                </c:pt>
                <c:pt idx="13">
                  <c:v>6.9515585899353027E-2</c:v>
                </c:pt>
                <c:pt idx="14">
                  <c:v>0.40164685249328613</c:v>
                </c:pt>
                <c:pt idx="15">
                  <c:v>2.9658079147338867E-2</c:v>
                </c:pt>
                <c:pt idx="16">
                  <c:v>0.13385272026062012</c:v>
                </c:pt>
                <c:pt idx="17">
                  <c:v>0.38857156038284302</c:v>
                </c:pt>
                <c:pt idx="18">
                  <c:v>0.1002655029296875</c:v>
                </c:pt>
                <c:pt idx="19">
                  <c:v>8.1726662814617157E-2</c:v>
                </c:pt>
                <c:pt idx="20">
                  <c:v>3.1756341457366943E-2</c:v>
                </c:pt>
                <c:pt idx="21">
                  <c:v>4.7308865934610367E-2</c:v>
                </c:pt>
                <c:pt idx="22">
                  <c:v>2.3894071578979492E-2</c:v>
                </c:pt>
                <c:pt idx="23">
                  <c:v>3.2088279724121094E-2</c:v>
                </c:pt>
                <c:pt idx="24">
                  <c:v>0.77796250581741333</c:v>
                </c:pt>
                <c:pt idx="25">
                  <c:v>2.7299761772155762E-2</c:v>
                </c:pt>
                <c:pt idx="26">
                  <c:v>8.3061397075653076E-2</c:v>
                </c:pt>
                <c:pt idx="27">
                  <c:v>7.9878568649291992E-3</c:v>
                </c:pt>
                <c:pt idx="28">
                  <c:v>0.11503416299819946</c:v>
                </c:pt>
                <c:pt idx="29">
                  <c:v>3.2437324523925781E-2</c:v>
                </c:pt>
                <c:pt idx="30">
                  <c:v>0.74782043695449829</c:v>
                </c:pt>
                <c:pt idx="31">
                  <c:v>0.46022921800613403</c:v>
                </c:pt>
                <c:pt idx="32">
                  <c:v>5.3590003401041031E-2</c:v>
                </c:pt>
                <c:pt idx="33">
                  <c:v>4.6339455991983414E-2</c:v>
                </c:pt>
                <c:pt idx="34">
                  <c:v>7.0671975612640381E-2</c:v>
                </c:pt>
                <c:pt idx="35">
                  <c:v>5.492556095123291E-2</c:v>
                </c:pt>
                <c:pt idx="36">
                  <c:v>4.9507021903991699E-2</c:v>
                </c:pt>
                <c:pt idx="37">
                  <c:v>3.4313440322875977E-2</c:v>
                </c:pt>
                <c:pt idx="38">
                  <c:v>0.11602342873811722</c:v>
                </c:pt>
                <c:pt idx="39">
                  <c:v>0.13523626327514648</c:v>
                </c:pt>
                <c:pt idx="40">
                  <c:v>0.27671468257904053</c:v>
                </c:pt>
                <c:pt idx="41">
                  <c:v>2.4062991142272949E-2</c:v>
                </c:pt>
                <c:pt idx="42">
                  <c:v>7.9271137714385986E-2</c:v>
                </c:pt>
                <c:pt idx="43">
                  <c:v>2.4826407432556152E-2</c:v>
                </c:pt>
                <c:pt idx="44">
                  <c:v>1.5469253063201904E-2</c:v>
                </c:pt>
                <c:pt idx="45">
                  <c:v>0.7183837890625</c:v>
                </c:pt>
                <c:pt idx="46">
                  <c:v>5.7878438383340836E-2</c:v>
                </c:pt>
                <c:pt idx="47">
                  <c:v>2.4142622947692871E-2</c:v>
                </c:pt>
                <c:pt idx="48">
                  <c:v>5.0987124443054199E-2</c:v>
                </c:pt>
                <c:pt idx="49">
                  <c:v>4.0925797075033188E-2</c:v>
                </c:pt>
                <c:pt idx="50">
                  <c:v>0.32428771257400513</c:v>
                </c:pt>
                <c:pt idx="51">
                  <c:v>6.128084659576416E-2</c:v>
                </c:pt>
                <c:pt idx="52">
                  <c:v>0.19213670492172241</c:v>
                </c:pt>
                <c:pt idx="53">
                  <c:v>0.14070582389831543</c:v>
                </c:pt>
                <c:pt idx="54">
                  <c:v>0.17977887392044067</c:v>
                </c:pt>
                <c:pt idx="55">
                  <c:v>1.7100691795349121E-2</c:v>
                </c:pt>
                <c:pt idx="56">
                  <c:v>0.38839662075042725</c:v>
                </c:pt>
                <c:pt idx="57">
                  <c:v>3.3758163452148438E-2</c:v>
                </c:pt>
                <c:pt idx="58">
                  <c:v>6.5542221069335938E-2</c:v>
                </c:pt>
                <c:pt idx="59">
                  <c:v>2.139204740524292E-2</c:v>
                </c:pt>
                <c:pt idx="60">
                  <c:v>1.7862200736999512E-2</c:v>
                </c:pt>
                <c:pt idx="61">
                  <c:v>3.4869134426116943E-2</c:v>
                </c:pt>
                <c:pt idx="62">
                  <c:v>2.4483382701873779E-2</c:v>
                </c:pt>
                <c:pt idx="63">
                  <c:v>0.18140429258346558</c:v>
                </c:pt>
                <c:pt idx="64">
                  <c:v>3.4432828426361084E-2</c:v>
                </c:pt>
                <c:pt idx="65">
                  <c:v>2.7349233627319336E-2</c:v>
                </c:pt>
                <c:pt idx="66">
                  <c:v>0.34237635135650635</c:v>
                </c:pt>
                <c:pt idx="67">
                  <c:v>3.9059221744537354E-2</c:v>
                </c:pt>
                <c:pt idx="68">
                  <c:v>0.74257189035415649</c:v>
                </c:pt>
                <c:pt idx="69">
                  <c:v>0.26834183931350708</c:v>
                </c:pt>
                <c:pt idx="70">
                  <c:v>8.5384845733642578E-3</c:v>
                </c:pt>
                <c:pt idx="71">
                  <c:v>3.4667074680328369E-2</c:v>
                </c:pt>
                <c:pt idx="72">
                  <c:v>0.11791497468948364</c:v>
                </c:pt>
                <c:pt idx="73">
                  <c:v>8.1492066383361816E-3</c:v>
                </c:pt>
                <c:pt idx="74">
                  <c:v>2.9927074909210205E-2</c:v>
                </c:pt>
                <c:pt idx="75">
                  <c:v>0.24256390333175659</c:v>
                </c:pt>
                <c:pt idx="76">
                  <c:v>3.6808967590332031E-2</c:v>
                </c:pt>
                <c:pt idx="77">
                  <c:v>0.4023510217666626</c:v>
                </c:pt>
                <c:pt idx="78">
                  <c:v>0.11819988489151001</c:v>
                </c:pt>
                <c:pt idx="79">
                  <c:v>0.33327972888946533</c:v>
                </c:pt>
                <c:pt idx="80">
                  <c:v>0.27686899900436401</c:v>
                </c:pt>
                <c:pt idx="81">
                  <c:v>6.0690108686685562E-2</c:v>
                </c:pt>
                <c:pt idx="82">
                  <c:v>0.36669307947158813</c:v>
                </c:pt>
                <c:pt idx="83">
                  <c:v>1.8131732940673828E-2</c:v>
                </c:pt>
                <c:pt idx="84">
                  <c:v>1.9925415515899658E-2</c:v>
                </c:pt>
                <c:pt idx="85">
                  <c:v>0.52578401565551758</c:v>
                </c:pt>
                <c:pt idx="86">
                  <c:v>4.6359594911336899E-2</c:v>
                </c:pt>
                <c:pt idx="87">
                  <c:v>5.5949091911315918E-3</c:v>
                </c:pt>
                <c:pt idx="88">
                  <c:v>1.0005652904510498E-2</c:v>
                </c:pt>
                <c:pt idx="89">
                  <c:v>0.78987747430801392</c:v>
                </c:pt>
                <c:pt idx="90">
                  <c:v>0.1279793381690979</c:v>
                </c:pt>
                <c:pt idx="91">
                  <c:v>0.69155102968215942</c:v>
                </c:pt>
                <c:pt idx="92">
                  <c:v>4.4983029365539551E-3</c:v>
                </c:pt>
                <c:pt idx="93">
                  <c:v>0.40937381982803345</c:v>
                </c:pt>
                <c:pt idx="94">
                  <c:v>1.8067240715026855E-2</c:v>
                </c:pt>
                <c:pt idx="95">
                  <c:v>1.3905167579650879E-2</c:v>
                </c:pt>
                <c:pt idx="96">
                  <c:v>0.19664347171783447</c:v>
                </c:pt>
                <c:pt idx="97">
                  <c:v>1.9077122211456299E-2</c:v>
                </c:pt>
                <c:pt idx="98">
                  <c:v>0.44298088550567627</c:v>
                </c:pt>
                <c:pt idx="99">
                  <c:v>1.3098418712615967E-2</c:v>
                </c:pt>
                <c:pt idx="100">
                  <c:v>2.249222993850708E-2</c:v>
                </c:pt>
                <c:pt idx="101">
                  <c:v>2.3149967193603516E-2</c:v>
                </c:pt>
                <c:pt idx="102">
                  <c:v>1.5606999397277832E-2</c:v>
                </c:pt>
                <c:pt idx="103">
                  <c:v>0.43303757905960083</c:v>
                </c:pt>
                <c:pt idx="104">
                  <c:v>0.77949297428131104</c:v>
                </c:pt>
                <c:pt idx="105">
                  <c:v>6.8354964256286621E-2</c:v>
                </c:pt>
                <c:pt idx="106">
                  <c:v>1.4039039611816406E-2</c:v>
                </c:pt>
                <c:pt idx="107">
                  <c:v>5.4929550737142563E-2</c:v>
                </c:pt>
                <c:pt idx="108">
                  <c:v>1.6981601715087891E-2</c:v>
                </c:pt>
                <c:pt idx="109">
                  <c:v>6.8288564682006836E-2</c:v>
                </c:pt>
                <c:pt idx="110">
                  <c:v>7.8646659851074219E-2</c:v>
                </c:pt>
                <c:pt idx="111">
                  <c:v>1.4521300792694092E-2</c:v>
                </c:pt>
                <c:pt idx="112">
                  <c:v>3.0926406383514404E-2</c:v>
                </c:pt>
                <c:pt idx="113">
                  <c:v>9.7910404205322266E-2</c:v>
                </c:pt>
                <c:pt idx="114">
                  <c:v>2.4024128913879395E-2</c:v>
                </c:pt>
                <c:pt idx="115">
                  <c:v>0.2200164794921875</c:v>
                </c:pt>
                <c:pt idx="116">
                  <c:v>4.0375892072916031E-2</c:v>
                </c:pt>
                <c:pt idx="117">
                  <c:v>0.63796079158782959</c:v>
                </c:pt>
                <c:pt idx="118">
                  <c:v>0.16052502393722534</c:v>
                </c:pt>
                <c:pt idx="119">
                  <c:v>0.2648845911026001</c:v>
                </c:pt>
                <c:pt idx="120">
                  <c:v>5.5670380592346191E-2</c:v>
                </c:pt>
                <c:pt idx="121">
                  <c:v>2.8618931770324707E-2</c:v>
                </c:pt>
                <c:pt idx="122">
                  <c:v>0.67208635807037354</c:v>
                </c:pt>
                <c:pt idx="123">
                  <c:v>0.4938388466835022</c:v>
                </c:pt>
                <c:pt idx="124">
                  <c:v>1.7492115497589111E-2</c:v>
                </c:pt>
                <c:pt idx="125">
                  <c:v>5.1773253828287125E-2</c:v>
                </c:pt>
                <c:pt idx="126">
                  <c:v>5.4160889238119125E-2</c:v>
                </c:pt>
                <c:pt idx="127">
                  <c:v>0.33819866180419922</c:v>
                </c:pt>
                <c:pt idx="128">
                  <c:v>2.4079859256744385E-2</c:v>
                </c:pt>
                <c:pt idx="129">
                  <c:v>7.4877917766571045E-2</c:v>
                </c:pt>
                <c:pt idx="130">
                  <c:v>1.4267802238464355E-2</c:v>
                </c:pt>
                <c:pt idx="131">
                  <c:v>4.5255716890096664E-2</c:v>
                </c:pt>
                <c:pt idx="132">
                  <c:v>4.2471885681152344E-2</c:v>
                </c:pt>
                <c:pt idx="133">
                  <c:v>0.35096585750579834</c:v>
                </c:pt>
                <c:pt idx="134">
                  <c:v>0.48924404382705688</c:v>
                </c:pt>
                <c:pt idx="135">
                  <c:v>5.6388799101114273E-2</c:v>
                </c:pt>
                <c:pt idx="136">
                  <c:v>0.49409663677215576</c:v>
                </c:pt>
                <c:pt idx="137">
                  <c:v>9.5064640045166016E-3</c:v>
                </c:pt>
                <c:pt idx="138">
                  <c:v>0.41628846526145935</c:v>
                </c:pt>
                <c:pt idx="139">
                  <c:v>0.13514506816864014</c:v>
                </c:pt>
                <c:pt idx="140">
                  <c:v>1.9896924495697021E-2</c:v>
                </c:pt>
                <c:pt idx="141">
                  <c:v>3.8007378578186035E-2</c:v>
                </c:pt>
                <c:pt idx="142">
                  <c:v>5.2352786064147949E-2</c:v>
                </c:pt>
                <c:pt idx="143">
                  <c:v>0.35615605115890503</c:v>
                </c:pt>
                <c:pt idx="144">
                  <c:v>1.2278497219085693E-2</c:v>
                </c:pt>
                <c:pt idx="145">
                  <c:v>1.2951552867889404E-2</c:v>
                </c:pt>
                <c:pt idx="146">
                  <c:v>0.33772894740104675</c:v>
                </c:pt>
                <c:pt idx="147">
                  <c:v>0.1451345682144165</c:v>
                </c:pt>
                <c:pt idx="148">
                  <c:v>0.40330401062965393</c:v>
                </c:pt>
                <c:pt idx="149">
                  <c:v>0.36017686128616333</c:v>
                </c:pt>
                <c:pt idx="150">
                  <c:v>2.4528563022613525E-2</c:v>
                </c:pt>
                <c:pt idx="151">
                  <c:v>2.747267484664917E-2</c:v>
                </c:pt>
                <c:pt idx="152">
                  <c:v>6.7622005939483643E-2</c:v>
                </c:pt>
                <c:pt idx="153">
                  <c:v>2.5682687759399414E-2</c:v>
                </c:pt>
                <c:pt idx="154">
                  <c:v>8.0328583717346191E-3</c:v>
                </c:pt>
                <c:pt idx="155">
                  <c:v>8.9484453201293945E-3</c:v>
                </c:pt>
                <c:pt idx="156">
                  <c:v>0.21798801422119141</c:v>
                </c:pt>
                <c:pt idx="157">
                  <c:v>6.9638490676879883E-2</c:v>
                </c:pt>
                <c:pt idx="158">
                  <c:v>2.3352265357971191E-2</c:v>
                </c:pt>
                <c:pt idx="159">
                  <c:v>8.7376594543457031E-2</c:v>
                </c:pt>
                <c:pt idx="160">
                  <c:v>3.3450961112976074E-2</c:v>
                </c:pt>
                <c:pt idx="161">
                  <c:v>0.35013550519943237</c:v>
                </c:pt>
                <c:pt idx="162">
                  <c:v>1.9255518913269043E-2</c:v>
                </c:pt>
                <c:pt idx="163">
                  <c:v>4.2596101760864258E-2</c:v>
                </c:pt>
                <c:pt idx="164">
                  <c:v>6.0137033462524414E-2</c:v>
                </c:pt>
                <c:pt idx="165">
                  <c:v>2.3767411708831787E-2</c:v>
                </c:pt>
                <c:pt idx="166">
                  <c:v>0.43802779912948608</c:v>
                </c:pt>
                <c:pt idx="167">
                  <c:v>6.2062501907348633E-2</c:v>
                </c:pt>
                <c:pt idx="168">
                  <c:v>6.462395191192627E-2</c:v>
                </c:pt>
                <c:pt idx="169">
                  <c:v>8.8555276393890381E-2</c:v>
                </c:pt>
                <c:pt idx="170">
                  <c:v>2.8958916664123535E-2</c:v>
                </c:pt>
                <c:pt idx="171">
                  <c:v>5.2132844924926758E-2</c:v>
                </c:pt>
                <c:pt idx="172">
                  <c:v>8.9772939682006836E-2</c:v>
                </c:pt>
              </c:numCache>
            </c:numRef>
          </c:xVal>
          <c:yVal>
            <c:numRef>
              <c:f>'F3'!$U$47:$U$219</c:f>
              <c:numCache>
                <c:formatCode>0%</c:formatCode>
                <c:ptCount val="173"/>
                <c:pt idx="0">
                  <c:v>9.3723386526107788E-2</c:v>
                </c:pt>
                <c:pt idx="1">
                  <c:v>0.28592535853385925</c:v>
                </c:pt>
                <c:pt idx="2">
                  <c:v>0.11465846002101898</c:v>
                </c:pt>
                <c:pt idx="3">
                  <c:v>0.10151887685060501</c:v>
                </c:pt>
                <c:pt idx="4">
                  <c:v>0.10641293227672577</c:v>
                </c:pt>
                <c:pt idx="5">
                  <c:v>8.2549683749675751E-2</c:v>
                </c:pt>
                <c:pt idx="6">
                  <c:v>8.3623327314853668E-2</c:v>
                </c:pt>
                <c:pt idx="7">
                  <c:v>8.2186594605445862E-2</c:v>
                </c:pt>
                <c:pt idx="8">
                  <c:v>0.17651617527008057</c:v>
                </c:pt>
                <c:pt idx="9">
                  <c:v>0.11468406021595001</c:v>
                </c:pt>
                <c:pt idx="10">
                  <c:v>0.1209089532494545</c:v>
                </c:pt>
                <c:pt idx="11">
                  <c:v>5.8289386332035065E-2</c:v>
                </c:pt>
                <c:pt idx="12">
                  <c:v>0.12685780227184296</c:v>
                </c:pt>
                <c:pt idx="13">
                  <c:v>0.1186206266283989</c:v>
                </c:pt>
                <c:pt idx="14">
                  <c:v>0.18185694515705109</c:v>
                </c:pt>
                <c:pt idx="15">
                  <c:v>7.4485279619693756E-2</c:v>
                </c:pt>
                <c:pt idx="16">
                  <c:v>0.14411085844039917</c:v>
                </c:pt>
                <c:pt idx="17">
                  <c:v>0.1450011134147644</c:v>
                </c:pt>
                <c:pt idx="18">
                  <c:v>0.14196203649044037</c:v>
                </c:pt>
                <c:pt idx="19">
                  <c:v>9.3714430928230286E-2</c:v>
                </c:pt>
                <c:pt idx="20">
                  <c:v>0.10084737092256546</c:v>
                </c:pt>
                <c:pt idx="21">
                  <c:v>7.5099997222423553E-2</c:v>
                </c:pt>
                <c:pt idx="22">
                  <c:v>7.3934644460678101E-2</c:v>
                </c:pt>
                <c:pt idx="23">
                  <c:v>9.5616824924945831E-2</c:v>
                </c:pt>
                <c:pt idx="24">
                  <c:v>0.38931643962860107</c:v>
                </c:pt>
                <c:pt idx="25">
                  <c:v>6.9890290498733521E-2</c:v>
                </c:pt>
                <c:pt idx="26">
                  <c:v>0.10836742073297501</c:v>
                </c:pt>
                <c:pt idx="27">
                  <c:v>6.9039687514305115E-2</c:v>
                </c:pt>
                <c:pt idx="28">
                  <c:v>0.10726722329854965</c:v>
                </c:pt>
                <c:pt idx="29">
                  <c:v>8.6223989725112915E-2</c:v>
                </c:pt>
                <c:pt idx="30">
                  <c:v>0.29921784996986389</c:v>
                </c:pt>
                <c:pt idx="31">
                  <c:v>0.15963490307331085</c:v>
                </c:pt>
                <c:pt idx="32">
                  <c:v>0.10617741942405701</c:v>
                </c:pt>
                <c:pt idx="33">
                  <c:v>9.2357859015464783E-2</c:v>
                </c:pt>
                <c:pt idx="34">
                  <c:v>0.10062342882156372</c:v>
                </c:pt>
                <c:pt idx="35">
                  <c:v>0.12260860204696655</c:v>
                </c:pt>
                <c:pt idx="36">
                  <c:v>0.12552668154239655</c:v>
                </c:pt>
                <c:pt idx="37">
                  <c:v>7.5334377586841583E-2</c:v>
                </c:pt>
                <c:pt idx="38">
                  <c:v>0.13304184377193451</c:v>
                </c:pt>
                <c:pt idx="39">
                  <c:v>0.12177207320928574</c:v>
                </c:pt>
                <c:pt idx="40">
                  <c:v>0.12397204339504242</c:v>
                </c:pt>
                <c:pt idx="41">
                  <c:v>7.4796468019485474E-2</c:v>
                </c:pt>
                <c:pt idx="42">
                  <c:v>0.11721079051494598</c:v>
                </c:pt>
                <c:pt idx="43">
                  <c:v>6.8587616086006165E-2</c:v>
                </c:pt>
                <c:pt idx="44">
                  <c:v>7.4414275586605072E-2</c:v>
                </c:pt>
                <c:pt idx="45">
                  <c:v>0.30571046471595764</c:v>
                </c:pt>
                <c:pt idx="46">
                  <c:v>9.1007307171821594E-2</c:v>
                </c:pt>
                <c:pt idx="47">
                  <c:v>8.062385767698288E-2</c:v>
                </c:pt>
                <c:pt idx="48">
                  <c:v>8.0621488392353058E-2</c:v>
                </c:pt>
                <c:pt idx="49">
                  <c:v>7.3342755436897278E-2</c:v>
                </c:pt>
                <c:pt idx="50">
                  <c:v>0.19376590847969055</c:v>
                </c:pt>
                <c:pt idx="51">
                  <c:v>7.9556472599506378E-2</c:v>
                </c:pt>
                <c:pt idx="52">
                  <c:v>0.1537838876247406</c:v>
                </c:pt>
                <c:pt idx="53">
                  <c:v>0.13992984592914581</c:v>
                </c:pt>
                <c:pt idx="54">
                  <c:v>0.10851761698722839</c:v>
                </c:pt>
                <c:pt idx="55">
                  <c:v>9.8311960697174072E-2</c:v>
                </c:pt>
                <c:pt idx="56">
                  <c:v>0.16194713115692139</c:v>
                </c:pt>
                <c:pt idx="57">
                  <c:v>8.4814466536045074E-2</c:v>
                </c:pt>
                <c:pt idx="58">
                  <c:v>0.15421007573604584</c:v>
                </c:pt>
                <c:pt idx="59">
                  <c:v>6.6289186477661133E-2</c:v>
                </c:pt>
                <c:pt idx="60">
                  <c:v>7.7352836728096008E-2</c:v>
                </c:pt>
                <c:pt idx="61">
                  <c:v>8.1402033567428589E-2</c:v>
                </c:pt>
                <c:pt idx="62">
                  <c:v>6.2110051512718201E-2</c:v>
                </c:pt>
                <c:pt idx="63">
                  <c:v>0.10405579209327698</c:v>
                </c:pt>
                <c:pt idx="64">
                  <c:v>8.4515459835529327E-2</c:v>
                </c:pt>
                <c:pt idx="65">
                  <c:v>7.5580410659313202E-2</c:v>
                </c:pt>
                <c:pt idx="66">
                  <c:v>0.17715080082416534</c:v>
                </c:pt>
                <c:pt idx="67">
                  <c:v>9.0280927717685699E-2</c:v>
                </c:pt>
                <c:pt idx="68">
                  <c:v>0.31392094492912292</c:v>
                </c:pt>
                <c:pt idx="69">
                  <c:v>0.16436603665351868</c:v>
                </c:pt>
                <c:pt idx="70">
                  <c:v>6.0124509036540985E-2</c:v>
                </c:pt>
                <c:pt idx="71">
                  <c:v>7.7674157917499542E-2</c:v>
                </c:pt>
                <c:pt idx="72">
                  <c:v>0.12836749851703644</c:v>
                </c:pt>
                <c:pt idx="73">
                  <c:v>6.0902968049049377E-2</c:v>
                </c:pt>
                <c:pt idx="74">
                  <c:v>6.4621873199939728E-2</c:v>
                </c:pt>
                <c:pt idx="75">
                  <c:v>0.14691753685474396</c:v>
                </c:pt>
                <c:pt idx="76">
                  <c:v>7.9643800854682922E-2</c:v>
                </c:pt>
                <c:pt idx="77">
                  <c:v>0.18649764358997345</c:v>
                </c:pt>
                <c:pt idx="78">
                  <c:v>0.13618926703929901</c:v>
                </c:pt>
                <c:pt idx="79">
                  <c:v>0.1935165673494339</c:v>
                </c:pt>
                <c:pt idx="80">
                  <c:v>0.14312160015106201</c:v>
                </c:pt>
                <c:pt idx="81">
                  <c:v>0.10671538114547729</c:v>
                </c:pt>
                <c:pt idx="82">
                  <c:v>0.18260172009468079</c:v>
                </c:pt>
                <c:pt idx="83">
                  <c:v>7.9346708953380585E-2</c:v>
                </c:pt>
                <c:pt idx="84">
                  <c:v>8.3211980760097504E-2</c:v>
                </c:pt>
                <c:pt idx="85">
                  <c:v>0.21337957680225372</c:v>
                </c:pt>
                <c:pt idx="86">
                  <c:v>8.3483964204788208E-2</c:v>
                </c:pt>
                <c:pt idx="87">
                  <c:v>3.4576244652271271E-2</c:v>
                </c:pt>
                <c:pt idx="88">
                  <c:v>5.3862497210502625E-2</c:v>
                </c:pt>
                <c:pt idx="89">
                  <c:v>0.32269790768623352</c:v>
                </c:pt>
                <c:pt idx="90">
                  <c:v>0.10398353636264801</c:v>
                </c:pt>
                <c:pt idx="91">
                  <c:v>0.32734289765357971</c:v>
                </c:pt>
                <c:pt idx="92">
                  <c:v>3.0894754454493523E-2</c:v>
                </c:pt>
                <c:pt idx="93">
                  <c:v>0.21059627830982208</c:v>
                </c:pt>
                <c:pt idx="94">
                  <c:v>6.5129496157169342E-2</c:v>
                </c:pt>
                <c:pt idx="95">
                  <c:v>7.1026906371116638E-2</c:v>
                </c:pt>
                <c:pt idx="96">
                  <c:v>0.15402616560459137</c:v>
                </c:pt>
                <c:pt idx="97">
                  <c:v>7.4090078473091125E-2</c:v>
                </c:pt>
                <c:pt idx="98">
                  <c:v>0.15824291110038757</c:v>
                </c:pt>
                <c:pt idx="99">
                  <c:v>6.2853716313838959E-2</c:v>
                </c:pt>
                <c:pt idx="100">
                  <c:v>6.9490157067775726E-2</c:v>
                </c:pt>
                <c:pt idx="101">
                  <c:v>0.10534621775150299</c:v>
                </c:pt>
                <c:pt idx="102">
                  <c:v>7.0949941873550415E-2</c:v>
                </c:pt>
                <c:pt idx="103">
                  <c:v>0.22055819630622864</c:v>
                </c:pt>
                <c:pt idx="104">
                  <c:v>0.30307632684707642</c:v>
                </c:pt>
                <c:pt idx="105">
                  <c:v>0.11952044069766998</c:v>
                </c:pt>
                <c:pt idx="106">
                  <c:v>8.7472289800643921E-2</c:v>
                </c:pt>
                <c:pt idx="107">
                  <c:v>9.7709096968173981E-2</c:v>
                </c:pt>
                <c:pt idx="108">
                  <c:v>8.4496259689331055E-2</c:v>
                </c:pt>
                <c:pt idx="109">
                  <c:v>7.8648306429386139E-2</c:v>
                </c:pt>
                <c:pt idx="110">
                  <c:v>9.2734247446060181E-2</c:v>
                </c:pt>
                <c:pt idx="111">
                  <c:v>6.5553031861782074E-2</c:v>
                </c:pt>
                <c:pt idx="112">
                  <c:v>7.3505967855453491E-2</c:v>
                </c:pt>
                <c:pt idx="113">
                  <c:v>0.15834617614746094</c:v>
                </c:pt>
                <c:pt idx="114">
                  <c:v>8.7668508291244507E-2</c:v>
                </c:pt>
                <c:pt idx="115">
                  <c:v>0.1305578202009201</c:v>
                </c:pt>
                <c:pt idx="116">
                  <c:v>8.5726372897624969E-2</c:v>
                </c:pt>
                <c:pt idx="117">
                  <c:v>0.26454350352287292</c:v>
                </c:pt>
                <c:pt idx="118">
                  <c:v>0.16312876343727112</c:v>
                </c:pt>
                <c:pt idx="119">
                  <c:v>0.12608218193054199</c:v>
                </c:pt>
                <c:pt idx="120">
                  <c:v>8.6871393024921417E-2</c:v>
                </c:pt>
                <c:pt idx="121">
                  <c:v>7.3954537510871887E-2</c:v>
                </c:pt>
                <c:pt idx="122">
                  <c:v>0.24739372730255127</c:v>
                </c:pt>
                <c:pt idx="123">
                  <c:v>0.22860004007816315</c:v>
                </c:pt>
                <c:pt idx="124">
                  <c:v>6.6395126283168793E-2</c:v>
                </c:pt>
                <c:pt idx="125">
                  <c:v>7.0347167551517487E-2</c:v>
                </c:pt>
                <c:pt idx="126">
                  <c:v>8.4719844162464142E-2</c:v>
                </c:pt>
                <c:pt idx="127">
                  <c:v>0.20477680861949921</c:v>
                </c:pt>
                <c:pt idx="128">
                  <c:v>7.1888722479343414E-2</c:v>
                </c:pt>
                <c:pt idx="129">
                  <c:v>0.10998830199241638</c:v>
                </c:pt>
                <c:pt idx="130">
                  <c:v>6.2492035329341888E-2</c:v>
                </c:pt>
                <c:pt idx="131">
                  <c:v>8.1498071551322937E-2</c:v>
                </c:pt>
                <c:pt idx="132">
                  <c:v>9.2747978866100311E-2</c:v>
                </c:pt>
                <c:pt idx="133">
                  <c:v>0.22652876377105713</c:v>
                </c:pt>
                <c:pt idx="134">
                  <c:v>0.19749000668525696</c:v>
                </c:pt>
                <c:pt idx="135">
                  <c:v>0.11019100248813629</c:v>
                </c:pt>
                <c:pt idx="136">
                  <c:v>0.19178923964500427</c:v>
                </c:pt>
                <c:pt idx="137">
                  <c:v>6.1332836747169495E-2</c:v>
                </c:pt>
                <c:pt idx="138">
                  <c:v>0.21962814033031464</c:v>
                </c:pt>
                <c:pt idx="139">
                  <c:v>0.1065494567155838</c:v>
                </c:pt>
                <c:pt idx="140">
                  <c:v>7.2285138070583344E-2</c:v>
                </c:pt>
                <c:pt idx="141">
                  <c:v>0.10198848694562912</c:v>
                </c:pt>
                <c:pt idx="142">
                  <c:v>0.11097981035709381</c:v>
                </c:pt>
                <c:pt idx="143">
                  <c:v>0.19165234267711639</c:v>
                </c:pt>
                <c:pt idx="144">
                  <c:v>5.7258475571870804E-2</c:v>
                </c:pt>
                <c:pt idx="145">
                  <c:v>4.1604191064834595E-2</c:v>
                </c:pt>
                <c:pt idx="146">
                  <c:v>0.13505950570106506</c:v>
                </c:pt>
                <c:pt idx="147">
                  <c:v>0.1567080020904541</c:v>
                </c:pt>
                <c:pt idx="148">
                  <c:v>0.19854944944381714</c:v>
                </c:pt>
                <c:pt idx="149">
                  <c:v>0.17389003932476044</c:v>
                </c:pt>
                <c:pt idx="150">
                  <c:v>7.4731387197971344E-2</c:v>
                </c:pt>
                <c:pt idx="151">
                  <c:v>0.1014062911272049</c:v>
                </c:pt>
                <c:pt idx="152">
                  <c:v>0.11021046340465546</c:v>
                </c:pt>
                <c:pt idx="153">
                  <c:v>8.061295747756958E-2</c:v>
                </c:pt>
                <c:pt idx="154">
                  <c:v>6.4661450684070587E-2</c:v>
                </c:pt>
                <c:pt idx="155">
                  <c:v>7.4148163199424744E-2</c:v>
                </c:pt>
                <c:pt idx="156">
                  <c:v>0.15961919724941254</c:v>
                </c:pt>
                <c:pt idx="157">
                  <c:v>8.3846904337406158E-2</c:v>
                </c:pt>
                <c:pt idx="158">
                  <c:v>7.5062654912471771E-2</c:v>
                </c:pt>
                <c:pt idx="159">
                  <c:v>8.808504045009613E-2</c:v>
                </c:pt>
                <c:pt idx="160">
                  <c:v>9.2456474900245667E-2</c:v>
                </c:pt>
                <c:pt idx="161">
                  <c:v>0.17513026297092438</c:v>
                </c:pt>
                <c:pt idx="162">
                  <c:v>8.0991007387638092E-2</c:v>
                </c:pt>
                <c:pt idx="163">
                  <c:v>0.10227221250534058</c:v>
                </c:pt>
                <c:pt idx="164">
                  <c:v>0.11854668706655502</c:v>
                </c:pt>
                <c:pt idx="165">
                  <c:v>6.748797744512558E-2</c:v>
                </c:pt>
                <c:pt idx="166">
                  <c:v>0.17865931987762451</c:v>
                </c:pt>
                <c:pt idx="167">
                  <c:v>7.9031974077224731E-2</c:v>
                </c:pt>
                <c:pt idx="168">
                  <c:v>9.7533196210861206E-2</c:v>
                </c:pt>
                <c:pt idx="169">
                  <c:v>9.8360359668731689E-2</c:v>
                </c:pt>
                <c:pt idx="170">
                  <c:v>6.2049791216850281E-2</c:v>
                </c:pt>
                <c:pt idx="171">
                  <c:v>0.1258694976568222</c:v>
                </c:pt>
                <c:pt idx="172">
                  <c:v>0.12936753034591675</c:v>
                </c:pt>
              </c:numCache>
            </c:numRef>
          </c:yVal>
          <c:smooth val="0"/>
          <c:extLst>
            <c:ext xmlns:c16="http://schemas.microsoft.com/office/drawing/2014/chart" uri="{C3380CC4-5D6E-409C-BE32-E72D297353CC}">
              <c16:uniqueId val="{00000004-81B7-4992-BA25-0D00D33D7EEE}"/>
            </c:ext>
          </c:extLst>
        </c:ser>
        <c:ser>
          <c:idx val="4"/>
          <c:order val="4"/>
          <c:tx>
            <c:strRef>
              <c:f>'F3'!$P$247</c:f>
              <c:strCache>
                <c:ptCount val="1"/>
                <c:pt idx="0">
                  <c:v>TIMSS</c:v>
                </c:pt>
              </c:strCache>
            </c:strRef>
          </c:tx>
          <c:spPr>
            <a:ln w="25400" cap="rnd">
              <a:noFill/>
              <a:round/>
            </a:ln>
            <a:effectLst/>
          </c:spPr>
          <c:marker>
            <c:symbol val="circle"/>
            <c:size val="2"/>
            <c:spPr>
              <a:solidFill>
                <a:schemeClr val="accent5"/>
              </a:solidFill>
              <a:ln w="9525">
                <a:solidFill>
                  <a:schemeClr val="accent5"/>
                </a:solidFill>
              </a:ln>
              <a:effectLst/>
            </c:spPr>
          </c:marker>
          <c:xVal>
            <c:numRef>
              <c:f>'F3'!$T$247:$T$404</c:f>
              <c:numCache>
                <c:formatCode>0%</c:formatCode>
                <c:ptCount val="158"/>
                <c:pt idx="0">
                  <c:v>0.14934682846069336</c:v>
                </c:pt>
                <c:pt idx="1">
                  <c:v>0.42300349473953247</c:v>
                </c:pt>
                <c:pt idx="2">
                  <c:v>8.9212529361248016E-2</c:v>
                </c:pt>
                <c:pt idx="3">
                  <c:v>0.75879371166229248</c:v>
                </c:pt>
                <c:pt idx="4">
                  <c:v>5.8293819427490234E-2</c:v>
                </c:pt>
                <c:pt idx="5">
                  <c:v>0.13361799716949463</c:v>
                </c:pt>
                <c:pt idx="6">
                  <c:v>0.53002923727035522</c:v>
                </c:pt>
                <c:pt idx="7">
                  <c:v>0.13750326633453369</c:v>
                </c:pt>
                <c:pt idx="8">
                  <c:v>0.6512293815612793</c:v>
                </c:pt>
                <c:pt idx="9">
                  <c:v>0.1219245046377182</c:v>
                </c:pt>
                <c:pt idx="10">
                  <c:v>0.15613025426864624</c:v>
                </c:pt>
                <c:pt idx="11">
                  <c:v>0.17563825845718384</c:v>
                </c:pt>
                <c:pt idx="12">
                  <c:v>3.4956812858581543E-2</c:v>
                </c:pt>
                <c:pt idx="13">
                  <c:v>0.92199623584747314</c:v>
                </c:pt>
                <c:pt idx="14">
                  <c:v>0.24815350770950317</c:v>
                </c:pt>
                <c:pt idx="15">
                  <c:v>5.3010884672403336E-2</c:v>
                </c:pt>
                <c:pt idx="16">
                  <c:v>0.63337123394012451</c:v>
                </c:pt>
                <c:pt idx="17">
                  <c:v>0.29960954189300537</c:v>
                </c:pt>
                <c:pt idx="18">
                  <c:v>8.4529399871826172E-2</c:v>
                </c:pt>
                <c:pt idx="19">
                  <c:v>5.8103378862142563E-2</c:v>
                </c:pt>
                <c:pt idx="20">
                  <c:v>2.1162927150726318E-2</c:v>
                </c:pt>
                <c:pt idx="21">
                  <c:v>5.9635106474161148E-2</c:v>
                </c:pt>
                <c:pt idx="22">
                  <c:v>0.1587451696395874</c:v>
                </c:pt>
                <c:pt idx="23">
                  <c:v>0.56856775283813477</c:v>
                </c:pt>
                <c:pt idx="24">
                  <c:v>5.9357937425374985E-2</c:v>
                </c:pt>
                <c:pt idx="25">
                  <c:v>2.0100831985473633E-2</c:v>
                </c:pt>
                <c:pt idx="26">
                  <c:v>2.3415863513946533E-2</c:v>
                </c:pt>
                <c:pt idx="27">
                  <c:v>0.38065171241760254</c:v>
                </c:pt>
                <c:pt idx="28">
                  <c:v>5.4910238832235336E-2</c:v>
                </c:pt>
                <c:pt idx="29">
                  <c:v>3.0218958854675293E-3</c:v>
                </c:pt>
                <c:pt idx="30">
                  <c:v>0.14203816652297974</c:v>
                </c:pt>
                <c:pt idx="31">
                  <c:v>1.9124805927276611E-2</c:v>
                </c:pt>
                <c:pt idx="32">
                  <c:v>8.8150613009929657E-2</c:v>
                </c:pt>
                <c:pt idx="33">
                  <c:v>0.49784809350967407</c:v>
                </c:pt>
                <c:pt idx="34">
                  <c:v>9.193795919418335E-2</c:v>
                </c:pt>
                <c:pt idx="35">
                  <c:v>0.1596558690071106</c:v>
                </c:pt>
                <c:pt idx="36">
                  <c:v>4.0010396391153336E-2</c:v>
                </c:pt>
                <c:pt idx="37">
                  <c:v>5.5318061262369156E-2</c:v>
                </c:pt>
                <c:pt idx="38">
                  <c:v>9.4913303852081299E-2</c:v>
                </c:pt>
                <c:pt idx="39">
                  <c:v>0.80345362424850464</c:v>
                </c:pt>
                <c:pt idx="40">
                  <c:v>1.7436623573303223E-2</c:v>
                </c:pt>
                <c:pt idx="41">
                  <c:v>6.5848350524902344E-2</c:v>
                </c:pt>
                <c:pt idx="42">
                  <c:v>4.1052103042602539E-2</c:v>
                </c:pt>
                <c:pt idx="43">
                  <c:v>7.5263559818267822E-2</c:v>
                </c:pt>
                <c:pt idx="44">
                  <c:v>7.3789775371551514E-2</c:v>
                </c:pt>
                <c:pt idx="45">
                  <c:v>0.27892839908599854</c:v>
                </c:pt>
                <c:pt idx="46">
                  <c:v>6.7127525806427002E-2</c:v>
                </c:pt>
                <c:pt idx="47">
                  <c:v>0.37349551916122437</c:v>
                </c:pt>
                <c:pt idx="48">
                  <c:v>0.34696769714355469</c:v>
                </c:pt>
                <c:pt idx="49">
                  <c:v>4.252922534942627E-2</c:v>
                </c:pt>
                <c:pt idx="50">
                  <c:v>6.0363411903381348E-3</c:v>
                </c:pt>
                <c:pt idx="51">
                  <c:v>3.8215100765228271E-2</c:v>
                </c:pt>
                <c:pt idx="52">
                  <c:v>0.21918605268001556</c:v>
                </c:pt>
                <c:pt idx="53">
                  <c:v>0.7716144323348999</c:v>
                </c:pt>
                <c:pt idx="54">
                  <c:v>2.7079105377197266E-2</c:v>
                </c:pt>
                <c:pt idx="55">
                  <c:v>0.12870591878890991</c:v>
                </c:pt>
                <c:pt idx="56">
                  <c:v>0.66276907920837402</c:v>
                </c:pt>
                <c:pt idx="57">
                  <c:v>1.4970958232879639E-2</c:v>
                </c:pt>
                <c:pt idx="58">
                  <c:v>0.13629180192947388</c:v>
                </c:pt>
                <c:pt idx="59">
                  <c:v>9.6602499485015869E-2</c:v>
                </c:pt>
                <c:pt idx="60">
                  <c:v>0.21265506744384766</c:v>
                </c:pt>
                <c:pt idx="61">
                  <c:v>7.0285201072692871E-2</c:v>
                </c:pt>
                <c:pt idx="62">
                  <c:v>6.2963724136352539E-2</c:v>
                </c:pt>
                <c:pt idx="63">
                  <c:v>4.3412979692220688E-2</c:v>
                </c:pt>
                <c:pt idx="64">
                  <c:v>0.73376172780990601</c:v>
                </c:pt>
                <c:pt idx="65">
                  <c:v>0.38567787408828735</c:v>
                </c:pt>
                <c:pt idx="66">
                  <c:v>0.64774954319000244</c:v>
                </c:pt>
                <c:pt idx="67">
                  <c:v>0.142994225025177</c:v>
                </c:pt>
                <c:pt idx="68">
                  <c:v>1.4648079872131348E-2</c:v>
                </c:pt>
                <c:pt idx="69">
                  <c:v>0.2754061222076416</c:v>
                </c:pt>
                <c:pt idx="70">
                  <c:v>0.33224001526832581</c:v>
                </c:pt>
                <c:pt idx="71">
                  <c:v>3.5302162170410156E-2</c:v>
                </c:pt>
                <c:pt idx="72">
                  <c:v>0.49367246031761169</c:v>
                </c:pt>
                <c:pt idx="73">
                  <c:v>4.2105380445718765E-2</c:v>
                </c:pt>
                <c:pt idx="74">
                  <c:v>0.11868339776992798</c:v>
                </c:pt>
                <c:pt idx="75">
                  <c:v>2.2266387939453125E-2</c:v>
                </c:pt>
                <c:pt idx="76">
                  <c:v>0.38788360357284546</c:v>
                </c:pt>
                <c:pt idx="77">
                  <c:v>7.5980961322784424E-2</c:v>
                </c:pt>
                <c:pt idx="78">
                  <c:v>6.1889529228210449E-2</c:v>
                </c:pt>
                <c:pt idx="79">
                  <c:v>9.0423762798309326E-2</c:v>
                </c:pt>
                <c:pt idx="80">
                  <c:v>2.5559425354003906E-2</c:v>
                </c:pt>
                <c:pt idx="81">
                  <c:v>3.6981940269470215E-2</c:v>
                </c:pt>
                <c:pt idx="82">
                  <c:v>6.7574441432952881E-2</c:v>
                </c:pt>
                <c:pt idx="83">
                  <c:v>0.78865742683410645</c:v>
                </c:pt>
                <c:pt idx="84">
                  <c:v>3.9856672286987305E-2</c:v>
                </c:pt>
                <c:pt idx="85">
                  <c:v>3.9954781532287598E-2</c:v>
                </c:pt>
                <c:pt idx="86">
                  <c:v>3.6520302295684814E-2</c:v>
                </c:pt>
                <c:pt idx="87">
                  <c:v>0.93501055240631104</c:v>
                </c:pt>
                <c:pt idx="88">
                  <c:v>6.5564274787902832E-2</c:v>
                </c:pt>
                <c:pt idx="89">
                  <c:v>0.299957275390625</c:v>
                </c:pt>
                <c:pt idx="90">
                  <c:v>1.2376725673675537E-2</c:v>
                </c:pt>
                <c:pt idx="91">
                  <c:v>3.5195827484130859E-2</c:v>
                </c:pt>
                <c:pt idx="92">
                  <c:v>0.48652565479278564</c:v>
                </c:pt>
                <c:pt idx="93">
                  <c:v>0.34457951784133911</c:v>
                </c:pt>
                <c:pt idx="94">
                  <c:v>5.971163883805275E-2</c:v>
                </c:pt>
                <c:pt idx="95">
                  <c:v>0.42400223016738892</c:v>
                </c:pt>
                <c:pt idx="96">
                  <c:v>4.4078707695007324E-2</c:v>
                </c:pt>
                <c:pt idx="97">
                  <c:v>7.8306436538696289E-2</c:v>
                </c:pt>
                <c:pt idx="98">
                  <c:v>0.15499734878540039</c:v>
                </c:pt>
                <c:pt idx="99">
                  <c:v>1.2469291687011719E-2</c:v>
                </c:pt>
                <c:pt idx="100">
                  <c:v>0.2989661693572998</c:v>
                </c:pt>
                <c:pt idx="101">
                  <c:v>0.34854096174240112</c:v>
                </c:pt>
                <c:pt idx="102">
                  <c:v>3.9718210697174072E-2</c:v>
                </c:pt>
                <c:pt idx="103">
                  <c:v>4.8798982053995132E-2</c:v>
                </c:pt>
                <c:pt idx="104">
                  <c:v>5.2014168351888657E-2</c:v>
                </c:pt>
                <c:pt idx="105">
                  <c:v>0.41134190559387207</c:v>
                </c:pt>
                <c:pt idx="106">
                  <c:v>5.2920222282409668E-2</c:v>
                </c:pt>
                <c:pt idx="107">
                  <c:v>1.2808322906494141E-2</c:v>
                </c:pt>
                <c:pt idx="108">
                  <c:v>0.54723310470581055</c:v>
                </c:pt>
                <c:pt idx="109">
                  <c:v>5.2082721143960953E-2</c:v>
                </c:pt>
                <c:pt idx="110">
                  <c:v>0.3605877161026001</c:v>
                </c:pt>
                <c:pt idx="111">
                  <c:v>0.39358073472976685</c:v>
                </c:pt>
                <c:pt idx="112">
                  <c:v>4.7457989305257797E-2</c:v>
                </c:pt>
                <c:pt idx="113">
                  <c:v>2.5259673595428467E-2</c:v>
                </c:pt>
                <c:pt idx="114">
                  <c:v>5.017387866973877E-2</c:v>
                </c:pt>
                <c:pt idx="115">
                  <c:v>0.25956267118453979</c:v>
                </c:pt>
                <c:pt idx="116">
                  <c:v>4.8393845558166504E-2</c:v>
                </c:pt>
                <c:pt idx="117">
                  <c:v>2.3057401180267334E-2</c:v>
                </c:pt>
                <c:pt idx="118">
                  <c:v>4.4680174440145493E-2</c:v>
                </c:pt>
                <c:pt idx="119">
                  <c:v>3.3179163932800293E-2</c:v>
                </c:pt>
                <c:pt idx="120">
                  <c:v>0.63452374935150146</c:v>
                </c:pt>
                <c:pt idx="121">
                  <c:v>4.4143255800008774E-2</c:v>
                </c:pt>
                <c:pt idx="122">
                  <c:v>6.8092763423919678E-2</c:v>
                </c:pt>
                <c:pt idx="123">
                  <c:v>0.66528028249740601</c:v>
                </c:pt>
                <c:pt idx="124">
                  <c:v>0.680511474609375</c:v>
                </c:pt>
                <c:pt idx="125">
                  <c:v>0.842110276222229</c:v>
                </c:pt>
                <c:pt idx="126">
                  <c:v>5.4478287696838379E-2</c:v>
                </c:pt>
                <c:pt idx="127">
                  <c:v>0.65403455495834351</c:v>
                </c:pt>
                <c:pt idx="128">
                  <c:v>4.6434879302978516E-2</c:v>
                </c:pt>
                <c:pt idx="129">
                  <c:v>6.9840431213378906E-2</c:v>
                </c:pt>
                <c:pt idx="130">
                  <c:v>3.6419868469238281E-2</c:v>
                </c:pt>
                <c:pt idx="131">
                  <c:v>0.23421990871429443</c:v>
                </c:pt>
                <c:pt idx="132">
                  <c:v>9.6425235271453857E-2</c:v>
                </c:pt>
                <c:pt idx="133">
                  <c:v>2.5048255920410156E-2</c:v>
                </c:pt>
                <c:pt idx="134">
                  <c:v>1.0091722011566162E-2</c:v>
                </c:pt>
                <c:pt idx="135">
                  <c:v>3.7321686744689941E-2</c:v>
                </c:pt>
                <c:pt idx="136">
                  <c:v>4.8462811857461929E-2</c:v>
                </c:pt>
                <c:pt idx="137">
                  <c:v>5.5841263383626938E-2</c:v>
                </c:pt>
                <c:pt idx="138">
                  <c:v>0.24111366271972656</c:v>
                </c:pt>
                <c:pt idx="139">
                  <c:v>5.9597015380859375E-2</c:v>
                </c:pt>
                <c:pt idx="140">
                  <c:v>0.3458327054977417</c:v>
                </c:pt>
                <c:pt idx="141">
                  <c:v>4.5995593070983887E-2</c:v>
                </c:pt>
                <c:pt idx="142">
                  <c:v>3.1321883201599121E-2</c:v>
                </c:pt>
                <c:pt idx="143">
                  <c:v>0.51634037494659424</c:v>
                </c:pt>
                <c:pt idx="144">
                  <c:v>1.4218986034393311E-2</c:v>
                </c:pt>
                <c:pt idx="145">
                  <c:v>0.1829698234796524</c:v>
                </c:pt>
                <c:pt idx="146">
                  <c:v>7.084578275680542E-2</c:v>
                </c:pt>
                <c:pt idx="147">
                  <c:v>7.3700666427612305E-2</c:v>
                </c:pt>
                <c:pt idx="148">
                  <c:v>5.2100539207458496E-2</c:v>
                </c:pt>
                <c:pt idx="149">
                  <c:v>3.1592488288879395E-2</c:v>
                </c:pt>
                <c:pt idx="150">
                  <c:v>0.67288780212402344</c:v>
                </c:pt>
                <c:pt idx="151">
                  <c:v>2.1669089794158936E-2</c:v>
                </c:pt>
                <c:pt idx="152">
                  <c:v>4.2903661727905273E-2</c:v>
                </c:pt>
                <c:pt idx="153">
                  <c:v>6.5139651298522949E-2</c:v>
                </c:pt>
                <c:pt idx="154">
                  <c:v>9.073638916015625E-2</c:v>
                </c:pt>
                <c:pt idx="155">
                  <c:v>5.2902936935424805E-2</c:v>
                </c:pt>
                <c:pt idx="156">
                  <c:v>8.2483828067779541E-2</c:v>
                </c:pt>
                <c:pt idx="157">
                  <c:v>3.0774116516113281E-2</c:v>
                </c:pt>
              </c:numCache>
            </c:numRef>
          </c:xVal>
          <c:yVal>
            <c:numRef>
              <c:f>'F3'!$U$247:$U$404</c:f>
              <c:numCache>
                <c:formatCode>0%</c:formatCode>
                <c:ptCount val="158"/>
                <c:pt idx="0">
                  <c:v>9.8959408700466156E-2</c:v>
                </c:pt>
                <c:pt idx="1">
                  <c:v>0.16682559251785278</c:v>
                </c:pt>
                <c:pt idx="2">
                  <c:v>0.12709730863571167</c:v>
                </c:pt>
                <c:pt idx="3">
                  <c:v>0.36633911728858948</c:v>
                </c:pt>
                <c:pt idx="4">
                  <c:v>9.6565350890159607E-2</c:v>
                </c:pt>
                <c:pt idx="5">
                  <c:v>0.12892909348011017</c:v>
                </c:pt>
                <c:pt idx="6">
                  <c:v>0.20132111012935638</c:v>
                </c:pt>
                <c:pt idx="7">
                  <c:v>0.12516336143016815</c:v>
                </c:pt>
                <c:pt idx="8">
                  <c:v>0.30098149180412292</c:v>
                </c:pt>
                <c:pt idx="9">
                  <c:v>9.5655366778373718E-2</c:v>
                </c:pt>
                <c:pt idx="10">
                  <c:v>0.11160235852003098</c:v>
                </c:pt>
                <c:pt idx="11">
                  <c:v>0.16131813824176788</c:v>
                </c:pt>
                <c:pt idx="12">
                  <c:v>9.0257599949836731E-2</c:v>
                </c:pt>
                <c:pt idx="13">
                  <c:v>0.56148236989974976</c:v>
                </c:pt>
                <c:pt idx="14">
                  <c:v>0.15420983731746674</c:v>
                </c:pt>
                <c:pt idx="15">
                  <c:v>8.4164582192897797E-2</c:v>
                </c:pt>
                <c:pt idx="16">
                  <c:v>0.31966954469680786</c:v>
                </c:pt>
                <c:pt idx="17">
                  <c:v>0.19575896859169006</c:v>
                </c:pt>
                <c:pt idx="18">
                  <c:v>9.1457076370716095E-2</c:v>
                </c:pt>
                <c:pt idx="19">
                  <c:v>0.12492304295301437</c:v>
                </c:pt>
                <c:pt idx="20">
                  <c:v>7.3336504399776459E-2</c:v>
                </c:pt>
                <c:pt idx="21">
                  <c:v>0.10140922665596008</c:v>
                </c:pt>
                <c:pt idx="22">
                  <c:v>0.19095967710018158</c:v>
                </c:pt>
                <c:pt idx="23">
                  <c:v>0.31342020630836487</c:v>
                </c:pt>
                <c:pt idx="24">
                  <c:v>0.13486672937870026</c:v>
                </c:pt>
                <c:pt idx="25">
                  <c:v>8.211614191532135E-2</c:v>
                </c:pt>
                <c:pt idx="26">
                  <c:v>8.6120307445526123E-2</c:v>
                </c:pt>
                <c:pt idx="27">
                  <c:v>0.17003810405731201</c:v>
                </c:pt>
                <c:pt idx="28">
                  <c:v>8.8179394602775574E-2</c:v>
                </c:pt>
                <c:pt idx="29">
                  <c:v>5.2719313651323318E-2</c:v>
                </c:pt>
                <c:pt idx="30">
                  <c:v>0.10664263367652893</c:v>
                </c:pt>
                <c:pt idx="31">
                  <c:v>8.6725488305091858E-2</c:v>
                </c:pt>
                <c:pt idx="32">
                  <c:v>0.11584524065256119</c:v>
                </c:pt>
                <c:pt idx="33">
                  <c:v>0.27518817782402039</c:v>
                </c:pt>
                <c:pt idx="34">
                  <c:v>0.111260786652565</c:v>
                </c:pt>
                <c:pt idx="35">
                  <c:v>0.11982095241546631</c:v>
                </c:pt>
                <c:pt idx="36">
                  <c:v>7.5088523328304291E-2</c:v>
                </c:pt>
                <c:pt idx="37">
                  <c:v>0.10000868141651154</c:v>
                </c:pt>
                <c:pt idx="38">
                  <c:v>0.10747390985488892</c:v>
                </c:pt>
                <c:pt idx="39">
                  <c:v>0.51261788606643677</c:v>
                </c:pt>
                <c:pt idx="40">
                  <c:v>7.0502996444702148E-2</c:v>
                </c:pt>
                <c:pt idx="41">
                  <c:v>0.13127627968788147</c:v>
                </c:pt>
                <c:pt idx="42">
                  <c:v>6.9071531295776367E-2</c:v>
                </c:pt>
                <c:pt idx="43">
                  <c:v>0.16273641586303711</c:v>
                </c:pt>
                <c:pt idx="44">
                  <c:v>0.13487151265144348</c:v>
                </c:pt>
                <c:pt idx="45">
                  <c:v>0.18020634353160858</c:v>
                </c:pt>
                <c:pt idx="46">
                  <c:v>0.11599337309598923</c:v>
                </c:pt>
                <c:pt idx="47">
                  <c:v>0.201090008020401</c:v>
                </c:pt>
                <c:pt idx="48">
                  <c:v>0.17676317691802979</c:v>
                </c:pt>
                <c:pt idx="49">
                  <c:v>9.4726242125034332E-2</c:v>
                </c:pt>
                <c:pt idx="50">
                  <c:v>6.6851183772087097E-2</c:v>
                </c:pt>
                <c:pt idx="51">
                  <c:v>0.1104285717010498</c:v>
                </c:pt>
                <c:pt idx="52">
                  <c:v>0.15748362243175507</c:v>
                </c:pt>
                <c:pt idx="53">
                  <c:v>0.3906024694442749</c:v>
                </c:pt>
                <c:pt idx="54">
                  <c:v>9.5987819135189056E-2</c:v>
                </c:pt>
                <c:pt idx="55">
                  <c:v>0.10832549631595612</c:v>
                </c:pt>
                <c:pt idx="56">
                  <c:v>0.37959539890289307</c:v>
                </c:pt>
                <c:pt idx="57">
                  <c:v>0.10319501161575317</c:v>
                </c:pt>
                <c:pt idx="58">
                  <c:v>0.12902183830738068</c:v>
                </c:pt>
                <c:pt idx="59">
                  <c:v>0.153450608253479</c:v>
                </c:pt>
                <c:pt idx="60">
                  <c:v>0.13380345702171326</c:v>
                </c:pt>
                <c:pt idx="61">
                  <c:v>0.10332447290420532</c:v>
                </c:pt>
                <c:pt idx="62">
                  <c:v>0.10022216290235519</c:v>
                </c:pt>
                <c:pt idx="63">
                  <c:v>8.619428426027298E-2</c:v>
                </c:pt>
                <c:pt idx="64">
                  <c:v>0.3540169894695282</c:v>
                </c:pt>
                <c:pt idx="65">
                  <c:v>0.21128073334693909</c:v>
                </c:pt>
                <c:pt idx="66">
                  <c:v>0.29640451073646545</c:v>
                </c:pt>
                <c:pt idx="67">
                  <c:v>0.11428248882293701</c:v>
                </c:pt>
                <c:pt idx="68">
                  <c:v>8.710721880197525E-2</c:v>
                </c:pt>
                <c:pt idx="69">
                  <c:v>0.18612843751907349</c:v>
                </c:pt>
                <c:pt idx="70">
                  <c:v>0.21817855536937714</c:v>
                </c:pt>
                <c:pt idx="71">
                  <c:v>6.3035495579242706E-2</c:v>
                </c:pt>
                <c:pt idx="72">
                  <c:v>0.21861536800861359</c:v>
                </c:pt>
                <c:pt idx="73">
                  <c:v>8.4982618689537048E-2</c:v>
                </c:pt>
                <c:pt idx="74">
                  <c:v>0.1231459379196167</c:v>
                </c:pt>
                <c:pt idx="75">
                  <c:v>8.056282252073288E-2</c:v>
                </c:pt>
                <c:pt idx="76">
                  <c:v>0.22530612349510193</c:v>
                </c:pt>
                <c:pt idx="77">
                  <c:v>8.4724411368370056E-2</c:v>
                </c:pt>
                <c:pt idx="78">
                  <c:v>0.10629464685916901</c:v>
                </c:pt>
                <c:pt idx="79">
                  <c:v>0.13903176784515381</c:v>
                </c:pt>
                <c:pt idx="80">
                  <c:v>8.2950279116630554E-2</c:v>
                </c:pt>
                <c:pt idx="81">
                  <c:v>7.4595414102077484E-2</c:v>
                </c:pt>
                <c:pt idx="82">
                  <c:v>8.7358482182025909E-2</c:v>
                </c:pt>
                <c:pt idx="83">
                  <c:v>0.37288042902946472</c:v>
                </c:pt>
                <c:pt idx="84">
                  <c:v>9.9147394299507141E-2</c:v>
                </c:pt>
                <c:pt idx="85">
                  <c:v>7.0304915308952332E-2</c:v>
                </c:pt>
                <c:pt idx="86">
                  <c:v>9.3802087008953094E-2</c:v>
                </c:pt>
                <c:pt idx="87">
                  <c:v>0.51955395936965942</c:v>
                </c:pt>
                <c:pt idx="88">
                  <c:v>0.10202615708112717</c:v>
                </c:pt>
                <c:pt idx="89">
                  <c:v>0.14831931889057159</c:v>
                </c:pt>
                <c:pt idx="90">
                  <c:v>9.2128276824951172E-2</c:v>
                </c:pt>
                <c:pt idx="91">
                  <c:v>8.2367263734340668E-2</c:v>
                </c:pt>
                <c:pt idx="92">
                  <c:v>0.19932208955287933</c:v>
                </c:pt>
                <c:pt idx="93">
                  <c:v>0.17432218790054321</c:v>
                </c:pt>
                <c:pt idx="94">
                  <c:v>0.10190340876579285</c:v>
                </c:pt>
                <c:pt idx="95">
                  <c:v>0.19275283813476563</c:v>
                </c:pt>
                <c:pt idx="96">
                  <c:v>8.9009150862693787E-2</c:v>
                </c:pt>
                <c:pt idx="97">
                  <c:v>0.11462207138538361</c:v>
                </c:pt>
                <c:pt idx="98">
                  <c:v>0.11096438765525818</c:v>
                </c:pt>
                <c:pt idx="99">
                  <c:v>4.7315184026956558E-2</c:v>
                </c:pt>
                <c:pt idx="100">
                  <c:v>0.17840375006198883</c:v>
                </c:pt>
                <c:pt idx="101">
                  <c:v>0.17165067791938782</c:v>
                </c:pt>
                <c:pt idx="102">
                  <c:v>7.7240981161594391E-2</c:v>
                </c:pt>
                <c:pt idx="103">
                  <c:v>8.3718940615653992E-2</c:v>
                </c:pt>
                <c:pt idx="104">
                  <c:v>8.845144510269165E-2</c:v>
                </c:pt>
                <c:pt idx="105">
                  <c:v>0.15787637233734131</c:v>
                </c:pt>
                <c:pt idx="106">
                  <c:v>9.6145227551460266E-2</c:v>
                </c:pt>
                <c:pt idx="107">
                  <c:v>7.3418036103248596E-2</c:v>
                </c:pt>
                <c:pt idx="108">
                  <c:v>0.28433734178543091</c:v>
                </c:pt>
                <c:pt idx="109">
                  <c:v>0.10635772347450256</c:v>
                </c:pt>
                <c:pt idx="110">
                  <c:v>0.2078864723443985</c:v>
                </c:pt>
                <c:pt idx="111">
                  <c:v>0.21001438796520233</c:v>
                </c:pt>
                <c:pt idx="112">
                  <c:v>9.4094857573509216E-2</c:v>
                </c:pt>
                <c:pt idx="113">
                  <c:v>9.7783632576465607E-2</c:v>
                </c:pt>
                <c:pt idx="114">
                  <c:v>8.8422097265720367E-2</c:v>
                </c:pt>
                <c:pt idx="115">
                  <c:v>0.15233631432056427</c:v>
                </c:pt>
                <c:pt idx="116">
                  <c:v>9.6815183758735657E-2</c:v>
                </c:pt>
                <c:pt idx="117">
                  <c:v>6.5910540521144867E-2</c:v>
                </c:pt>
                <c:pt idx="118">
                  <c:v>0.13824857771396637</c:v>
                </c:pt>
                <c:pt idx="119">
                  <c:v>6.3453115522861481E-2</c:v>
                </c:pt>
                <c:pt idx="120">
                  <c:v>0.3122851550579071</c:v>
                </c:pt>
                <c:pt idx="121">
                  <c:v>9.4262540340423584E-2</c:v>
                </c:pt>
                <c:pt idx="122">
                  <c:v>0.10664421319961548</c:v>
                </c:pt>
                <c:pt idx="123">
                  <c:v>0.25366511940956116</c:v>
                </c:pt>
                <c:pt idx="124">
                  <c:v>0.38793030381202698</c:v>
                </c:pt>
                <c:pt idx="125">
                  <c:v>0.43708124756813049</c:v>
                </c:pt>
                <c:pt idx="126">
                  <c:v>7.625453919172287E-2</c:v>
                </c:pt>
                <c:pt idx="127">
                  <c:v>0.30168792605400085</c:v>
                </c:pt>
                <c:pt idx="128">
                  <c:v>9.5221653580665588E-2</c:v>
                </c:pt>
                <c:pt idx="129">
                  <c:v>9.717666357755661E-2</c:v>
                </c:pt>
                <c:pt idx="130">
                  <c:v>7.3496691882610321E-2</c:v>
                </c:pt>
                <c:pt idx="131">
                  <c:v>0.16809885203838348</c:v>
                </c:pt>
                <c:pt idx="132">
                  <c:v>9.2430219054222107E-2</c:v>
                </c:pt>
                <c:pt idx="133">
                  <c:v>6.9490626454353333E-2</c:v>
                </c:pt>
                <c:pt idx="134">
                  <c:v>7.4672922492027283E-2</c:v>
                </c:pt>
                <c:pt idx="135">
                  <c:v>9.2250443994998932E-2</c:v>
                </c:pt>
                <c:pt idx="136">
                  <c:v>9.3512877821922302E-2</c:v>
                </c:pt>
                <c:pt idx="137">
                  <c:v>0.13209359347820282</c:v>
                </c:pt>
                <c:pt idx="138">
                  <c:v>0.17968942224979401</c:v>
                </c:pt>
                <c:pt idx="139">
                  <c:v>0.10387040674686432</c:v>
                </c:pt>
                <c:pt idx="140">
                  <c:v>0.14928539097309113</c:v>
                </c:pt>
                <c:pt idx="141">
                  <c:v>0.12448491156101227</c:v>
                </c:pt>
                <c:pt idx="142">
                  <c:v>6.8093180656433105E-2</c:v>
                </c:pt>
                <c:pt idx="143">
                  <c:v>0.25057178735733032</c:v>
                </c:pt>
                <c:pt idx="144">
                  <c:v>6.2703073024749756E-2</c:v>
                </c:pt>
                <c:pt idx="145">
                  <c:v>0.13238213956356049</c:v>
                </c:pt>
                <c:pt idx="146">
                  <c:v>0.10654232650995255</c:v>
                </c:pt>
                <c:pt idx="147">
                  <c:v>0.13806246221065521</c:v>
                </c:pt>
                <c:pt idx="148">
                  <c:v>8.060126006603241E-2</c:v>
                </c:pt>
                <c:pt idx="149">
                  <c:v>0.1095145121216774</c:v>
                </c:pt>
                <c:pt idx="150">
                  <c:v>0.32966986298561096</c:v>
                </c:pt>
                <c:pt idx="151">
                  <c:v>5.8816038072109222E-2</c:v>
                </c:pt>
                <c:pt idx="152">
                  <c:v>8.3176352083683014E-2</c:v>
                </c:pt>
                <c:pt idx="153">
                  <c:v>9.6908405423164368E-2</c:v>
                </c:pt>
                <c:pt idx="154">
                  <c:v>0.12869156897068024</c:v>
                </c:pt>
                <c:pt idx="155">
                  <c:v>9.836876392364502E-2</c:v>
                </c:pt>
                <c:pt idx="156">
                  <c:v>0.12261126190423965</c:v>
                </c:pt>
                <c:pt idx="157">
                  <c:v>8.8118918240070343E-2</c:v>
                </c:pt>
              </c:numCache>
            </c:numRef>
          </c:yVal>
          <c:smooth val="0"/>
          <c:extLst>
            <c:ext xmlns:c16="http://schemas.microsoft.com/office/drawing/2014/chart" uri="{C3380CC4-5D6E-409C-BE32-E72D297353CC}">
              <c16:uniqueId val="{00000006-81B7-4992-BA25-0D00D33D7EEE}"/>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BMP - </a:t>
                </a:r>
                <a:r>
                  <a:rPr lang="en-US"/>
                  <a:t>Learning Poverty  (%)</a:t>
                </a:r>
              </a:p>
            </c:rich>
          </c:tx>
          <c:layout>
            <c:manualLayout>
              <c:xMode val="edge"/>
              <c:yMode val="edge"/>
              <c:x val="0.41726240127684022"/>
              <c:y val="0.847543882825127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0.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BMP - </a:t>
                </a:r>
                <a:r>
                  <a:rPr lang="en-US"/>
                  <a:t>Average Learning Gap</a:t>
                </a:r>
                <a:r>
                  <a:rPr lang="en-US" baseline="0"/>
                  <a:t> (%)</a:t>
                </a:r>
                <a:endParaRPr lang="en-US"/>
              </a:p>
            </c:rich>
          </c:tx>
          <c:layout>
            <c:manualLayout>
              <c:xMode val="edge"/>
              <c:yMode val="edge"/>
              <c:x val="4.6630855241399788E-3"/>
              <c:y val="0.154738874798646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spPr>
        <a:noFill/>
        <a:ln>
          <a:noFill/>
        </a:ln>
        <a:effectLst/>
      </c:spPr>
    </c:plotArea>
    <c:legend>
      <c:legendPos val="r"/>
      <c:layout>
        <c:manualLayout>
          <c:xMode val="edge"/>
          <c:yMode val="edge"/>
          <c:x val="0.19141112742779678"/>
          <c:y val="0.92719071763868588"/>
          <c:w val="0.68029713173735828"/>
          <c:h val="7.0703584562319857E-2"/>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81222450381998867"/>
        </c:manualLayout>
      </c:layout>
      <c:scatterChart>
        <c:scatterStyle val="lineMarker"/>
        <c:varyColors val="0"/>
        <c:ser>
          <c:idx val="0"/>
          <c:order val="0"/>
          <c:tx>
            <c:v>boys disadvantaged</c:v>
          </c:tx>
          <c:spPr>
            <a:ln w="19050" cap="rnd">
              <a:noFill/>
              <a:round/>
            </a:ln>
            <a:effectLst/>
          </c:spPr>
          <c:marker>
            <c:symbol val="circle"/>
            <c:size val="2"/>
            <c:spPr>
              <a:solidFill>
                <a:schemeClr val="accent1"/>
              </a:solidFill>
              <a:ln w="9525">
                <a:solidFill>
                  <a:schemeClr val="accent1"/>
                </a:solidFill>
              </a:ln>
              <a:effectLst/>
            </c:spPr>
          </c:marker>
          <c:trendline>
            <c:spPr>
              <a:ln w="12700" cap="rnd">
                <a:solidFill>
                  <a:schemeClr val="bg2">
                    <a:lumMod val="75000"/>
                  </a:schemeClr>
                </a:solidFill>
                <a:prstDash val="solid"/>
              </a:ln>
              <a:effectLst/>
            </c:spPr>
            <c:trendlineType val="poly"/>
            <c:order val="2"/>
            <c:dispRSqr val="0"/>
            <c:dispEq val="0"/>
          </c:trendline>
          <c:xVal>
            <c:numRef>
              <c:f>'F4'!$K$13:$K$100</c:f>
              <c:numCache>
                <c:formatCode>_(* #,##0_);_(* \(#,##0\);_(* "-"??_);_(@_)</c:formatCode>
                <c:ptCount val="88"/>
                <c:pt idx="0">
                  <c:v>6.4545574188232422</c:v>
                </c:pt>
                <c:pt idx="1">
                  <c:v>90.450859069824219</c:v>
                </c:pt>
                <c:pt idx="2">
                  <c:v>8.5311546325683594</c:v>
                </c:pt>
                <c:pt idx="3">
                  <c:v>94.731529235839844</c:v>
                </c:pt>
                <c:pt idx="4">
                  <c:v>2.3441445827484131</c:v>
                </c:pt>
                <c:pt idx="5">
                  <c:v>2.9515306949615479</c:v>
                </c:pt>
                <c:pt idx="6">
                  <c:v>2.1971194744110107</c:v>
                </c:pt>
                <c:pt idx="7">
                  <c:v>21.707981109619141</c:v>
                </c:pt>
                <c:pt idx="8">
                  <c:v>62.795455932617188</c:v>
                </c:pt>
                <c:pt idx="9">
                  <c:v>1.6400463581085205</c:v>
                </c:pt>
                <c:pt idx="10">
                  <c:v>3.6541030406951904</c:v>
                </c:pt>
                <c:pt idx="11">
                  <c:v>6.3078994750976563</c:v>
                </c:pt>
                <c:pt idx="12">
                  <c:v>7.8534097671508789</c:v>
                </c:pt>
                <c:pt idx="13">
                  <c:v>2.4142622947692871</c:v>
                </c:pt>
                <c:pt idx="14">
                  <c:v>4.2957596778869629</c:v>
                </c:pt>
                <c:pt idx="15">
                  <c:v>2.3108551502227783</c:v>
                </c:pt>
                <c:pt idx="16">
                  <c:v>2.1816284656524658</c:v>
                </c:pt>
                <c:pt idx="17">
                  <c:v>11.697719573974609</c:v>
                </c:pt>
                <c:pt idx="18">
                  <c:v>3.5744948387145996</c:v>
                </c:pt>
                <c:pt idx="19">
                  <c:v>74.1361083984375</c:v>
                </c:pt>
                <c:pt idx="20">
                  <c:v>3.4046790599822998</c:v>
                </c:pt>
                <c:pt idx="21">
                  <c:v>3.4973263740539551</c:v>
                </c:pt>
                <c:pt idx="22">
                  <c:v>5.9105916023254395</c:v>
                </c:pt>
                <c:pt idx="23">
                  <c:v>2.5715909004211426</c:v>
                </c:pt>
                <c:pt idx="24">
                  <c:v>85.553611755371094</c:v>
                </c:pt>
                <c:pt idx="25">
                  <c:v>2.9832139015197754</c:v>
                </c:pt>
                <c:pt idx="26">
                  <c:v>3.9849717617034912</c:v>
                </c:pt>
                <c:pt idx="27">
                  <c:v>3.2871840000152588</c:v>
                </c:pt>
                <c:pt idx="28">
                  <c:v>2.80442214012146</c:v>
                </c:pt>
                <c:pt idx="29">
                  <c:v>2.9504768848419189</c:v>
                </c:pt>
                <c:pt idx="30">
                  <c:v>16.160549163818359</c:v>
                </c:pt>
                <c:pt idx="31">
                  <c:v>2.9605269432067871</c:v>
                </c:pt>
                <c:pt idx="32">
                  <c:v>80.742546081542969</c:v>
                </c:pt>
                <c:pt idx="33">
                  <c:v>4.8508973121643066</c:v>
                </c:pt>
                <c:pt idx="34">
                  <c:v>5.6987142562866211</c:v>
                </c:pt>
                <c:pt idx="35">
                  <c:v>39.459766387939453</c:v>
                </c:pt>
                <c:pt idx="36">
                  <c:v>7.1194367408752441</c:v>
                </c:pt>
                <c:pt idx="37">
                  <c:v>92.869941711425781</c:v>
                </c:pt>
                <c:pt idx="38">
                  <c:v>85.050758361816406</c:v>
                </c:pt>
                <c:pt idx="39">
                  <c:v>6.3683080673217773</c:v>
                </c:pt>
                <c:pt idx="40">
                  <c:v>32.455535888671875</c:v>
                </c:pt>
                <c:pt idx="41">
                  <c:v>48.551834106445313</c:v>
                </c:pt>
                <c:pt idx="42">
                  <c:v>54.750999450683594</c:v>
                </c:pt>
                <c:pt idx="43">
                  <c:v>48.367210388183594</c:v>
                </c:pt>
                <c:pt idx="44">
                  <c:v>77.164466857910156</c:v>
                </c:pt>
                <c:pt idx="45">
                  <c:v>55.650882720947266</c:v>
                </c:pt>
                <c:pt idx="46">
                  <c:v>27.905351638793945</c:v>
                </c:pt>
                <c:pt idx="47">
                  <c:v>67.907455444335938</c:v>
                </c:pt>
                <c:pt idx="48">
                  <c:v>3.9981093406677246</c:v>
                </c:pt>
                <c:pt idx="49">
                  <c:v>5.8336367607116699</c:v>
                </c:pt>
                <c:pt idx="50">
                  <c:v>19.956817626953125</c:v>
                </c:pt>
                <c:pt idx="51">
                  <c:v>8.1053352355957031</c:v>
                </c:pt>
                <c:pt idx="52">
                  <c:v>23.281030654907227</c:v>
                </c:pt>
                <c:pt idx="53">
                  <c:v>74.681350708007813</c:v>
                </c:pt>
                <c:pt idx="54">
                  <c:v>9.3233909606933594</c:v>
                </c:pt>
                <c:pt idx="55">
                  <c:v>5.970428466796875</c:v>
                </c:pt>
                <c:pt idx="56">
                  <c:v>8.5534172058105469</c:v>
                </c:pt>
                <c:pt idx="57">
                  <c:v>74.379158020019531</c:v>
                </c:pt>
                <c:pt idx="58">
                  <c:v>69.525688171386719</c:v>
                </c:pt>
                <c:pt idx="59">
                  <c:v>10.551337242126465</c:v>
                </c:pt>
                <c:pt idx="60">
                  <c:v>11.355703353881836</c:v>
                </c:pt>
                <c:pt idx="61">
                  <c:v>11.660113334655762</c:v>
                </c:pt>
                <c:pt idx="62">
                  <c:v>36.775608062744141</c:v>
                </c:pt>
                <c:pt idx="63">
                  <c:v>23.464946746826172</c:v>
                </c:pt>
                <c:pt idx="64">
                  <c:v>66.627220153808594</c:v>
                </c:pt>
                <c:pt idx="65">
                  <c:v>29.230504989624023</c:v>
                </c:pt>
                <c:pt idx="66">
                  <c:v>39.672393798828125</c:v>
                </c:pt>
                <c:pt idx="67">
                  <c:v>76.414039611816406</c:v>
                </c:pt>
                <c:pt idx="68">
                  <c:v>13.847114562988281</c:v>
                </c:pt>
                <c:pt idx="69">
                  <c:v>43.162551879882813</c:v>
                </c:pt>
                <c:pt idx="70">
                  <c:v>35.029502868652344</c:v>
                </c:pt>
                <c:pt idx="71">
                  <c:v>52.023338317871094</c:v>
                </c:pt>
                <c:pt idx="72">
                  <c:v>20.681787490844727</c:v>
                </c:pt>
                <c:pt idx="73">
                  <c:v>65.250564575195313</c:v>
                </c:pt>
                <c:pt idx="74">
                  <c:v>65.759376525878906</c:v>
                </c:pt>
                <c:pt idx="75">
                  <c:v>69.800430297851563</c:v>
                </c:pt>
                <c:pt idx="76">
                  <c:v>41.724601745605469</c:v>
                </c:pt>
                <c:pt idx="77">
                  <c:v>69.574905395507813</c:v>
                </c:pt>
                <c:pt idx="78">
                  <c:v>53.878196716308594</c:v>
                </c:pt>
                <c:pt idx="79">
                  <c:v>34.335193634033203</c:v>
                </c:pt>
                <c:pt idx="80">
                  <c:v>79.811874389648438</c:v>
                </c:pt>
                <c:pt idx="81">
                  <c:v>35.392326354980469</c:v>
                </c:pt>
                <c:pt idx="82">
                  <c:v>35.254695892333984</c:v>
                </c:pt>
                <c:pt idx="83">
                  <c:v>48.291816711425781</c:v>
                </c:pt>
                <c:pt idx="84">
                  <c:v>51.035900115966797</c:v>
                </c:pt>
                <c:pt idx="85">
                  <c:v>41.798973083496094</c:v>
                </c:pt>
                <c:pt idx="86">
                  <c:v>35.656215667724609</c:v>
                </c:pt>
                <c:pt idx="87">
                  <c:v>32.088222503662109</c:v>
                </c:pt>
              </c:numCache>
            </c:numRef>
          </c:xVal>
          <c:yVal>
            <c:numRef>
              <c:f>'F4'!$O$13:$O$100</c:f>
              <c:numCache>
                <c:formatCode>_(* #,##0_);_(* \(#,##0\);_(* "-"??_);_(@_)</c:formatCode>
                <c:ptCount val="88"/>
                <c:pt idx="0">
                  <c:v>2.7537822723388672E-2</c:v>
                </c:pt>
                <c:pt idx="1">
                  <c:v>0.20346832275390625</c:v>
                </c:pt>
                <c:pt idx="2">
                  <c:v>0.28708744049072266</c:v>
                </c:pt>
                <c:pt idx="3">
                  <c:v>0.30512237548828125</c:v>
                </c:pt>
                <c:pt idx="4">
                  <c:v>0.56753301620483398</c:v>
                </c:pt>
                <c:pt idx="5">
                  <c:v>0.64747357368469238</c:v>
                </c:pt>
                <c:pt idx="6">
                  <c:v>0.68439137935638428</c:v>
                </c:pt>
                <c:pt idx="7">
                  <c:v>0.79349517822265625</c:v>
                </c:pt>
                <c:pt idx="8">
                  <c:v>0.85670852661132813</c:v>
                </c:pt>
                <c:pt idx="9">
                  <c:v>0.91530787944793701</c:v>
                </c:pt>
                <c:pt idx="10">
                  <c:v>0.91582989692687988</c:v>
                </c:pt>
                <c:pt idx="11">
                  <c:v>0.94840097427368164</c:v>
                </c:pt>
                <c:pt idx="12">
                  <c:v>0.961639404296875</c:v>
                </c:pt>
                <c:pt idx="13">
                  <c:v>0.97824931144714355</c:v>
                </c:pt>
                <c:pt idx="14">
                  <c:v>1.0268447399139404</c:v>
                </c:pt>
                <c:pt idx="15">
                  <c:v>1.0544716119766235</c:v>
                </c:pt>
                <c:pt idx="16">
                  <c:v>1.1042245626449585</c:v>
                </c:pt>
                <c:pt idx="17">
                  <c:v>1.1052522659301758</c:v>
                </c:pt>
                <c:pt idx="18">
                  <c:v>1.134113073348999</c:v>
                </c:pt>
                <c:pt idx="19">
                  <c:v>1.1367645263671875</c:v>
                </c:pt>
                <c:pt idx="20">
                  <c:v>1.1592421531677246</c:v>
                </c:pt>
                <c:pt idx="21">
                  <c:v>1.3912250995635986</c:v>
                </c:pt>
                <c:pt idx="22">
                  <c:v>1.4028415679931641</c:v>
                </c:pt>
                <c:pt idx="23">
                  <c:v>1.466612696647644</c:v>
                </c:pt>
                <c:pt idx="24">
                  <c:v>1.4815444946289063</c:v>
                </c:pt>
                <c:pt idx="25">
                  <c:v>1.5225169658660889</c:v>
                </c:pt>
                <c:pt idx="26">
                  <c:v>1.7087244987487793</c:v>
                </c:pt>
                <c:pt idx="27">
                  <c:v>1.7229340076446533</c:v>
                </c:pt>
                <c:pt idx="28">
                  <c:v>1.7580243349075317</c:v>
                </c:pt>
                <c:pt idx="29">
                  <c:v>1.7941412925720215</c:v>
                </c:pt>
                <c:pt idx="30">
                  <c:v>1.8044109344482422</c:v>
                </c:pt>
                <c:pt idx="31">
                  <c:v>1.8321990966796875</c:v>
                </c:pt>
                <c:pt idx="32">
                  <c:v>2.0398635864257813</c:v>
                </c:pt>
                <c:pt idx="33">
                  <c:v>2.0547301769256592</c:v>
                </c:pt>
                <c:pt idx="34">
                  <c:v>2.0949578285217285</c:v>
                </c:pt>
                <c:pt idx="35">
                  <c:v>2.1917381286621094</c:v>
                </c:pt>
                <c:pt idx="36">
                  <c:v>2.4944577217102051</c:v>
                </c:pt>
                <c:pt idx="37">
                  <c:v>2.5192337036132813</c:v>
                </c:pt>
                <c:pt idx="38">
                  <c:v>2.5340576171875</c:v>
                </c:pt>
                <c:pt idx="39">
                  <c:v>2.5518894195556641</c:v>
                </c:pt>
                <c:pt idx="40">
                  <c:v>2.5562992095947266</c:v>
                </c:pt>
                <c:pt idx="41">
                  <c:v>2.5765800476074219</c:v>
                </c:pt>
                <c:pt idx="42">
                  <c:v>2.5815811157226563</c:v>
                </c:pt>
                <c:pt idx="43">
                  <c:v>2.6828269958496094</c:v>
                </c:pt>
                <c:pt idx="44">
                  <c:v>2.9048538208007813</c:v>
                </c:pt>
                <c:pt idx="45">
                  <c:v>3.008026123046875</c:v>
                </c:pt>
                <c:pt idx="46">
                  <c:v>3.0513267517089844</c:v>
                </c:pt>
                <c:pt idx="47">
                  <c:v>3.062652587890625</c:v>
                </c:pt>
                <c:pt idx="48">
                  <c:v>3.1450669765472412</c:v>
                </c:pt>
                <c:pt idx="49">
                  <c:v>3.3762373924255371</c:v>
                </c:pt>
                <c:pt idx="50">
                  <c:v>3.4042758941650391</c:v>
                </c:pt>
                <c:pt idx="51">
                  <c:v>3.4409084320068359</c:v>
                </c:pt>
                <c:pt idx="52">
                  <c:v>3.5192279815673828</c:v>
                </c:pt>
                <c:pt idx="53">
                  <c:v>3.5346603393554688</c:v>
                </c:pt>
                <c:pt idx="54">
                  <c:v>3.7827901840209961</c:v>
                </c:pt>
                <c:pt idx="55">
                  <c:v>4.0323553085327148</c:v>
                </c:pt>
                <c:pt idx="56">
                  <c:v>4.1181640625</c:v>
                </c:pt>
                <c:pt idx="57">
                  <c:v>4.1852645874023438</c:v>
                </c:pt>
                <c:pt idx="58">
                  <c:v>4.702117919921875</c:v>
                </c:pt>
                <c:pt idx="59">
                  <c:v>5.0369691848754883</c:v>
                </c:pt>
                <c:pt idx="60">
                  <c:v>5.4397363662719727</c:v>
                </c:pt>
                <c:pt idx="61">
                  <c:v>5.6036949157714844</c:v>
                </c:pt>
                <c:pt idx="62">
                  <c:v>5.6242294311523438</c:v>
                </c:pt>
                <c:pt idx="63">
                  <c:v>5.7185840606689453</c:v>
                </c:pt>
                <c:pt idx="64">
                  <c:v>5.7563629150390625</c:v>
                </c:pt>
                <c:pt idx="65">
                  <c:v>5.8415050506591797</c:v>
                </c:pt>
                <c:pt idx="66">
                  <c:v>6.1322059631347656</c:v>
                </c:pt>
                <c:pt idx="67">
                  <c:v>6.2327194213867188</c:v>
                </c:pt>
                <c:pt idx="68">
                  <c:v>6.4173603057861328</c:v>
                </c:pt>
                <c:pt idx="69">
                  <c:v>6.7701492309570313</c:v>
                </c:pt>
                <c:pt idx="70">
                  <c:v>6.8004856109619141</c:v>
                </c:pt>
                <c:pt idx="71">
                  <c:v>7.0922584533691406</c:v>
                </c:pt>
                <c:pt idx="72">
                  <c:v>8.1812229156494141</c:v>
                </c:pt>
                <c:pt idx="73">
                  <c:v>8.5663871765136719</c:v>
                </c:pt>
                <c:pt idx="74">
                  <c:v>8.7635116577148438</c:v>
                </c:pt>
                <c:pt idx="75">
                  <c:v>8.847686767578125</c:v>
                </c:pt>
                <c:pt idx="76">
                  <c:v>8.9313888549804688</c:v>
                </c:pt>
                <c:pt idx="77">
                  <c:v>9.2114944458007813</c:v>
                </c:pt>
                <c:pt idx="78">
                  <c:v>9.7381706237792969</c:v>
                </c:pt>
                <c:pt idx="79">
                  <c:v>11.017742156982422</c:v>
                </c:pt>
                <c:pt idx="80">
                  <c:v>11.242721557617188</c:v>
                </c:pt>
                <c:pt idx="81">
                  <c:v>12.117286682128906</c:v>
                </c:pt>
                <c:pt idx="82">
                  <c:v>12.585250854492188</c:v>
                </c:pt>
                <c:pt idx="83">
                  <c:v>13.748828887939453</c:v>
                </c:pt>
                <c:pt idx="84">
                  <c:v>14.145832061767578</c:v>
                </c:pt>
                <c:pt idx="85">
                  <c:v>17.940155029296875</c:v>
                </c:pt>
                <c:pt idx="86">
                  <c:v>18.048055648803711</c:v>
                </c:pt>
                <c:pt idx="87">
                  <c:v>19.951637268066406</c:v>
                </c:pt>
              </c:numCache>
            </c:numRef>
          </c:yVal>
          <c:smooth val="0"/>
          <c:extLst>
            <c:ext xmlns:c16="http://schemas.microsoft.com/office/drawing/2014/chart" uri="{C3380CC4-5D6E-409C-BE32-E72D297353CC}">
              <c16:uniqueId val="{00000000-7F8D-4188-938C-6FB565734A28}"/>
            </c:ext>
          </c:extLst>
        </c:ser>
        <c:ser>
          <c:idx val="1"/>
          <c:order val="1"/>
          <c:tx>
            <c:v>girls disadvantaged</c:v>
          </c:tx>
          <c:spPr>
            <a:ln w="25400" cap="rnd">
              <a:noFill/>
              <a:round/>
            </a:ln>
            <a:effectLst/>
          </c:spPr>
          <c:marker>
            <c:symbol val="circle"/>
            <c:size val="2"/>
            <c:spPr>
              <a:solidFill>
                <a:schemeClr val="accent2"/>
              </a:solidFill>
              <a:ln w="9525">
                <a:solidFill>
                  <a:schemeClr val="accent2"/>
                </a:solidFill>
              </a:ln>
              <a:effectLst/>
            </c:spPr>
          </c:marker>
          <c:xVal>
            <c:numRef>
              <c:f>'F4'!$K$7:$K$12</c:f>
              <c:numCache>
                <c:formatCode>_(* #,##0_);_(* \(#,##0\);_(* "-"??_);_(@_)</c:formatCode>
                <c:ptCount val="6"/>
                <c:pt idx="0">
                  <c:v>54.962848663330078</c:v>
                </c:pt>
                <c:pt idx="1">
                  <c:v>85.367095947265625</c:v>
                </c:pt>
                <c:pt idx="2">
                  <c:v>67.283302307128906</c:v>
                </c:pt>
                <c:pt idx="3">
                  <c:v>97.650787353515625</c:v>
                </c:pt>
                <c:pt idx="4">
                  <c:v>3.2314355373382568</c:v>
                </c:pt>
                <c:pt idx="5">
                  <c:v>98.72119140625</c:v>
                </c:pt>
              </c:numCache>
            </c:numRef>
          </c:xVal>
          <c:yVal>
            <c:numRef>
              <c:f>'F4'!$O$7:$O$100</c:f>
              <c:numCache>
                <c:formatCode>_(* #,##0_);_(* \(#,##0\);_(* "-"??_);_(@_)</c:formatCode>
                <c:ptCount val="94"/>
                <c:pt idx="0">
                  <c:v>6.174957275390625</c:v>
                </c:pt>
                <c:pt idx="1">
                  <c:v>2.0195465087890625</c:v>
                </c:pt>
                <c:pt idx="2">
                  <c:v>1.3917922973632813</c:v>
                </c:pt>
                <c:pt idx="3">
                  <c:v>1.2552261352539063</c:v>
                </c:pt>
                <c:pt idx="4">
                  <c:v>0.32103323936462402</c:v>
                </c:pt>
                <c:pt idx="5">
                  <c:v>0.126800537109375</c:v>
                </c:pt>
                <c:pt idx="6">
                  <c:v>2.7537822723388672E-2</c:v>
                </c:pt>
                <c:pt idx="7">
                  <c:v>0.20346832275390625</c:v>
                </c:pt>
                <c:pt idx="8">
                  <c:v>0.28708744049072266</c:v>
                </c:pt>
                <c:pt idx="9">
                  <c:v>0.30512237548828125</c:v>
                </c:pt>
                <c:pt idx="10">
                  <c:v>0.56753301620483398</c:v>
                </c:pt>
                <c:pt idx="11">
                  <c:v>0.64747357368469238</c:v>
                </c:pt>
                <c:pt idx="12">
                  <c:v>0.68439137935638428</c:v>
                </c:pt>
                <c:pt idx="13">
                  <c:v>0.79349517822265625</c:v>
                </c:pt>
                <c:pt idx="14">
                  <c:v>0.85670852661132813</c:v>
                </c:pt>
                <c:pt idx="15">
                  <c:v>0.91530787944793701</c:v>
                </c:pt>
                <c:pt idx="16">
                  <c:v>0.91582989692687988</c:v>
                </c:pt>
                <c:pt idx="17">
                  <c:v>0.94840097427368164</c:v>
                </c:pt>
                <c:pt idx="18">
                  <c:v>0.961639404296875</c:v>
                </c:pt>
                <c:pt idx="19">
                  <c:v>0.97824931144714355</c:v>
                </c:pt>
                <c:pt idx="20">
                  <c:v>1.0268447399139404</c:v>
                </c:pt>
                <c:pt idx="21">
                  <c:v>1.0544716119766235</c:v>
                </c:pt>
                <c:pt idx="22">
                  <c:v>1.1042245626449585</c:v>
                </c:pt>
                <c:pt idx="23">
                  <c:v>1.1052522659301758</c:v>
                </c:pt>
                <c:pt idx="24">
                  <c:v>1.134113073348999</c:v>
                </c:pt>
                <c:pt idx="25">
                  <c:v>1.1367645263671875</c:v>
                </c:pt>
                <c:pt idx="26">
                  <c:v>1.1592421531677246</c:v>
                </c:pt>
                <c:pt idx="27">
                  <c:v>1.3912250995635986</c:v>
                </c:pt>
                <c:pt idx="28">
                  <c:v>1.4028415679931641</c:v>
                </c:pt>
                <c:pt idx="29">
                  <c:v>1.466612696647644</c:v>
                </c:pt>
                <c:pt idx="30">
                  <c:v>1.4815444946289063</c:v>
                </c:pt>
                <c:pt idx="31">
                  <c:v>1.5225169658660889</c:v>
                </c:pt>
                <c:pt idx="32">
                  <c:v>1.7087244987487793</c:v>
                </c:pt>
                <c:pt idx="33">
                  <c:v>1.7229340076446533</c:v>
                </c:pt>
                <c:pt idx="34">
                  <c:v>1.7580243349075317</c:v>
                </c:pt>
                <c:pt idx="35">
                  <c:v>1.7941412925720215</c:v>
                </c:pt>
                <c:pt idx="36">
                  <c:v>1.8044109344482422</c:v>
                </c:pt>
                <c:pt idx="37">
                  <c:v>1.8321990966796875</c:v>
                </c:pt>
                <c:pt idx="38">
                  <c:v>2.0398635864257813</c:v>
                </c:pt>
                <c:pt idx="39">
                  <c:v>2.0547301769256592</c:v>
                </c:pt>
                <c:pt idx="40">
                  <c:v>2.0949578285217285</c:v>
                </c:pt>
                <c:pt idx="41">
                  <c:v>2.1917381286621094</c:v>
                </c:pt>
                <c:pt idx="42">
                  <c:v>2.4944577217102051</c:v>
                </c:pt>
                <c:pt idx="43">
                  <c:v>2.5192337036132813</c:v>
                </c:pt>
                <c:pt idx="44">
                  <c:v>2.5340576171875</c:v>
                </c:pt>
                <c:pt idx="45">
                  <c:v>2.5518894195556641</c:v>
                </c:pt>
                <c:pt idx="46">
                  <c:v>2.5562992095947266</c:v>
                </c:pt>
                <c:pt idx="47">
                  <c:v>2.5765800476074219</c:v>
                </c:pt>
                <c:pt idx="48">
                  <c:v>2.5815811157226563</c:v>
                </c:pt>
                <c:pt idx="49">
                  <c:v>2.6828269958496094</c:v>
                </c:pt>
                <c:pt idx="50">
                  <c:v>2.9048538208007813</c:v>
                </c:pt>
                <c:pt idx="51">
                  <c:v>3.008026123046875</c:v>
                </c:pt>
                <c:pt idx="52">
                  <c:v>3.0513267517089844</c:v>
                </c:pt>
                <c:pt idx="53">
                  <c:v>3.062652587890625</c:v>
                </c:pt>
                <c:pt idx="54">
                  <c:v>3.1450669765472412</c:v>
                </c:pt>
                <c:pt idx="55">
                  <c:v>3.3762373924255371</c:v>
                </c:pt>
                <c:pt idx="56">
                  <c:v>3.4042758941650391</c:v>
                </c:pt>
                <c:pt idx="57">
                  <c:v>3.4409084320068359</c:v>
                </c:pt>
                <c:pt idx="58">
                  <c:v>3.5192279815673828</c:v>
                </c:pt>
                <c:pt idx="59">
                  <c:v>3.5346603393554688</c:v>
                </c:pt>
                <c:pt idx="60">
                  <c:v>3.7827901840209961</c:v>
                </c:pt>
                <c:pt idx="61">
                  <c:v>4.0323553085327148</c:v>
                </c:pt>
                <c:pt idx="62">
                  <c:v>4.1181640625</c:v>
                </c:pt>
                <c:pt idx="63">
                  <c:v>4.1852645874023438</c:v>
                </c:pt>
                <c:pt idx="64">
                  <c:v>4.702117919921875</c:v>
                </c:pt>
                <c:pt idx="65">
                  <c:v>5.0369691848754883</c:v>
                </c:pt>
                <c:pt idx="66">
                  <c:v>5.4397363662719727</c:v>
                </c:pt>
                <c:pt idx="67">
                  <c:v>5.6036949157714844</c:v>
                </c:pt>
                <c:pt idx="68">
                  <c:v>5.6242294311523438</c:v>
                </c:pt>
                <c:pt idx="69">
                  <c:v>5.7185840606689453</c:v>
                </c:pt>
                <c:pt idx="70">
                  <c:v>5.7563629150390625</c:v>
                </c:pt>
                <c:pt idx="71">
                  <c:v>5.8415050506591797</c:v>
                </c:pt>
                <c:pt idx="72">
                  <c:v>6.1322059631347656</c:v>
                </c:pt>
                <c:pt idx="73">
                  <c:v>6.2327194213867188</c:v>
                </c:pt>
                <c:pt idx="74">
                  <c:v>6.4173603057861328</c:v>
                </c:pt>
                <c:pt idx="75">
                  <c:v>6.7701492309570313</c:v>
                </c:pt>
                <c:pt idx="76">
                  <c:v>6.8004856109619141</c:v>
                </c:pt>
                <c:pt idx="77">
                  <c:v>7.0922584533691406</c:v>
                </c:pt>
                <c:pt idx="78">
                  <c:v>8.1812229156494141</c:v>
                </c:pt>
                <c:pt idx="79">
                  <c:v>8.5663871765136719</c:v>
                </c:pt>
                <c:pt idx="80">
                  <c:v>8.7635116577148438</c:v>
                </c:pt>
                <c:pt idx="81">
                  <c:v>8.847686767578125</c:v>
                </c:pt>
                <c:pt idx="82">
                  <c:v>8.9313888549804688</c:v>
                </c:pt>
                <c:pt idx="83">
                  <c:v>9.2114944458007813</c:v>
                </c:pt>
                <c:pt idx="84">
                  <c:v>9.7381706237792969</c:v>
                </c:pt>
                <c:pt idx="85">
                  <c:v>11.017742156982422</c:v>
                </c:pt>
                <c:pt idx="86">
                  <c:v>11.242721557617188</c:v>
                </c:pt>
                <c:pt idx="87">
                  <c:v>12.117286682128906</c:v>
                </c:pt>
                <c:pt idx="88">
                  <c:v>12.585250854492188</c:v>
                </c:pt>
                <c:pt idx="89">
                  <c:v>13.748828887939453</c:v>
                </c:pt>
                <c:pt idx="90">
                  <c:v>14.145832061767578</c:v>
                </c:pt>
                <c:pt idx="91">
                  <c:v>17.940155029296875</c:v>
                </c:pt>
                <c:pt idx="92">
                  <c:v>18.048055648803711</c:v>
                </c:pt>
                <c:pt idx="93">
                  <c:v>19.951637268066406</c:v>
                </c:pt>
              </c:numCache>
            </c:numRef>
          </c:yVal>
          <c:smooth val="0"/>
          <c:extLst>
            <c:ext xmlns:c16="http://schemas.microsoft.com/office/drawing/2014/chart" uri="{C3380CC4-5D6E-409C-BE32-E72D297353CC}">
              <c16:uniqueId val="{00000001-141E-4842-8A74-8240A561ADB5}"/>
            </c:ext>
          </c:extLst>
        </c:ser>
        <c:dLbls>
          <c:showLegendKey val="0"/>
          <c:showVal val="0"/>
          <c:showCatName val="0"/>
          <c:showSerName val="0"/>
          <c:showPercent val="0"/>
          <c:showBubbleSize val="0"/>
        </c:dLbls>
        <c:axId val="826929631"/>
        <c:axId val="894206959"/>
      </c:scatterChart>
      <c:valAx>
        <c:axId val="826929631"/>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Learning Poverty (pooled genders, %)</a:t>
                </a:r>
              </a:p>
            </c:rich>
          </c:tx>
          <c:layout>
            <c:manualLayout>
              <c:xMode val="edge"/>
              <c:yMode val="edge"/>
              <c:x val="0.31978358046240046"/>
              <c:y val="0.9265983672400361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majorUnit val="20"/>
      </c:valAx>
      <c:valAx>
        <c:axId val="894206959"/>
        <c:scaling>
          <c:orientation val="minMax"/>
          <c:max val="2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Absolute Gender Gap (Learning Poverty, p.p.)</a:t>
                </a:r>
              </a:p>
            </c:rich>
          </c:tx>
          <c:layout>
            <c:manualLayout>
              <c:xMode val="edge"/>
              <c:yMode val="edge"/>
              <c:x val="3.3333333333333333E-2"/>
              <c:y val="4.4941116521345262E-2"/>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5"/>
      </c:valAx>
      <c:spPr>
        <a:noFill/>
        <a:ln>
          <a:noFill/>
        </a:ln>
        <a:effectLst/>
      </c:spPr>
    </c:plotArea>
    <c:legend>
      <c:legendPos val="r"/>
      <c:layout>
        <c:manualLayout>
          <c:xMode val="edge"/>
          <c:yMode val="edge"/>
          <c:x val="0.62641953589617283"/>
          <c:y val="0.11468687068316338"/>
          <c:w val="0.29715466278875396"/>
          <c:h val="0.20112156825329758"/>
        </c:manualLayout>
      </c:layout>
      <c:overlay val="0"/>
      <c:spPr>
        <a:solidFill>
          <a:sysClr val="window" lastClr="FFFFFF"/>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7364668368659995"/>
        </c:manualLayout>
      </c:layout>
      <c:scatterChart>
        <c:scatterStyle val="lineMarker"/>
        <c:varyColors val="0"/>
        <c:ser>
          <c:idx val="0"/>
          <c:order val="0"/>
          <c:tx>
            <c:v>boys disadvantaged</c:v>
          </c:tx>
          <c:spPr>
            <a:ln w="25400" cap="rnd">
              <a:noFill/>
              <a:round/>
            </a:ln>
            <a:effectLst/>
          </c:spPr>
          <c:marker>
            <c:symbol val="circle"/>
            <c:size val="2"/>
            <c:spPr>
              <a:solidFill>
                <a:schemeClr val="accent1"/>
              </a:solidFill>
              <a:ln w="9525">
                <a:solidFill>
                  <a:schemeClr val="accent1"/>
                </a:solidFill>
              </a:ln>
              <a:effectLst/>
            </c:spPr>
          </c:marker>
          <c:xVal>
            <c:numRef>
              <c:f>'F4'!$L$13:$L$100</c:f>
              <c:numCache>
                <c:formatCode>_(* #,##0_);_(* \(#,##0\);_(* "-"??_);_(@_)</c:formatCode>
                <c:ptCount val="88"/>
                <c:pt idx="0">
                  <c:v>6.4436264038085938</c:v>
                </c:pt>
                <c:pt idx="1">
                  <c:v>90.389404296875</c:v>
                </c:pt>
                <c:pt idx="2">
                  <c:v>8.3904514312744141</c:v>
                </c:pt>
                <c:pt idx="3">
                  <c:v>94.525039672851563</c:v>
                </c:pt>
                <c:pt idx="4">
                  <c:v>2.060624361038208</c:v>
                </c:pt>
                <c:pt idx="5">
                  <c:v>2.6155719757080078</c:v>
                </c:pt>
                <c:pt idx="6">
                  <c:v>1.8502589464187622</c:v>
                </c:pt>
                <c:pt idx="7">
                  <c:v>21.31373405456543</c:v>
                </c:pt>
                <c:pt idx="8">
                  <c:v>62.403156280517578</c:v>
                </c:pt>
                <c:pt idx="9">
                  <c:v>1.1995946168899536</c:v>
                </c:pt>
                <c:pt idx="10">
                  <c:v>3.1820914745330811</c:v>
                </c:pt>
                <c:pt idx="11">
                  <c:v>5.828005313873291</c:v>
                </c:pt>
                <c:pt idx="12">
                  <c:v>7.3717250823974609</c:v>
                </c:pt>
                <c:pt idx="13">
                  <c:v>1.9100189208984375</c:v>
                </c:pt>
                <c:pt idx="14">
                  <c:v>3.775768518447876</c:v>
                </c:pt>
                <c:pt idx="15">
                  <c:v>1.7708448171615601</c:v>
                </c:pt>
                <c:pt idx="16">
                  <c:v>1.6134744882583618</c:v>
                </c:pt>
                <c:pt idx="17">
                  <c:v>11.14412784576416</c:v>
                </c:pt>
                <c:pt idx="18">
                  <c:v>3.002671480178833</c:v>
                </c:pt>
                <c:pt idx="19">
                  <c:v>73.548240661621094</c:v>
                </c:pt>
                <c:pt idx="20">
                  <c:v>2.8317403793334961</c:v>
                </c:pt>
                <c:pt idx="21">
                  <c:v>2.7861597537994385</c:v>
                </c:pt>
                <c:pt idx="22">
                  <c:v>5.1982402801513672</c:v>
                </c:pt>
                <c:pt idx="23">
                  <c:v>1.8344956636428833</c:v>
                </c:pt>
                <c:pt idx="24">
                  <c:v>84.760284423828125</c:v>
                </c:pt>
                <c:pt idx="25">
                  <c:v>2.2211861610412598</c:v>
                </c:pt>
                <c:pt idx="26">
                  <c:v>3.1159029006958008</c:v>
                </c:pt>
                <c:pt idx="27">
                  <c:v>2.4057691097259521</c:v>
                </c:pt>
                <c:pt idx="28">
                  <c:v>1.9139875173568726</c:v>
                </c:pt>
                <c:pt idx="29">
                  <c:v>2.0314779281616211</c:v>
                </c:pt>
                <c:pt idx="30">
                  <c:v>15.238513946533203</c:v>
                </c:pt>
                <c:pt idx="31">
                  <c:v>2.0282983779907227</c:v>
                </c:pt>
                <c:pt idx="32">
                  <c:v>79.718902587890625</c:v>
                </c:pt>
                <c:pt idx="33">
                  <c:v>3.8089039325714111</c:v>
                </c:pt>
                <c:pt idx="34">
                  <c:v>4.6330418586730957</c:v>
                </c:pt>
                <c:pt idx="35">
                  <c:v>38.338516235351563</c:v>
                </c:pt>
                <c:pt idx="36">
                  <c:v>5.8689570426940918</c:v>
                </c:pt>
                <c:pt idx="37">
                  <c:v>91.484275817871094</c:v>
                </c:pt>
                <c:pt idx="38">
                  <c:v>83.750953674316406</c:v>
                </c:pt>
                <c:pt idx="39">
                  <c:v>5.1007614135742188</c:v>
                </c:pt>
                <c:pt idx="40">
                  <c:v>31.022207260131836</c:v>
                </c:pt>
                <c:pt idx="41">
                  <c:v>47.089141845703125</c:v>
                </c:pt>
                <c:pt idx="42">
                  <c:v>53.729145050048828</c:v>
                </c:pt>
                <c:pt idx="43">
                  <c:v>47.431697845458984</c:v>
                </c:pt>
                <c:pt idx="44">
                  <c:v>75.626724243164063</c:v>
                </c:pt>
                <c:pt idx="45">
                  <c:v>54.062602996826172</c:v>
                </c:pt>
                <c:pt idx="46">
                  <c:v>26.327962875366211</c:v>
                </c:pt>
                <c:pt idx="47">
                  <c:v>66.389633178710938</c:v>
                </c:pt>
                <c:pt idx="48">
                  <c:v>2.3847410678863525</c:v>
                </c:pt>
                <c:pt idx="49">
                  <c:v>4.1120610237121582</c:v>
                </c:pt>
                <c:pt idx="50">
                  <c:v>18.203670501708984</c:v>
                </c:pt>
                <c:pt idx="51">
                  <c:v>6.3304262161254883</c:v>
                </c:pt>
                <c:pt idx="52">
                  <c:v>21.44451904296875</c:v>
                </c:pt>
                <c:pt idx="53">
                  <c:v>72.665458679199219</c:v>
                </c:pt>
                <c:pt idx="54">
                  <c:v>7.4469184875488281</c:v>
                </c:pt>
                <c:pt idx="55">
                  <c:v>3.934490442276001</c:v>
                </c:pt>
                <c:pt idx="56">
                  <c:v>6.4820947647094727</c:v>
                </c:pt>
                <c:pt idx="57">
                  <c:v>72.264404296875</c:v>
                </c:pt>
                <c:pt idx="58">
                  <c:v>67.1995849609375</c:v>
                </c:pt>
                <c:pt idx="59">
                  <c:v>8.0058088302612305</c:v>
                </c:pt>
                <c:pt idx="60">
                  <c:v>8.6269130706787109</c:v>
                </c:pt>
                <c:pt idx="61">
                  <c:v>8.8617420196533203</c:v>
                </c:pt>
                <c:pt idx="62">
                  <c:v>33.697410583496094</c:v>
                </c:pt>
                <c:pt idx="63">
                  <c:v>20.584793090820313</c:v>
                </c:pt>
                <c:pt idx="64">
                  <c:v>63.984130859375</c:v>
                </c:pt>
                <c:pt idx="65">
                  <c:v>26.192277908325195</c:v>
                </c:pt>
                <c:pt idx="66">
                  <c:v>36.549961090087891</c:v>
                </c:pt>
                <c:pt idx="67">
                  <c:v>73.380226135253906</c:v>
                </c:pt>
                <c:pt idx="68">
                  <c:v>10.598171234130859</c:v>
                </c:pt>
                <c:pt idx="69">
                  <c:v>39.663127899169922</c:v>
                </c:pt>
                <c:pt idx="70">
                  <c:v>31.503362655639648</c:v>
                </c:pt>
                <c:pt idx="71">
                  <c:v>48.202274322509766</c:v>
                </c:pt>
                <c:pt idx="72">
                  <c:v>16.768770217895508</c:v>
                </c:pt>
                <c:pt idx="73">
                  <c:v>60.745304107666016</c:v>
                </c:pt>
                <c:pt idx="74">
                  <c:v>61.305328369140625</c:v>
                </c:pt>
                <c:pt idx="75">
                  <c:v>65.398269653320313</c:v>
                </c:pt>
                <c:pt idx="76">
                  <c:v>37.387054443359375</c:v>
                </c:pt>
                <c:pt idx="77">
                  <c:v>64.891708374023438</c:v>
                </c:pt>
                <c:pt idx="78">
                  <c:v>49.60345458984375</c:v>
                </c:pt>
                <c:pt idx="79">
                  <c:v>28.728134155273438</c:v>
                </c:pt>
                <c:pt idx="80">
                  <c:v>73.952346801757813</c:v>
                </c:pt>
                <c:pt idx="81">
                  <c:v>29.250835418701172</c:v>
                </c:pt>
                <c:pt idx="82">
                  <c:v>29.022781372070313</c:v>
                </c:pt>
                <c:pt idx="83">
                  <c:v>41.554546356201172</c:v>
                </c:pt>
                <c:pt idx="84">
                  <c:v>44.061634063720703</c:v>
                </c:pt>
                <c:pt idx="85">
                  <c:v>32.817771911621094</c:v>
                </c:pt>
                <c:pt idx="86">
                  <c:v>26.008134841918945</c:v>
                </c:pt>
                <c:pt idx="87">
                  <c:v>21.991905212402344</c:v>
                </c:pt>
              </c:numCache>
            </c:numRef>
          </c:xVal>
          <c:yVal>
            <c:numRef>
              <c:f>'F4'!$M$13:$M$100</c:f>
              <c:numCache>
                <c:formatCode>_(* #,##0_);_(* \(#,##0\);_(* "-"??_);_(@_)</c:formatCode>
                <c:ptCount val="88"/>
                <c:pt idx="0">
                  <c:v>6.4711642265319824</c:v>
                </c:pt>
                <c:pt idx="1">
                  <c:v>90.592872619628906</c:v>
                </c:pt>
                <c:pt idx="2">
                  <c:v>8.6775388717651367</c:v>
                </c:pt>
                <c:pt idx="3">
                  <c:v>94.830162048339844</c:v>
                </c:pt>
                <c:pt idx="4">
                  <c:v>2.628157377243042</c:v>
                </c:pt>
                <c:pt idx="5">
                  <c:v>3.2630455493927002</c:v>
                </c:pt>
                <c:pt idx="6">
                  <c:v>2.5346503257751465</c:v>
                </c:pt>
                <c:pt idx="7">
                  <c:v>22.107229232788086</c:v>
                </c:pt>
                <c:pt idx="8">
                  <c:v>63.259864807128906</c:v>
                </c:pt>
                <c:pt idx="9">
                  <c:v>2.1149024963378906</c:v>
                </c:pt>
                <c:pt idx="10">
                  <c:v>4.0979213714599609</c:v>
                </c:pt>
                <c:pt idx="11">
                  <c:v>6.7764062881469727</c:v>
                </c:pt>
                <c:pt idx="12">
                  <c:v>8.3333644866943359</c:v>
                </c:pt>
                <c:pt idx="13">
                  <c:v>2.8882682323455811</c:v>
                </c:pt>
                <c:pt idx="14">
                  <c:v>4.8026132583618164</c:v>
                </c:pt>
                <c:pt idx="15">
                  <c:v>2.8253164291381836</c:v>
                </c:pt>
                <c:pt idx="16">
                  <c:v>2.7176990509033203</c:v>
                </c:pt>
                <c:pt idx="17">
                  <c:v>12.249380111694336</c:v>
                </c:pt>
                <c:pt idx="18">
                  <c:v>4.136784553527832</c:v>
                </c:pt>
                <c:pt idx="19">
                  <c:v>74.685005187988281</c:v>
                </c:pt>
                <c:pt idx="20">
                  <c:v>3.9909825325012207</c:v>
                </c:pt>
                <c:pt idx="21">
                  <c:v>4.1773848533630371</c:v>
                </c:pt>
                <c:pt idx="22">
                  <c:v>6.6010818481445313</c:v>
                </c:pt>
                <c:pt idx="23">
                  <c:v>3.3011083602905273</c:v>
                </c:pt>
                <c:pt idx="24">
                  <c:v>86.241828918457031</c:v>
                </c:pt>
                <c:pt idx="25">
                  <c:v>3.7437031269073486</c:v>
                </c:pt>
                <c:pt idx="26">
                  <c:v>4.8246273994445801</c:v>
                </c:pt>
                <c:pt idx="27">
                  <c:v>4.1287031173706055</c:v>
                </c:pt>
                <c:pt idx="28">
                  <c:v>3.6720118522644043</c:v>
                </c:pt>
                <c:pt idx="29">
                  <c:v>3.8256192207336426</c:v>
                </c:pt>
                <c:pt idx="30">
                  <c:v>17.042924880981445</c:v>
                </c:pt>
                <c:pt idx="31">
                  <c:v>3.8604974746704102</c:v>
                </c:pt>
                <c:pt idx="32">
                  <c:v>81.758766174316406</c:v>
                </c:pt>
                <c:pt idx="33">
                  <c:v>5.8636341094970703</c:v>
                </c:pt>
                <c:pt idx="34">
                  <c:v>6.7279996871948242</c:v>
                </c:pt>
                <c:pt idx="35">
                  <c:v>40.530254364013672</c:v>
                </c:pt>
                <c:pt idx="36">
                  <c:v>8.3634147644042969</c:v>
                </c:pt>
                <c:pt idx="37">
                  <c:v>94.003509521484375</c:v>
                </c:pt>
                <c:pt idx="38">
                  <c:v>86.285011291503906</c:v>
                </c:pt>
                <c:pt idx="39">
                  <c:v>7.6526508331298828</c:v>
                </c:pt>
                <c:pt idx="40">
                  <c:v>33.578506469726563</c:v>
                </c:pt>
                <c:pt idx="41">
                  <c:v>49.665721893310547</c:v>
                </c:pt>
                <c:pt idx="42">
                  <c:v>56.310726165771484</c:v>
                </c:pt>
                <c:pt idx="43">
                  <c:v>50.114524841308594</c:v>
                </c:pt>
                <c:pt idx="44">
                  <c:v>78.531578063964844</c:v>
                </c:pt>
                <c:pt idx="45">
                  <c:v>57.070629119873047</c:v>
                </c:pt>
                <c:pt idx="46">
                  <c:v>29.379289627075195</c:v>
                </c:pt>
                <c:pt idx="47">
                  <c:v>69.452285766601563</c:v>
                </c:pt>
                <c:pt idx="48">
                  <c:v>5.5298080444335938</c:v>
                </c:pt>
                <c:pt idx="49">
                  <c:v>7.4882984161376953</c:v>
                </c:pt>
                <c:pt idx="50">
                  <c:v>21.607946395874023</c:v>
                </c:pt>
                <c:pt idx="51">
                  <c:v>9.7713346481323242</c:v>
                </c:pt>
                <c:pt idx="52">
                  <c:v>24.963747024536133</c:v>
                </c:pt>
                <c:pt idx="53">
                  <c:v>76.200119018554688</c:v>
                </c:pt>
                <c:pt idx="54">
                  <c:v>11.229708671569824</c:v>
                </c:pt>
                <c:pt idx="55">
                  <c:v>7.9668459892272949</c:v>
                </c:pt>
                <c:pt idx="56">
                  <c:v>10.600258827209473</c:v>
                </c:pt>
                <c:pt idx="57">
                  <c:v>76.449668884277344</c:v>
                </c:pt>
                <c:pt idx="58">
                  <c:v>71.901702880859375</c:v>
                </c:pt>
                <c:pt idx="59">
                  <c:v>13.042778015136719</c:v>
                </c:pt>
                <c:pt idx="60">
                  <c:v>14.066649436950684</c:v>
                </c:pt>
                <c:pt idx="61">
                  <c:v>14.465436935424805</c:v>
                </c:pt>
                <c:pt idx="62">
                  <c:v>39.321640014648438</c:v>
                </c:pt>
                <c:pt idx="63">
                  <c:v>26.303377151489258</c:v>
                </c:pt>
                <c:pt idx="64">
                  <c:v>69.740493774414063</c:v>
                </c:pt>
                <c:pt idx="65">
                  <c:v>32.033782958984375</c:v>
                </c:pt>
                <c:pt idx="66">
                  <c:v>42.682167053222656</c:v>
                </c:pt>
                <c:pt idx="67">
                  <c:v>79.612945556640625</c:v>
                </c:pt>
                <c:pt idx="68">
                  <c:v>17.015531539916992</c:v>
                </c:pt>
                <c:pt idx="69">
                  <c:v>46.433277130126953</c:v>
                </c:pt>
                <c:pt idx="70">
                  <c:v>38.303848266601563</c:v>
                </c:pt>
                <c:pt idx="71">
                  <c:v>55.294532775878906</c:v>
                </c:pt>
                <c:pt idx="72">
                  <c:v>24.949993133544922</c:v>
                </c:pt>
                <c:pt idx="73">
                  <c:v>69.311691284179688</c:v>
                </c:pt>
                <c:pt idx="74">
                  <c:v>70.068840026855469</c:v>
                </c:pt>
                <c:pt idx="75">
                  <c:v>74.245956420898438</c:v>
                </c:pt>
                <c:pt idx="76">
                  <c:v>46.318443298339844</c:v>
                </c:pt>
                <c:pt idx="77">
                  <c:v>74.103202819824219</c:v>
                </c:pt>
                <c:pt idx="78">
                  <c:v>59.341625213623047</c:v>
                </c:pt>
                <c:pt idx="79">
                  <c:v>39.745876312255859</c:v>
                </c:pt>
                <c:pt idx="80">
                  <c:v>85.195068359375</c:v>
                </c:pt>
                <c:pt idx="81">
                  <c:v>41.368122100830078</c:v>
                </c:pt>
                <c:pt idx="82">
                  <c:v>41.6080322265625</c:v>
                </c:pt>
                <c:pt idx="83">
                  <c:v>55.303375244140625</c:v>
                </c:pt>
                <c:pt idx="84">
                  <c:v>58.207466125488281</c:v>
                </c:pt>
                <c:pt idx="85">
                  <c:v>50.757926940917969</c:v>
                </c:pt>
                <c:pt idx="86">
                  <c:v>44.056190490722656</c:v>
                </c:pt>
                <c:pt idx="87">
                  <c:v>41.94354248046875</c:v>
                </c:pt>
              </c:numCache>
            </c:numRef>
          </c:yVal>
          <c:smooth val="0"/>
          <c:extLst>
            <c:ext xmlns:c16="http://schemas.microsoft.com/office/drawing/2014/chart" uri="{C3380CC4-5D6E-409C-BE32-E72D297353CC}">
              <c16:uniqueId val="{00000001-DC26-4FA9-BC9D-F514FBEA170F}"/>
            </c:ext>
          </c:extLst>
        </c:ser>
        <c:ser>
          <c:idx val="1"/>
          <c:order val="1"/>
          <c:tx>
            <c:v>45line</c:v>
          </c:tx>
          <c:spPr>
            <a:ln w="6350" cap="rnd">
              <a:solidFill>
                <a:schemeClr val="accent2"/>
              </a:solidFill>
              <a:round/>
            </a:ln>
            <a:effectLst/>
          </c:spPr>
          <c:marker>
            <c:symbol val="none"/>
          </c:marker>
          <c:x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'F4'!$P$7:$P$106</c:f>
              <c:numCache>
                <c:formatCode>_(* #,##0_);_(* \(#,##0\);_(* "-"??_);_(@_)</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yVal>
          <c:smooth val="0"/>
          <c:extLst>
            <c:ext xmlns:c16="http://schemas.microsoft.com/office/drawing/2014/chart" uri="{C3380CC4-5D6E-409C-BE32-E72D297353CC}">
              <c16:uniqueId val="{00000002-DC26-4FA9-BC9D-F514FBEA170F}"/>
            </c:ext>
          </c:extLst>
        </c:ser>
        <c:ser>
          <c:idx val="2"/>
          <c:order val="2"/>
          <c:tx>
            <c:v>girls disadvantaged</c:v>
          </c:tx>
          <c:spPr>
            <a:ln w="25400" cap="rnd">
              <a:noFill/>
              <a:round/>
            </a:ln>
            <a:effectLst/>
          </c:spPr>
          <c:marker>
            <c:symbol val="circle"/>
            <c:size val="2"/>
            <c:spPr>
              <a:solidFill>
                <a:schemeClr val="accent2"/>
              </a:solidFill>
              <a:ln w="9525">
                <a:solidFill>
                  <a:schemeClr val="accent2"/>
                </a:solidFill>
              </a:ln>
              <a:effectLst/>
            </c:spPr>
          </c:marker>
          <c:dPt>
            <c:idx val="1"/>
            <c:marker>
              <c:symbol val="circle"/>
              <c:size val="2"/>
              <c:spPr>
                <a:solidFill>
                  <a:schemeClr val="accent2"/>
                </a:solidFill>
                <a:ln w="9525">
                  <a:solidFill>
                    <a:schemeClr val="accent2"/>
                  </a:solidFill>
                </a:ln>
                <a:effectLst/>
              </c:spPr>
            </c:marker>
            <c:bubble3D val="0"/>
            <c:extLst>
              <c:ext xmlns:c16="http://schemas.microsoft.com/office/drawing/2014/chart" uri="{C3380CC4-5D6E-409C-BE32-E72D297353CC}">
                <c16:uniqueId val="{00000009-DC26-4FA9-BC9D-F514FBEA170F}"/>
              </c:ext>
            </c:extLst>
          </c:dPt>
          <c:dLbls>
            <c:dLbl>
              <c:idx val="0"/>
              <c:layout>
                <c:manualLayout>
                  <c:x val="-2.8646967628250929E-3"/>
                  <c:y val="0"/>
                </c:manualLayout>
              </c:layout>
              <c:tx>
                <c:rich>
                  <a:bodyPr/>
                  <a:lstStyle/>
                  <a:p>
                    <a:r>
                      <a:rPr lang="en-US"/>
                      <a:t>SLV</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1C-4E2C-BA8C-6CE7A2A00463}"/>
                </c:ext>
              </c:extLst>
            </c:dLbl>
            <c:dLbl>
              <c:idx val="1"/>
              <c:layout>
                <c:manualLayout>
                  <c:x val="-4.3078046745986434E-2"/>
                  <c:y val="3.6736901751768462E-2"/>
                </c:manualLayout>
              </c:layout>
              <c:tx>
                <c:rich>
                  <a:bodyPr/>
                  <a:lstStyle/>
                  <a:p>
                    <a:r>
                      <a:rPr lang="en-US"/>
                      <a:t>BFA</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26-4FA9-BC9D-F514FBEA170F}"/>
                </c:ext>
              </c:extLst>
            </c:dLbl>
            <c:dLbl>
              <c:idx val="2"/>
              <c:layout>
                <c:manualLayout>
                  <c:x val="-8.5940902884749648E-3"/>
                  <c:y val="1.6327511889674875E-2"/>
                </c:manualLayout>
              </c:layout>
              <c:tx>
                <c:rich>
                  <a:bodyPr/>
                  <a:lstStyle/>
                  <a:p>
                    <a:r>
                      <a:rPr lang="en-US"/>
                      <a:t>GTM</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1C-4E2C-BA8C-6CE7A2A00463}"/>
                </c:ext>
              </c:extLst>
            </c:dLbl>
            <c:dLbl>
              <c:idx val="3"/>
              <c:layout>
                <c:manualLayout>
                  <c:x val="-4.5853644672487343E-2"/>
                  <c:y val="4.8982535669024621E-2"/>
                </c:manualLayout>
              </c:layout>
              <c:tx>
                <c:rich>
                  <a:bodyPr/>
                  <a:lstStyle/>
                  <a:p>
                    <a:r>
                      <a:rPr lang="en-US"/>
                      <a:t>TCD</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1C-4E2C-BA8C-6CE7A2A0046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'F4'!$L$7:$L$12</c:f>
              <c:numCache>
                <c:formatCode>_(* #,##0_);_(* \(#,##0\);_(* "-"??_);_(@_)</c:formatCode>
                <c:ptCount val="6"/>
                <c:pt idx="0">
                  <c:v>58.134677886962891</c:v>
                </c:pt>
                <c:pt idx="1">
                  <c:v>86.354454040527344</c:v>
                </c:pt>
                <c:pt idx="2">
                  <c:v>67.970390319824219</c:v>
                </c:pt>
                <c:pt idx="3">
                  <c:v>98.339775085449219</c:v>
                </c:pt>
                <c:pt idx="4">
                  <c:v>3.4058020114898682</c:v>
                </c:pt>
                <c:pt idx="5">
                  <c:v>98.784500122070313</c:v>
                </c:pt>
              </c:numCache>
            </c:numRef>
          </c:xVal>
          <c:yVal>
            <c:numRef>
              <c:f>'F4'!$M$7:$M$12</c:f>
              <c:numCache>
                <c:formatCode>_(* #,##0_);_(* \(#,##0\);_(* "-"??_);_(@_)</c:formatCode>
                <c:ptCount val="6"/>
                <c:pt idx="0">
                  <c:v>51.959720611572266</c:v>
                </c:pt>
                <c:pt idx="1">
                  <c:v>84.334907531738281</c:v>
                </c:pt>
                <c:pt idx="2">
                  <c:v>66.578598022460938</c:v>
                </c:pt>
                <c:pt idx="3">
                  <c:v>97.084548950195313</c:v>
                </c:pt>
                <c:pt idx="4">
                  <c:v>3.0847687721252441</c:v>
                </c:pt>
                <c:pt idx="5">
                  <c:v>98.657699584960938</c:v>
                </c:pt>
              </c:numCache>
            </c:numRef>
          </c:yVal>
          <c:smooth val="0"/>
          <c:extLst>
            <c:ext xmlns:c16="http://schemas.microsoft.com/office/drawing/2014/chart" uri="{C3380CC4-5D6E-409C-BE32-E72D297353CC}">
              <c16:uniqueId val="{00000007-DC26-4FA9-BC9D-F514FBEA170F}"/>
            </c:ext>
          </c:extLst>
        </c:ser>
        <c:dLbls>
          <c:showLegendKey val="0"/>
          <c:showVal val="0"/>
          <c:showCatName val="0"/>
          <c:showSerName val="0"/>
          <c:showPercent val="0"/>
          <c:showBubbleSize val="0"/>
        </c:dLbls>
        <c:axId val="826929631"/>
        <c:axId val="894206959"/>
      </c:scatterChart>
      <c:valAx>
        <c:axId val="826929631"/>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a:t>
                </a:r>
                <a:r>
                  <a:rPr lang="en-US" sz="900" baseline="0"/>
                  <a:t> f</a:t>
                </a:r>
                <a:r>
                  <a:rPr lang="en-US" sz="900"/>
                  <a:t>emales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Learning Poverty, males</a:t>
                </a:r>
                <a:r>
                  <a:rPr lang="en-US" sz="900" baseline="0"/>
                  <a:t> (%)</a:t>
                </a:r>
                <a:endParaRPr lang="en-US" sz="900"/>
              </a:p>
            </c:rich>
          </c:tx>
          <c:layout>
            <c:manualLayout>
              <c:xMode val="edge"/>
              <c:yMode val="edge"/>
              <c:x val="3.6200316726810143E-2"/>
              <c:y val="0.1796431281584334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'F7'!$L$6</c:f>
              <c:strCache>
                <c:ptCount val="1"/>
                <c:pt idx="0">
                  <c:v>Annualized change in Learning Poverty in this spell (pp)</c:v>
                </c:pt>
              </c:strCache>
            </c:strRef>
          </c:tx>
          <c:spPr>
            <a:solidFill>
              <a:srgbClr val="ED7D31"/>
            </a:solidFill>
            <a:ln>
              <a:noFill/>
            </a:ln>
            <a:effectLst/>
          </c:spPr>
          <c:invertIfNegative val="1"/>
          <c:dPt>
            <c:idx val="0"/>
            <c:invertIfNegative val="1"/>
            <c:bubble3D val="0"/>
            <c:spPr>
              <a:solidFill>
                <a:srgbClr val="ED7D31"/>
              </a:solidFill>
              <a:ln>
                <a:noFill/>
              </a:ln>
              <a:effectLst/>
            </c:spPr>
            <c:extLst>
              <c:ext xmlns:c16="http://schemas.microsoft.com/office/drawing/2014/chart" uri="{C3380CC4-5D6E-409C-BE32-E72D297353CC}">
                <c16:uniqueId val="{00000002-6503-44AD-B529-E205ECE1C7A2}"/>
              </c:ext>
            </c:extLst>
          </c:dPt>
          <c:dPt>
            <c:idx val="1"/>
            <c:invertIfNegative val="1"/>
            <c:bubble3D val="0"/>
            <c:spPr>
              <a:solidFill>
                <a:srgbClr val="ED7D31"/>
              </a:solidFill>
              <a:ln>
                <a:noFill/>
              </a:ln>
              <a:effectLst/>
            </c:spPr>
            <c:extLst>
              <c:ext xmlns:c16="http://schemas.microsoft.com/office/drawing/2014/chart" uri="{C3380CC4-5D6E-409C-BE32-E72D297353CC}">
                <c16:uniqueId val="{00000003-6503-44AD-B529-E205ECE1C7A2}"/>
              </c:ext>
            </c:extLst>
          </c:dPt>
          <c:dPt>
            <c:idx val="60"/>
            <c:invertIfNegative val="1"/>
            <c:bubble3D val="0"/>
            <c:extLst>
              <c:ext xmlns:c16="http://schemas.microsoft.com/office/drawing/2014/chart" uri="{C3380CC4-5D6E-409C-BE32-E72D297353CC}">
                <c16:uniqueId val="{0000001B-6288-4650-9EFB-34BF608E9494}"/>
              </c:ext>
            </c:extLst>
          </c:dPt>
          <c:val>
            <c:numRef>
              <c:f>'F7'!$L$7:$L$78</c:f>
              <c:numCache>
                <c:formatCode>0</c:formatCode>
                <c:ptCount val="72"/>
                <c:pt idx="0">
                  <c:v>2.7281002998352051</c:v>
                </c:pt>
                <c:pt idx="1">
                  <c:v>2.2542774677276611</c:v>
                </c:pt>
                <c:pt idx="2">
                  <c:v>0.85812604427337646</c:v>
                </c:pt>
                <c:pt idx="3">
                  <c:v>0.80951690673828125</c:v>
                </c:pt>
                <c:pt idx="4">
                  <c:v>0.58784264326095581</c:v>
                </c:pt>
                <c:pt idx="5">
                  <c:v>0.5838775634765625</c:v>
                </c:pt>
                <c:pt idx="6">
                  <c:v>0.47574615478515625</c:v>
                </c:pt>
                <c:pt idx="7">
                  <c:v>0.43935585021972656</c:v>
                </c:pt>
                <c:pt idx="8">
                  <c:v>0.42841285467147827</c:v>
                </c:pt>
                <c:pt idx="9">
                  <c:v>0.26136094331741333</c:v>
                </c:pt>
                <c:pt idx="10">
                  <c:v>0.16482734680175781</c:v>
                </c:pt>
                <c:pt idx="11">
                  <c:v>0.14446020126342773</c:v>
                </c:pt>
                <c:pt idx="12">
                  <c:v>0.13304567337036133</c:v>
                </c:pt>
                <c:pt idx="13">
                  <c:v>0.11708232015371323</c:v>
                </c:pt>
                <c:pt idx="14">
                  <c:v>8.4749497473239899E-2</c:v>
                </c:pt>
                <c:pt idx="15">
                  <c:v>5.004337802529335E-2</c:v>
                </c:pt>
                <c:pt idx="16">
                  <c:v>-3.0285263434052467E-2</c:v>
                </c:pt>
                <c:pt idx="17">
                  <c:v>-3.0359268188476563E-2</c:v>
                </c:pt>
                <c:pt idx="18">
                  <c:v>-7.4117757380008698E-2</c:v>
                </c:pt>
                <c:pt idx="19">
                  <c:v>-0.1121804341673851</c:v>
                </c:pt>
                <c:pt idx="20">
                  <c:v>-0.1894073486328125</c:v>
                </c:pt>
                <c:pt idx="21">
                  <c:v>-0.19178982079029083</c:v>
                </c:pt>
                <c:pt idx="22">
                  <c:v>-0.19965580105781555</c:v>
                </c:pt>
                <c:pt idx="23">
                  <c:v>-0.21446186304092407</c:v>
                </c:pt>
                <c:pt idx="24">
                  <c:v>-0.23645074665546417</c:v>
                </c:pt>
                <c:pt idx="25">
                  <c:v>-0.34278324246406555</c:v>
                </c:pt>
                <c:pt idx="26">
                  <c:v>-0.34724855422973633</c:v>
                </c:pt>
                <c:pt idx="27">
                  <c:v>-0.41585463285446167</c:v>
                </c:pt>
                <c:pt idx="28">
                  <c:v>-0.46153983473777771</c:v>
                </c:pt>
                <c:pt idx="29">
                  <c:v>-0.48941692709922791</c:v>
                </c:pt>
                <c:pt idx="30">
                  <c:v>-0.52265655994415283</c:v>
                </c:pt>
                <c:pt idx="31">
                  <c:v>-0.57418406009674072</c:v>
                </c:pt>
                <c:pt idx="32">
                  <c:v>-0.58040696382522583</c:v>
                </c:pt>
                <c:pt idx="33">
                  <c:v>-0.61576622724533081</c:v>
                </c:pt>
                <c:pt idx="34">
                  <c:v>-0.63251495361328125</c:v>
                </c:pt>
                <c:pt idx="35">
                  <c:v>-0.64222937822341919</c:v>
                </c:pt>
                <c:pt idx="36">
                  <c:v>-0.67888927459716797</c:v>
                </c:pt>
                <c:pt idx="37">
                  <c:v>-0.71387374401092529</c:v>
                </c:pt>
                <c:pt idx="38">
                  <c:v>-0.75941014289855957</c:v>
                </c:pt>
                <c:pt idx="39">
                  <c:v>-0.85528564453125</c:v>
                </c:pt>
                <c:pt idx="40">
                  <c:v>-0.85863065719604492</c:v>
                </c:pt>
                <c:pt idx="41">
                  <c:v>-0.88762092590332031</c:v>
                </c:pt>
                <c:pt idx="42">
                  <c:v>-0.9247283935546875</c:v>
                </c:pt>
                <c:pt idx="43">
                  <c:v>-0.9935610294342041</c:v>
                </c:pt>
                <c:pt idx="44">
                  <c:v>-1.0563385486602783</c:v>
                </c:pt>
                <c:pt idx="45">
                  <c:v>-1.0979794263839722</c:v>
                </c:pt>
                <c:pt idx="46">
                  <c:v>-1.1029164791107178</c:v>
                </c:pt>
                <c:pt idx="47">
                  <c:v>-1.1638870239257813</c:v>
                </c:pt>
                <c:pt idx="48">
                  <c:v>-1.2508910894393921</c:v>
                </c:pt>
                <c:pt idx="49">
                  <c:v>-1.4050391912460327</c:v>
                </c:pt>
                <c:pt idx="50">
                  <c:v>-1.4788731336593628</c:v>
                </c:pt>
                <c:pt idx="51">
                  <c:v>-1.5090556144714355</c:v>
                </c:pt>
                <c:pt idx="52">
                  <c:v>-1.808432936668396</c:v>
                </c:pt>
                <c:pt idx="53">
                  <c:v>-1.8369021415710449</c:v>
                </c:pt>
                <c:pt idx="54">
                  <c:v>-1.8937574625015259</c:v>
                </c:pt>
                <c:pt idx="55">
                  <c:v>-1.907785177230835</c:v>
                </c:pt>
                <c:pt idx="56">
                  <c:v>-1.928851842880249</c:v>
                </c:pt>
                <c:pt idx="57">
                  <c:v>-2.1380321979522705</c:v>
                </c:pt>
                <c:pt idx="58">
                  <c:v>-2.1419110298156738</c:v>
                </c:pt>
                <c:pt idx="59">
                  <c:v>-2.2444922924041748</c:v>
                </c:pt>
                <c:pt idx="60">
                  <c:v>-2.2830688953399658</c:v>
                </c:pt>
                <c:pt idx="61">
                  <c:v>-2.494049072265625</c:v>
                </c:pt>
                <c:pt idx="62">
                  <c:v>-2.7221190929412842</c:v>
                </c:pt>
                <c:pt idx="63">
                  <c:v>-2.7955760955810547</c:v>
                </c:pt>
                <c:pt idx="64">
                  <c:v>-2.9191176891326904</c:v>
                </c:pt>
                <c:pt idx="65">
                  <c:v>-3.0983998775482178</c:v>
                </c:pt>
                <c:pt idx="66">
                  <c:v>-3.2244663238525391</c:v>
                </c:pt>
                <c:pt idx="67">
                  <c:v>-3.3006281852722168</c:v>
                </c:pt>
                <c:pt idx="68">
                  <c:v>-3.3397040367126465</c:v>
                </c:pt>
                <c:pt idx="69">
                  <c:v>-3.3839876651763916</c:v>
                </c:pt>
                <c:pt idx="70">
                  <c:v>-3.4588766098022461</c:v>
                </c:pt>
                <c:pt idx="71">
                  <c:v>-3.8831894397735596</c:v>
                </c:pt>
              </c:numCache>
            </c:numRef>
          </c:val>
          <c:extLst>
            <c:ext xmlns:c14="http://schemas.microsoft.com/office/drawing/2007/8/2/chart" uri="{6F2FDCE9-48DA-4B69-8628-5D25D57E5C99}">
              <c14:invertSolidFillFmt>
                <c14:spPr xmlns:c14="http://schemas.microsoft.com/office/drawing/2007/8/2/chart">
                  <a:solidFill>
                    <a:srgbClr val="4472C4"/>
                  </a:solidFill>
                  <a:ln>
                    <a:noFill/>
                  </a:ln>
                  <a:effectLst/>
                </c14:spPr>
              </c14:invertSolidFillFmt>
            </c:ext>
            <c:ext xmlns:c16="http://schemas.microsoft.com/office/drawing/2014/chart" uri="{C3380CC4-5D6E-409C-BE32-E72D297353CC}">
              <c16:uniqueId val="{00000000-6503-44AD-B529-E205ECE1C7A2}"/>
            </c:ext>
          </c:extLst>
        </c:ser>
        <c:dLbls>
          <c:showLegendKey val="0"/>
          <c:showVal val="0"/>
          <c:showCatName val="0"/>
          <c:showSerName val="0"/>
          <c:showPercent val="0"/>
          <c:showBubbleSize val="0"/>
        </c:dLbls>
        <c:gapWidth val="35"/>
        <c:overlap val="20"/>
        <c:axId val="282126496"/>
        <c:axId val="234162928"/>
      </c:barChart>
      <c:catAx>
        <c:axId val="282126496"/>
        <c:scaling>
          <c:orientation val="minMax"/>
        </c:scaling>
        <c:delete val="1"/>
        <c:axPos val="b"/>
        <c:numFmt formatCode="General" sourceLinked="1"/>
        <c:majorTickMark val="none"/>
        <c:minorTickMark val="none"/>
        <c:tickLblPos val="nextTo"/>
        <c:crossAx val="234162928"/>
        <c:crosses val="autoZero"/>
        <c:auto val="1"/>
        <c:lblAlgn val="ctr"/>
        <c:lblOffset val="100"/>
        <c:noMultiLvlLbl val="0"/>
      </c:catAx>
      <c:valAx>
        <c:axId val="234162928"/>
        <c:scaling>
          <c:orientation val="minMax"/>
          <c:max val="4"/>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Annualized</a:t>
                </a:r>
                <a:r>
                  <a:rPr lang="en-US" sz="900" baseline="0"/>
                  <a:t> Change in Learning Poverty (p.p.)</a:t>
                </a:r>
                <a:endParaRPr lang="en-US"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821264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25397515506706"/>
          <c:y val="6.9896711377447032E-2"/>
          <c:w val="0.87317732026485739"/>
          <c:h val="0.76626809656440209"/>
        </c:manualLayout>
      </c:layout>
      <c:lineChart>
        <c:grouping val="standard"/>
        <c:varyColors val="0"/>
        <c:ser>
          <c:idx val="2"/>
          <c:order val="0"/>
          <c:tx>
            <c:strRef>
              <c:f>'F8'!$A$30</c:f>
              <c:strCache>
                <c:ptCount val="1"/>
                <c:pt idx="0">
                  <c:v>Halving</c:v>
                </c:pt>
              </c:strCache>
            </c:strRef>
          </c:tx>
          <c:spPr>
            <a:ln w="28575" cap="rnd">
              <a:solidFill>
                <a:schemeClr val="accent3"/>
              </a:solidFill>
              <a:round/>
            </a:ln>
            <a:effectLst/>
          </c:spPr>
          <c:marker>
            <c:symbol val="circle"/>
            <c:size val="3"/>
            <c:spPr>
              <a:solidFill>
                <a:schemeClr val="accent3"/>
              </a:solidFill>
              <a:ln w="9525">
                <a:solidFill>
                  <a:schemeClr val="accent3"/>
                </a:solidFill>
              </a:ln>
              <a:effectLst/>
            </c:spPr>
          </c:marker>
          <c:dLbls>
            <c:dLbl>
              <c:idx val="0"/>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17-464B-BDCA-EF9A343D986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'F8'!$D$30:$S$30</c:f>
              <c:numCache>
                <c:formatCode>0.0</c:formatCode>
                <c:ptCount val="16"/>
                <c:pt idx="0">
                  <c:v>26.349155426025391</c:v>
                </c:pt>
                <c:pt idx="1">
                  <c:v>26.349155426025391</c:v>
                </c:pt>
                <c:pt idx="2">
                  <c:v>26.349155426025391</c:v>
                </c:pt>
                <c:pt idx="3">
                  <c:v>26.349155426025391</c:v>
                </c:pt>
                <c:pt idx="4">
                  <c:v>26.349155426025391</c:v>
                </c:pt>
                <c:pt idx="5">
                  <c:v>26.349155426025391</c:v>
                </c:pt>
                <c:pt idx="6">
                  <c:v>26.349155426025391</c:v>
                </c:pt>
                <c:pt idx="7">
                  <c:v>26.349155426025391</c:v>
                </c:pt>
                <c:pt idx="8">
                  <c:v>26.349155426025391</c:v>
                </c:pt>
                <c:pt idx="9">
                  <c:v>26.349155426025391</c:v>
                </c:pt>
                <c:pt idx="10">
                  <c:v>26.349155426025391</c:v>
                </c:pt>
                <c:pt idx="11">
                  <c:v>26.349155426025391</c:v>
                </c:pt>
                <c:pt idx="12">
                  <c:v>26.349155426025391</c:v>
                </c:pt>
                <c:pt idx="13">
                  <c:v>26.349155426025391</c:v>
                </c:pt>
                <c:pt idx="14">
                  <c:v>26.349155426025391</c:v>
                </c:pt>
                <c:pt idx="15">
                  <c:v>26.349155426025391</c:v>
                </c:pt>
              </c:numCache>
            </c:numRef>
          </c:val>
          <c:smooth val="0"/>
          <c:extLst>
            <c:ext xmlns:c16="http://schemas.microsoft.com/office/drawing/2014/chart" uri="{C3380CC4-5D6E-409C-BE32-E72D297353CC}">
              <c16:uniqueId val="{00000002-8587-481F-B1D6-D7C75319E66E}"/>
            </c:ext>
          </c:extLst>
        </c:ser>
        <c:ser>
          <c:idx val="0"/>
          <c:order val="1"/>
          <c:tx>
            <c:strRef>
              <c:f>'F8'!$A$28</c:f>
              <c:strCache>
                <c:ptCount val="1"/>
                <c:pt idx="0">
                  <c:v>Business as usual</c:v>
                </c:pt>
              </c:strCache>
            </c:strRef>
          </c:tx>
          <c:spPr>
            <a:ln w="28575" cap="rnd">
              <a:solidFill>
                <a:schemeClr val="accent1"/>
              </a:solidFill>
              <a:round/>
            </a:ln>
            <a:effectLst/>
          </c:spPr>
          <c:marker>
            <c:symbol val="circle"/>
            <c:size val="3"/>
            <c:spPr>
              <a:solidFill>
                <a:schemeClr val="accent1"/>
              </a:solidFill>
              <a:ln w="9525">
                <a:solidFill>
                  <a:schemeClr val="accent1"/>
                </a:solidFill>
              </a:ln>
              <a:effectLst/>
            </c:spPr>
          </c:marker>
          <c:dLbls>
            <c:dLbl>
              <c:idx val="15"/>
              <c:layout>
                <c:manualLayout>
                  <c:x val="-7.1962177922655348E-3"/>
                  <c:y val="-3.7692857111558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'F8'!$D$28:$S$28</c:f>
              <c:numCache>
                <c:formatCode>0.0</c:formatCode>
                <c:ptCount val="16"/>
                <c:pt idx="0">
                  <c:v>52.698310852050781</c:v>
                </c:pt>
                <c:pt idx="1">
                  <c:v>52.119808197021484</c:v>
                </c:pt>
                <c:pt idx="2">
                  <c:v>51.518390655517578</c:v>
                </c:pt>
                <c:pt idx="3">
                  <c:v>50.907249450683594</c:v>
                </c:pt>
                <c:pt idx="4">
                  <c:v>50.297569274902344</c:v>
                </c:pt>
                <c:pt idx="5">
                  <c:v>49.681350708007813</c:v>
                </c:pt>
                <c:pt idx="6">
                  <c:v>49.065067291259766</c:v>
                </c:pt>
                <c:pt idx="7">
                  <c:v>48.452213287353516</c:v>
                </c:pt>
                <c:pt idx="8">
                  <c:v>47.843879699707031</c:v>
                </c:pt>
                <c:pt idx="9">
                  <c:v>47.247928619384766</c:v>
                </c:pt>
                <c:pt idx="10">
                  <c:v>46.673118591308594</c:v>
                </c:pt>
                <c:pt idx="11">
                  <c:v>46.113853454589844</c:v>
                </c:pt>
                <c:pt idx="12">
                  <c:v>45.584911346435547</c:v>
                </c:pt>
                <c:pt idx="13">
                  <c:v>45.078975677490234</c:v>
                </c:pt>
                <c:pt idx="14">
                  <c:v>44.715793609619141</c:v>
                </c:pt>
                <c:pt idx="15">
                  <c:v>44.380817413330078</c:v>
                </c:pt>
              </c:numCache>
            </c:numRef>
          </c:val>
          <c:smooth val="0"/>
          <c:extLst>
            <c:ext xmlns:c16="http://schemas.microsoft.com/office/drawing/2014/chart" uri="{C3380CC4-5D6E-409C-BE32-E72D297353CC}">
              <c16:uniqueId val="{00000000-8587-481F-B1D6-D7C75319E66E}"/>
            </c:ext>
          </c:extLst>
        </c:ser>
        <c:ser>
          <c:idx val="1"/>
          <c:order val="2"/>
          <c:tx>
            <c:strRef>
              <c:f>'F8'!$A$29</c:f>
              <c:strCache>
                <c:ptCount val="1"/>
                <c:pt idx="0">
                  <c:v>High scenario</c:v>
                </c:pt>
              </c:strCache>
            </c:strRef>
          </c:tx>
          <c:spPr>
            <a:ln w="28575" cap="rnd">
              <a:solidFill>
                <a:schemeClr val="accent2"/>
              </a:solidFill>
              <a:round/>
            </a:ln>
            <a:effectLst/>
          </c:spPr>
          <c:marker>
            <c:symbol val="circle"/>
            <c:size val="3"/>
            <c:spPr>
              <a:solidFill>
                <a:schemeClr val="accent2"/>
              </a:solidFill>
              <a:ln w="9525">
                <a:solidFill>
                  <a:schemeClr val="accent2"/>
                </a:solidFill>
              </a:ln>
              <a:effectLst/>
            </c:spPr>
          </c:marker>
          <c:dLbls>
            <c:dLbl>
              <c:idx val="0"/>
              <c:layout>
                <c:manualLayout>
                  <c:x val="-7.6503781214446323E-3"/>
                  <c:y val="-3.8867017265524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17-464B-BDCA-EF9A343D9862}"/>
                </c:ext>
              </c:extLst>
            </c:dLbl>
            <c:dLbl>
              <c:idx val="15"/>
              <c:layout>
                <c:manualLayout>
                  <c:x val="-1.4392372722411739E-2"/>
                  <c:y val="-3.3486821924815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C9-4470-B50D-C1991013C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'F8'!$D$27:$S$27</c:f>
              <c:strCach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strCache>
            </c:strRef>
          </c:cat>
          <c:val>
            <c:numRef>
              <c:f>'F8'!$D$29:$S$29</c:f>
              <c:numCache>
                <c:formatCode>0.0</c:formatCode>
                <c:ptCount val="16"/>
                <c:pt idx="0">
                  <c:v>52.698310852050781</c:v>
                </c:pt>
                <c:pt idx="1">
                  <c:v>50.858985900878906</c:v>
                </c:pt>
                <c:pt idx="2">
                  <c:v>49.014629364013672</c:v>
                </c:pt>
                <c:pt idx="3">
                  <c:v>47.159088134765625</c:v>
                </c:pt>
                <c:pt idx="4">
                  <c:v>45.311473846435547</c:v>
                </c:pt>
                <c:pt idx="5">
                  <c:v>43.454338073730469</c:v>
                </c:pt>
                <c:pt idx="6">
                  <c:v>41.590019226074219</c:v>
                </c:pt>
                <c:pt idx="7">
                  <c:v>39.725189208984375</c:v>
                </c:pt>
                <c:pt idx="8">
                  <c:v>37.870365142822266</c:v>
                </c:pt>
                <c:pt idx="9">
                  <c:v>36.028568267822266</c:v>
                </c:pt>
                <c:pt idx="10">
                  <c:v>34.255130767822266</c:v>
                </c:pt>
                <c:pt idx="11">
                  <c:v>32.739280700683594</c:v>
                </c:pt>
                <c:pt idx="12">
                  <c:v>31.239433288574219</c:v>
                </c:pt>
                <c:pt idx="13">
                  <c:v>29.752784729003906</c:v>
                </c:pt>
                <c:pt idx="14">
                  <c:v>28.400581359863281</c:v>
                </c:pt>
                <c:pt idx="15">
                  <c:v>27.058818817138672</c:v>
                </c:pt>
              </c:numCache>
            </c:numRef>
          </c:val>
          <c:smooth val="0"/>
          <c:extLst>
            <c:ext xmlns:c16="http://schemas.microsoft.com/office/drawing/2014/chart" uri="{C3380CC4-5D6E-409C-BE32-E72D297353CC}">
              <c16:uniqueId val="{00000001-8587-481F-B1D6-D7C75319E66E}"/>
            </c:ext>
          </c:extLst>
        </c:ser>
        <c:dLbls>
          <c:showLegendKey val="0"/>
          <c:showVal val="0"/>
          <c:showCatName val="0"/>
          <c:showSerName val="0"/>
          <c:showPercent val="0"/>
          <c:showBubbleSize val="0"/>
        </c:dLbls>
        <c:marker val="1"/>
        <c:smooth val="0"/>
        <c:axId val="1584437279"/>
        <c:axId val="1764057983"/>
      </c:lineChart>
      <c:catAx>
        <c:axId val="158443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57983"/>
        <c:crosses val="autoZero"/>
        <c:auto val="1"/>
        <c:lblAlgn val="ctr"/>
        <c:lblOffset val="100"/>
        <c:noMultiLvlLbl val="0"/>
      </c:catAx>
      <c:valAx>
        <c:axId val="1764057983"/>
        <c:scaling>
          <c:orientation val="minMax"/>
          <c:max val="6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Learing</a:t>
                </a:r>
                <a:r>
                  <a:rPr lang="en-US" baseline="0"/>
                  <a:t> Poverty Observed and Simulations  (%)</a:t>
                </a:r>
                <a:endParaRPr lang="en-US"/>
              </a:p>
            </c:rich>
          </c:tx>
          <c:layout>
            <c:manualLayout>
              <c:xMode val="edge"/>
              <c:yMode val="edge"/>
              <c:x val="2.9458224351902557E-2"/>
              <c:y val="0.1013537839270789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437279"/>
        <c:crosses val="autoZero"/>
        <c:crossBetween val="between"/>
        <c:majorUnit val="10"/>
      </c:valAx>
      <c:spPr>
        <a:noFill/>
        <a:ln>
          <a:noFill/>
        </a:ln>
        <a:effectLst/>
      </c:spPr>
    </c:plotArea>
    <c:legend>
      <c:legendPos val="b"/>
      <c:layout>
        <c:manualLayout>
          <c:xMode val="edge"/>
          <c:yMode val="edge"/>
          <c:x val="0.17619007015608007"/>
          <c:y val="0.93343775105980509"/>
          <c:w val="0.72394856585522704"/>
          <c:h val="5.86935231559990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4"/>
          </c:marker>
          <c:xVal>
            <c:numRef>
              <c:f>'F1'!$T$7:$T$66</c:f>
              <c:numCache>
                <c:formatCode>0%</c:formatCode>
                <c:ptCount val="60"/>
                <c:pt idx="0">
                  <c:v>0.53578966856002808</c:v>
                </c:pt>
                <c:pt idx="1">
                  <c:v>6.9515585899353027E-2</c:v>
                </c:pt>
                <c:pt idx="2">
                  <c:v>0.4694746732711792</c:v>
                </c:pt>
                <c:pt idx="3">
                  <c:v>0.30258625745773315</c:v>
                </c:pt>
                <c:pt idx="4">
                  <c:v>0.44726210832595825</c:v>
                </c:pt>
                <c:pt idx="5">
                  <c:v>0.31704282760620117</c:v>
                </c:pt>
                <c:pt idx="6">
                  <c:v>0.79381966590881348</c:v>
                </c:pt>
                <c:pt idx="7">
                  <c:v>0.62068682909011841</c:v>
                </c:pt>
                <c:pt idx="8">
                  <c:v>0.13514506816864014</c:v>
                </c:pt>
                <c:pt idx="9">
                  <c:v>0.63624405860900879</c:v>
                </c:pt>
                <c:pt idx="10">
                  <c:v>1.0005652904510498E-2</c:v>
                </c:pt>
                <c:pt idx="11">
                  <c:v>0.33772894740104675</c:v>
                </c:pt>
                <c:pt idx="12">
                  <c:v>0.42489981651306152</c:v>
                </c:pt>
                <c:pt idx="13">
                  <c:v>0.6408575177192688</c:v>
                </c:pt>
                <c:pt idx="14">
                  <c:v>0.53695005178451538</c:v>
                </c:pt>
                <c:pt idx="15">
                  <c:v>5.4160889238119125E-2</c:v>
                </c:pt>
                <c:pt idx="16">
                  <c:v>0.71276366710662842</c:v>
                </c:pt>
                <c:pt idx="17">
                  <c:v>0.14070582389831543</c:v>
                </c:pt>
                <c:pt idx="18">
                  <c:v>9.5064640045166016E-3</c:v>
                </c:pt>
                <c:pt idx="19">
                  <c:v>0.2200164794921875</c:v>
                </c:pt>
                <c:pt idx="20">
                  <c:v>0.27686899900436401</c:v>
                </c:pt>
                <c:pt idx="21">
                  <c:v>0.41429919004440308</c:v>
                </c:pt>
                <c:pt idx="22">
                  <c:v>8.7376594543457031E-2</c:v>
                </c:pt>
                <c:pt idx="23">
                  <c:v>0.69443696737289429</c:v>
                </c:pt>
                <c:pt idx="24">
                  <c:v>0.65175741910934448</c:v>
                </c:pt>
                <c:pt idx="25">
                  <c:v>0.36017686128616333</c:v>
                </c:pt>
                <c:pt idx="26">
                  <c:v>7.0671975612640381E-2</c:v>
                </c:pt>
                <c:pt idx="27">
                  <c:v>2.8958916664123535E-2</c:v>
                </c:pt>
                <c:pt idx="28">
                  <c:v>6.2062501907348633E-2</c:v>
                </c:pt>
                <c:pt idx="29">
                  <c:v>2.249222993850708E-2</c:v>
                </c:pt>
                <c:pt idx="30">
                  <c:v>1.7492115497589111E-2</c:v>
                </c:pt>
                <c:pt idx="31">
                  <c:v>2.3894071578979492E-2</c:v>
                </c:pt>
                <c:pt idx="32">
                  <c:v>1.4267802238464355E-2</c:v>
                </c:pt>
                <c:pt idx="33">
                  <c:v>6.128084659576416E-2</c:v>
                </c:pt>
                <c:pt idx="34">
                  <c:v>7.9878568649291992E-3</c:v>
                </c:pt>
                <c:pt idx="35">
                  <c:v>4.7308865934610367E-2</c:v>
                </c:pt>
                <c:pt idx="36">
                  <c:v>4.6339455991983414E-2</c:v>
                </c:pt>
                <c:pt idx="37">
                  <c:v>3.2437324523925781E-2</c:v>
                </c:pt>
                <c:pt idx="38">
                  <c:v>5.4929550737142563E-2</c:v>
                </c:pt>
                <c:pt idx="39">
                  <c:v>8.1492066383361816E-3</c:v>
                </c:pt>
                <c:pt idx="40">
                  <c:v>5.3590003401041031E-2</c:v>
                </c:pt>
                <c:pt idx="41">
                  <c:v>3.3127307891845703E-2</c:v>
                </c:pt>
                <c:pt idx="42">
                  <c:v>6.8288564682006836E-2</c:v>
                </c:pt>
                <c:pt idx="43">
                  <c:v>1.6981601715087891E-2</c:v>
                </c:pt>
                <c:pt idx="44">
                  <c:v>6.8354964256286621E-2</c:v>
                </c:pt>
                <c:pt idx="45">
                  <c:v>2.3352265357971191E-2</c:v>
                </c:pt>
                <c:pt idx="46">
                  <c:v>3.4667074680328369E-2</c:v>
                </c:pt>
                <c:pt idx="47">
                  <c:v>1.2278497219085693E-2</c:v>
                </c:pt>
                <c:pt idx="48">
                  <c:v>1.7862200736999512E-2</c:v>
                </c:pt>
                <c:pt idx="49">
                  <c:v>0.21798801422119141</c:v>
                </c:pt>
                <c:pt idx="50">
                  <c:v>4.4983029365539551E-3</c:v>
                </c:pt>
                <c:pt idx="51">
                  <c:v>5.1773253828287125E-2</c:v>
                </c:pt>
                <c:pt idx="52">
                  <c:v>8.3061397075653076E-2</c:v>
                </c:pt>
                <c:pt idx="53">
                  <c:v>2.4062991142272949E-2</c:v>
                </c:pt>
                <c:pt idx="54">
                  <c:v>0.40330401062965393</c:v>
                </c:pt>
                <c:pt idx="55">
                  <c:v>3.2088279724121094E-2</c:v>
                </c:pt>
                <c:pt idx="56">
                  <c:v>4.2471885681152344E-2</c:v>
                </c:pt>
                <c:pt idx="57">
                  <c:v>4.5255716890096664E-2</c:v>
                </c:pt>
                <c:pt idx="58">
                  <c:v>2.4079859256744385E-2</c:v>
                </c:pt>
                <c:pt idx="59">
                  <c:v>2.4826407432556152E-2</c:v>
                </c:pt>
              </c:numCache>
            </c:numRef>
          </c:xVal>
          <c:yVal>
            <c:numRef>
              <c:f>'F1'!$W$7:$W$66</c:f>
              <c:numCache>
                <c:formatCode>0%</c:formatCode>
                <c:ptCount val="60"/>
                <c:pt idx="0">
                  <c:v>0.52148199081420898</c:v>
                </c:pt>
                <c:pt idx="1">
                  <c:v>0.41145783662796021</c:v>
                </c:pt>
                <c:pt idx="2">
                  <c:v>0.49759036302566528</c:v>
                </c:pt>
                <c:pt idx="3">
                  <c:v>0.31405848264694214</c:v>
                </c:pt>
                <c:pt idx="4">
                  <c:v>0.4945417046546936</c:v>
                </c:pt>
                <c:pt idx="5">
                  <c:v>0.41456308960914612</c:v>
                </c:pt>
                <c:pt idx="6">
                  <c:v>0.79224777221679688</c:v>
                </c:pt>
                <c:pt idx="7">
                  <c:v>0.50172758102416992</c:v>
                </c:pt>
                <c:pt idx="8">
                  <c:v>0.51578885316848755</c:v>
                </c:pt>
                <c:pt idx="9">
                  <c:v>0.70415651798248291</c:v>
                </c:pt>
                <c:pt idx="10">
                  <c:v>0.1998613178730011</c:v>
                </c:pt>
                <c:pt idx="11">
                  <c:v>0.55554962158203125</c:v>
                </c:pt>
                <c:pt idx="12">
                  <c:v>0.44534453749656677</c:v>
                </c:pt>
                <c:pt idx="13">
                  <c:v>0.64695984125137329</c:v>
                </c:pt>
                <c:pt idx="14">
                  <c:v>0.54456615447998047</c:v>
                </c:pt>
                <c:pt idx="15">
                  <c:v>0.1453016996383667</c:v>
                </c:pt>
                <c:pt idx="16">
                  <c:v>0.68181151151657104</c:v>
                </c:pt>
                <c:pt idx="17">
                  <c:v>0.3845532238483429</c:v>
                </c:pt>
                <c:pt idx="18">
                  <c:v>0.16698081791400909</c:v>
                </c:pt>
                <c:pt idx="19">
                  <c:v>0.42315670847892761</c:v>
                </c:pt>
                <c:pt idx="20">
                  <c:v>0.31700432300567627</c:v>
                </c:pt>
                <c:pt idx="21">
                  <c:v>0.41827479004859924</c:v>
                </c:pt>
                <c:pt idx="22">
                  <c:v>0.57568717002868652</c:v>
                </c:pt>
                <c:pt idx="23">
                  <c:v>0.7053825855255127</c:v>
                </c:pt>
                <c:pt idx="24">
                  <c:v>0.91124540567398071</c:v>
                </c:pt>
                <c:pt idx="25">
                  <c:v>0.40150412917137146</c:v>
                </c:pt>
                <c:pt idx="26">
                  <c:v>0.17920759320259094</c:v>
                </c:pt>
                <c:pt idx="27">
                  <c:v>0.22305427491664886</c:v>
                </c:pt>
                <c:pt idx="28">
                  <c:v>0.19174876809120178</c:v>
                </c:pt>
                <c:pt idx="29">
                  <c:v>0.11051715165376663</c:v>
                </c:pt>
                <c:pt idx="30">
                  <c:v>0.2162746787071228</c:v>
                </c:pt>
                <c:pt idx="31">
                  <c:v>0.16205137968063354</c:v>
                </c:pt>
                <c:pt idx="32">
                  <c:v>0.15068964660167694</c:v>
                </c:pt>
                <c:pt idx="33">
                  <c:v>0.16133703291416168</c:v>
                </c:pt>
                <c:pt idx="34">
                  <c:v>0.11219888925552368</c:v>
                </c:pt>
                <c:pt idx="35">
                  <c:v>0.21005135774612427</c:v>
                </c:pt>
                <c:pt idx="36">
                  <c:v>0.18010792136192322</c:v>
                </c:pt>
                <c:pt idx="37">
                  <c:v>0.18010792136192322</c:v>
                </c:pt>
                <c:pt idx="38">
                  <c:v>0.27412375807762146</c:v>
                </c:pt>
                <c:pt idx="39">
                  <c:v>9.6504040062427521E-2</c:v>
                </c:pt>
                <c:pt idx="40">
                  <c:v>0.26745200157165527</c:v>
                </c:pt>
                <c:pt idx="41">
                  <c:v>0.10696078091859818</c:v>
                </c:pt>
                <c:pt idx="42">
                  <c:v>0.16657149791717529</c:v>
                </c:pt>
                <c:pt idx="43">
                  <c:v>0.16657149791717529</c:v>
                </c:pt>
                <c:pt idx="44">
                  <c:v>0.26143667101860046</c:v>
                </c:pt>
                <c:pt idx="45">
                  <c:v>0.20772300660610199</c:v>
                </c:pt>
                <c:pt idx="46">
                  <c:v>0.2491142600774765</c:v>
                </c:pt>
                <c:pt idx="47">
                  <c:v>0.25490748882293701</c:v>
                </c:pt>
                <c:pt idx="48">
                  <c:v>0.17578470706939697</c:v>
                </c:pt>
                <c:pt idx="49">
                  <c:v>0.35306116938591003</c:v>
                </c:pt>
                <c:pt idx="50">
                  <c:v>0.18089155852794647</c:v>
                </c:pt>
                <c:pt idx="51">
                  <c:v>0.14838670194149017</c:v>
                </c:pt>
                <c:pt idx="52">
                  <c:v>0.17313085496425629</c:v>
                </c:pt>
                <c:pt idx="53">
                  <c:v>0.16993540525436401</c:v>
                </c:pt>
                <c:pt idx="54">
                  <c:v>0.51631796360015869</c:v>
                </c:pt>
                <c:pt idx="55">
                  <c:v>0.11362754553556442</c:v>
                </c:pt>
                <c:pt idx="56">
                  <c:v>0.31797111034393311</c:v>
                </c:pt>
                <c:pt idx="57">
                  <c:v>0.15166634321212769</c:v>
                </c:pt>
                <c:pt idx="58">
                  <c:v>0.18310338258743286</c:v>
                </c:pt>
                <c:pt idx="59">
                  <c:v>0.18836574256420135</c:v>
                </c:pt>
              </c:numCache>
            </c:numRef>
          </c:yVal>
          <c:smooth val="0"/>
          <c:extLst>
            <c:ext xmlns:c16="http://schemas.microsoft.com/office/drawing/2014/chart" uri="{C3380CC4-5D6E-409C-BE32-E72D297353CC}">
              <c16:uniqueId val="{00000000-3C59-4E66-B82B-A3ACF4C5DB7B}"/>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3C59-4E66-B82B-A3ACF4C5DB7B}"/>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 BMP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4"/>
          </c:marker>
          <c:xVal>
            <c:numRef>
              <c:f>'F1'!$T$7:$T$31</c:f>
              <c:numCache>
                <c:formatCode>0%</c:formatCode>
                <c:ptCount val="25"/>
                <c:pt idx="0">
                  <c:v>0.53578966856002808</c:v>
                </c:pt>
                <c:pt idx="1">
                  <c:v>6.9515585899353027E-2</c:v>
                </c:pt>
                <c:pt idx="2">
                  <c:v>0.4694746732711792</c:v>
                </c:pt>
                <c:pt idx="3">
                  <c:v>0.30258625745773315</c:v>
                </c:pt>
                <c:pt idx="4">
                  <c:v>0.44726210832595825</c:v>
                </c:pt>
                <c:pt idx="5">
                  <c:v>0.31704282760620117</c:v>
                </c:pt>
                <c:pt idx="6">
                  <c:v>0.79381966590881348</c:v>
                </c:pt>
                <c:pt idx="7">
                  <c:v>0.62068682909011841</c:v>
                </c:pt>
                <c:pt idx="8">
                  <c:v>0.13514506816864014</c:v>
                </c:pt>
                <c:pt idx="9">
                  <c:v>0.63624405860900879</c:v>
                </c:pt>
                <c:pt idx="10">
                  <c:v>1.0005652904510498E-2</c:v>
                </c:pt>
                <c:pt idx="11">
                  <c:v>0.33772894740104675</c:v>
                </c:pt>
                <c:pt idx="12">
                  <c:v>0.42489981651306152</c:v>
                </c:pt>
                <c:pt idx="13">
                  <c:v>0.6408575177192688</c:v>
                </c:pt>
                <c:pt idx="14">
                  <c:v>0.53695005178451538</c:v>
                </c:pt>
                <c:pt idx="15">
                  <c:v>5.4160889238119125E-2</c:v>
                </c:pt>
                <c:pt idx="16">
                  <c:v>0.71276366710662842</c:v>
                </c:pt>
                <c:pt idx="17">
                  <c:v>0.14070582389831543</c:v>
                </c:pt>
                <c:pt idx="18">
                  <c:v>9.5064640045166016E-3</c:v>
                </c:pt>
                <c:pt idx="19">
                  <c:v>0.2200164794921875</c:v>
                </c:pt>
                <c:pt idx="20">
                  <c:v>0.27686899900436401</c:v>
                </c:pt>
                <c:pt idx="21">
                  <c:v>0.41429919004440308</c:v>
                </c:pt>
                <c:pt idx="22">
                  <c:v>8.7376594543457031E-2</c:v>
                </c:pt>
                <c:pt idx="23">
                  <c:v>0.69443696737289429</c:v>
                </c:pt>
                <c:pt idx="24">
                  <c:v>0.65175741910934448</c:v>
                </c:pt>
              </c:numCache>
            </c:numRef>
          </c:xVal>
          <c:yVal>
            <c:numRef>
              <c:f>'F1'!$W$7:$W$31</c:f>
              <c:numCache>
                <c:formatCode>0%</c:formatCode>
                <c:ptCount val="25"/>
                <c:pt idx="0">
                  <c:v>0.52148199081420898</c:v>
                </c:pt>
                <c:pt idx="1">
                  <c:v>0.41145783662796021</c:v>
                </c:pt>
                <c:pt idx="2">
                  <c:v>0.49759036302566528</c:v>
                </c:pt>
                <c:pt idx="3">
                  <c:v>0.31405848264694214</c:v>
                </c:pt>
                <c:pt idx="4">
                  <c:v>0.4945417046546936</c:v>
                </c:pt>
                <c:pt idx="5">
                  <c:v>0.41456308960914612</c:v>
                </c:pt>
                <c:pt idx="6">
                  <c:v>0.79224777221679688</c:v>
                </c:pt>
                <c:pt idx="7">
                  <c:v>0.50172758102416992</c:v>
                </c:pt>
                <c:pt idx="8">
                  <c:v>0.51578885316848755</c:v>
                </c:pt>
                <c:pt idx="9">
                  <c:v>0.70415651798248291</c:v>
                </c:pt>
                <c:pt idx="10">
                  <c:v>0.1998613178730011</c:v>
                </c:pt>
                <c:pt idx="11">
                  <c:v>0.55554962158203125</c:v>
                </c:pt>
                <c:pt idx="12">
                  <c:v>0.44534453749656677</c:v>
                </c:pt>
                <c:pt idx="13">
                  <c:v>0.64695984125137329</c:v>
                </c:pt>
                <c:pt idx="14">
                  <c:v>0.54456615447998047</c:v>
                </c:pt>
                <c:pt idx="15">
                  <c:v>0.1453016996383667</c:v>
                </c:pt>
                <c:pt idx="16">
                  <c:v>0.68181151151657104</c:v>
                </c:pt>
                <c:pt idx="17">
                  <c:v>0.3845532238483429</c:v>
                </c:pt>
                <c:pt idx="18">
                  <c:v>0.16698081791400909</c:v>
                </c:pt>
                <c:pt idx="19">
                  <c:v>0.42315670847892761</c:v>
                </c:pt>
                <c:pt idx="20">
                  <c:v>0.31700432300567627</c:v>
                </c:pt>
                <c:pt idx="21">
                  <c:v>0.41827479004859924</c:v>
                </c:pt>
                <c:pt idx="22">
                  <c:v>0.57568717002868652</c:v>
                </c:pt>
                <c:pt idx="23">
                  <c:v>0.7053825855255127</c:v>
                </c:pt>
                <c:pt idx="24">
                  <c:v>0.91124540567398071</c:v>
                </c:pt>
              </c:numCache>
            </c:numRef>
          </c:yVal>
          <c:smooth val="0"/>
          <c:extLst>
            <c:ext xmlns:c16="http://schemas.microsoft.com/office/drawing/2014/chart" uri="{C3380CC4-5D6E-409C-BE32-E72D297353CC}">
              <c16:uniqueId val="{00000000-FF62-4918-84A8-940DFBC3007F}"/>
            </c:ext>
          </c:extLst>
        </c:ser>
        <c:ser>
          <c:idx val="0"/>
          <c:order val="1"/>
          <c:spPr>
            <a:ln w="25400" cap="rnd">
              <a:noFill/>
              <a:round/>
            </a:ln>
            <a:effectLst/>
          </c:spPr>
          <c:marker>
            <c:symbol val="none"/>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FF62-4918-84A8-940DFBC3007F}"/>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 BMP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7847769028872"/>
          <c:y val="4.4941116521345262E-2"/>
          <c:w val="0.79411329833770783"/>
          <c:h val="0.72438632517175161"/>
        </c:manualLayout>
      </c:layout>
      <c:scatterChart>
        <c:scatterStyle val="lineMarker"/>
        <c:varyColors val="0"/>
        <c:ser>
          <c:idx val="1"/>
          <c:order val="0"/>
          <c:spPr>
            <a:ln w="25400">
              <a:noFill/>
            </a:ln>
          </c:spPr>
          <c:marker>
            <c:symbol val="circle"/>
            <c:size val="5"/>
            <c:spPr>
              <a:solidFill>
                <a:schemeClr val="accent2"/>
              </a:solidFill>
              <a:ln w="3175">
                <a:solidFill>
                  <a:schemeClr val="accent2"/>
                </a:solidFill>
              </a:ln>
            </c:spPr>
          </c:marker>
          <c:xVal>
            <c:numRef>
              <c:f>'F1'!$V$7:$V$31</c:f>
              <c:numCache>
                <c:formatCode>0%</c:formatCode>
                <c:ptCount val="25"/>
                <c:pt idx="0">
                  <c:v>0.53878194093704224</c:v>
                </c:pt>
                <c:pt idx="1">
                  <c:v>0.11697719246149063</c:v>
                </c:pt>
                <c:pt idx="2">
                  <c:v>0.48367211222648621</c:v>
                </c:pt>
                <c:pt idx="3">
                  <c:v>0.36775606870651245</c:v>
                </c:pt>
                <c:pt idx="4">
                  <c:v>0.48551833629608154</c:v>
                </c:pt>
                <c:pt idx="5">
                  <c:v>0.32455536723136902</c:v>
                </c:pt>
                <c:pt idx="6">
                  <c:v>0.80742543935775757</c:v>
                </c:pt>
                <c:pt idx="7">
                  <c:v>0.62795454263687134</c:v>
                </c:pt>
                <c:pt idx="8">
                  <c:v>0.13847114145755768</c:v>
                </c:pt>
                <c:pt idx="9">
                  <c:v>0.67283302545547485</c:v>
                </c:pt>
                <c:pt idx="10">
                  <c:v>3.9981093257665634E-2</c:v>
                </c:pt>
                <c:pt idx="11">
                  <c:v>0.3539232611656189</c:v>
                </c:pt>
                <c:pt idx="12">
                  <c:v>0.43162551522254944</c:v>
                </c:pt>
                <c:pt idx="13">
                  <c:v>0.66627222299575806</c:v>
                </c:pt>
                <c:pt idx="14">
                  <c:v>0.55650883913040161</c:v>
                </c:pt>
                <c:pt idx="15">
                  <c:v>6.3078992068767548E-2</c:v>
                </c:pt>
                <c:pt idx="16">
                  <c:v>0.74379158020019531</c:v>
                </c:pt>
                <c:pt idx="17">
                  <c:v>0.19956818222999573</c:v>
                </c:pt>
                <c:pt idx="18">
                  <c:v>3.287183865904808E-2</c:v>
                </c:pt>
                <c:pt idx="19">
                  <c:v>0.2068178802728653</c:v>
                </c:pt>
                <c:pt idx="20">
                  <c:v>0.21707981824874878</c:v>
                </c:pt>
                <c:pt idx="21">
                  <c:v>0.417246013879776</c:v>
                </c:pt>
                <c:pt idx="22">
                  <c:v>0.11010089516639709</c:v>
                </c:pt>
                <c:pt idx="23">
                  <c:v>0.74681353569030762</c:v>
                </c:pt>
                <c:pt idx="24">
                  <c:v>0.74136108160018921</c:v>
                </c:pt>
              </c:numCache>
            </c:numRef>
          </c:xVal>
          <c:yVal>
            <c:numRef>
              <c:f>'F1'!$W$7:$W$31</c:f>
              <c:numCache>
                <c:formatCode>0%</c:formatCode>
                <c:ptCount val="25"/>
                <c:pt idx="0">
                  <c:v>0.52148199081420898</c:v>
                </c:pt>
                <c:pt idx="1">
                  <c:v>0.41145783662796021</c:v>
                </c:pt>
                <c:pt idx="2">
                  <c:v>0.49759036302566528</c:v>
                </c:pt>
                <c:pt idx="3">
                  <c:v>0.31405848264694214</c:v>
                </c:pt>
                <c:pt idx="4">
                  <c:v>0.4945417046546936</c:v>
                </c:pt>
                <c:pt idx="5">
                  <c:v>0.41456308960914612</c:v>
                </c:pt>
                <c:pt idx="6">
                  <c:v>0.79224777221679688</c:v>
                </c:pt>
                <c:pt idx="7">
                  <c:v>0.50172758102416992</c:v>
                </c:pt>
                <c:pt idx="8">
                  <c:v>0.51578885316848755</c:v>
                </c:pt>
                <c:pt idx="9">
                  <c:v>0.70415651798248291</c:v>
                </c:pt>
                <c:pt idx="10">
                  <c:v>0.1998613178730011</c:v>
                </c:pt>
                <c:pt idx="11">
                  <c:v>0.55554962158203125</c:v>
                </c:pt>
                <c:pt idx="12">
                  <c:v>0.44534453749656677</c:v>
                </c:pt>
                <c:pt idx="13">
                  <c:v>0.64695984125137329</c:v>
                </c:pt>
                <c:pt idx="14">
                  <c:v>0.54456615447998047</c:v>
                </c:pt>
                <c:pt idx="15">
                  <c:v>0.1453016996383667</c:v>
                </c:pt>
                <c:pt idx="16">
                  <c:v>0.68181151151657104</c:v>
                </c:pt>
                <c:pt idx="17">
                  <c:v>0.3845532238483429</c:v>
                </c:pt>
                <c:pt idx="18">
                  <c:v>0.16698081791400909</c:v>
                </c:pt>
                <c:pt idx="19">
                  <c:v>0.42315670847892761</c:v>
                </c:pt>
                <c:pt idx="20">
                  <c:v>0.31700432300567627</c:v>
                </c:pt>
                <c:pt idx="21">
                  <c:v>0.41827479004859924</c:v>
                </c:pt>
                <c:pt idx="22">
                  <c:v>0.57568717002868652</c:v>
                </c:pt>
                <c:pt idx="23">
                  <c:v>0.7053825855255127</c:v>
                </c:pt>
                <c:pt idx="24">
                  <c:v>0.91124540567398071</c:v>
                </c:pt>
              </c:numCache>
            </c:numRef>
          </c:yVal>
          <c:smooth val="0"/>
          <c:extLst>
            <c:ext xmlns:c16="http://schemas.microsoft.com/office/drawing/2014/chart" uri="{C3380CC4-5D6E-409C-BE32-E72D297353CC}">
              <c16:uniqueId val="{00000000-6299-4B73-B349-8979C99E24D9}"/>
            </c:ext>
          </c:extLst>
        </c:ser>
        <c:ser>
          <c:idx val="0"/>
          <c:order val="1"/>
          <c:spPr>
            <a:ln w="25400" cap="rnd">
              <a:noFill/>
              <a:round/>
            </a:ln>
            <a:effectLst/>
          </c:spPr>
          <c:marker>
            <c:symbol val="circle"/>
            <c:size val="2"/>
            <c:spPr>
              <a:solidFill>
                <a:schemeClr val="accent1"/>
              </a:solidFill>
              <a:ln w="9525">
                <a:solidFill>
                  <a:schemeClr val="accent1"/>
                </a:solidFill>
              </a:ln>
              <a:effectLst/>
            </c:spPr>
          </c:marker>
          <c:trendline>
            <c:spPr>
              <a:ln w="22225" cap="rnd">
                <a:solidFill>
                  <a:schemeClr val="accent1"/>
                </a:solidFill>
                <a:prstDash val="sysDot"/>
              </a:ln>
              <a:effectLst/>
            </c:spPr>
            <c:trendlineType val="linear"/>
            <c:dispRSqr val="0"/>
            <c:dispEq val="0"/>
          </c:trendline>
          <c:xVal>
            <c:numRef>
              <c:f>'F1'!$Y$7:$Y$66</c:f>
              <c:numCache>
                <c:formatCode>0%</c:formatCode>
                <c:ptCount val="60"/>
                <c:pt idx="0">
                  <c:v>0</c:v>
                </c:pt>
                <c:pt idx="59">
                  <c:v>1</c:v>
                </c:pt>
              </c:numCache>
            </c:numRef>
          </c:xVal>
          <c:yVal>
            <c:numRef>
              <c:f>'F1'!$Y$7:$Y$66</c:f>
              <c:numCache>
                <c:formatCode>0%</c:formatCode>
                <c:ptCount val="60"/>
                <c:pt idx="0">
                  <c:v>0</c:v>
                </c:pt>
                <c:pt idx="59">
                  <c:v>1</c:v>
                </c:pt>
              </c:numCache>
            </c:numRef>
          </c:yVal>
          <c:smooth val="0"/>
          <c:extLst>
            <c:ext xmlns:c16="http://schemas.microsoft.com/office/drawing/2014/chart" uri="{C3380CC4-5D6E-409C-BE32-E72D297353CC}">
              <c16:uniqueId val="{00000002-6299-4B73-B349-8979C99E24D9}"/>
            </c:ext>
          </c:extLst>
        </c:ser>
        <c:dLbls>
          <c:showLegendKey val="0"/>
          <c:showVal val="0"/>
          <c:showCatName val="0"/>
          <c:showSerName val="0"/>
          <c:showPercent val="0"/>
          <c:showBubbleSize val="0"/>
        </c:dLbls>
        <c:axId val="826929631"/>
        <c:axId val="894206959"/>
      </c:scatterChart>
      <c:valAx>
        <c:axId val="82692963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Learning Poverty (%)</a:t>
                </a:r>
              </a:p>
            </c:rich>
          </c:tx>
          <c:layout>
            <c:manualLayout>
              <c:xMode val="edge"/>
              <c:yMode val="edge"/>
              <c:x val="0.41726240127684022"/>
              <c:y val="0.84754388282512783"/>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206959"/>
        <c:crosses val="autoZero"/>
        <c:crossBetween val="midCat"/>
      </c:valAx>
      <c:valAx>
        <c:axId val="894206959"/>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PISA</a:t>
                </a:r>
                <a:r>
                  <a:rPr lang="en-US" baseline="0"/>
                  <a:t> - BMP (%)</a:t>
                </a:r>
                <a:endParaRPr lang="en-US"/>
              </a:p>
            </c:rich>
          </c:tx>
          <c:layout>
            <c:manualLayout>
              <c:xMode val="edge"/>
              <c:yMode val="edge"/>
              <c:x val="4.6630855241399788E-3"/>
              <c:y val="0.1547388747986463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29631"/>
        <c:crosses val="autoZero"/>
        <c:crossBetween val="midCat"/>
        <c:majorUnit val="0.2"/>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'F2'!$AA$7:$AA$37</c:f>
              <c:numCache>
                <c:formatCode>0.0</c:formatCode>
                <c:ptCount val="31"/>
                <c:pt idx="0">
                  <c:v>510.03985595703125</c:v>
                </c:pt>
                <c:pt idx="1">
                  <c:v>512.47869873046875</c:v>
                </c:pt>
                <c:pt idx="2">
                  <c:v>503.56573486328125</c:v>
                </c:pt>
                <c:pt idx="3">
                  <c:v>519.32672119140625</c:v>
                </c:pt>
                <c:pt idx="4">
                  <c:v>562.03070068359375</c:v>
                </c:pt>
                <c:pt idx="5">
                  <c:v>571.27520751953125</c:v>
                </c:pt>
                <c:pt idx="6">
                  <c:v>510.58071899414063</c:v>
                </c:pt>
                <c:pt idx="7">
                  <c:v>519.103759765625</c:v>
                </c:pt>
                <c:pt idx="8">
                  <c:v>542.8270263671875</c:v>
                </c:pt>
                <c:pt idx="9">
                  <c:v>562.6873779296875</c:v>
                </c:pt>
                <c:pt idx="10">
                  <c:v>626.88885498046875</c:v>
                </c:pt>
                <c:pt idx="11">
                  <c:v>395.439697265625</c:v>
                </c:pt>
                <c:pt idx="12">
                  <c:v>454.02975463867188</c:v>
                </c:pt>
                <c:pt idx="13">
                  <c:v>452.41116333007813</c:v>
                </c:pt>
                <c:pt idx="14">
                  <c:v>508.4327392578125</c:v>
                </c:pt>
                <c:pt idx="15">
                  <c:v>446.95025634765625</c:v>
                </c:pt>
                <c:pt idx="16">
                  <c:v>494.86138916015625</c:v>
                </c:pt>
                <c:pt idx="17">
                  <c:v>496.8106689453125</c:v>
                </c:pt>
                <c:pt idx="18">
                  <c:v>519.39111328125</c:v>
                </c:pt>
                <c:pt idx="19">
                  <c:v>530.44256591796875</c:v>
                </c:pt>
                <c:pt idx="20">
                  <c:v>469.80398559570313</c:v>
                </c:pt>
                <c:pt idx="21">
                  <c:v>478.01449584960938</c:v>
                </c:pt>
                <c:pt idx="22">
                  <c:v>467.21029663085938</c:v>
                </c:pt>
                <c:pt idx="23">
                  <c:v>489.93072509765625</c:v>
                </c:pt>
                <c:pt idx="24">
                  <c:v>473.98101806640625</c:v>
                </c:pt>
                <c:pt idx="25">
                  <c:v>521.38653564453125</c:v>
                </c:pt>
                <c:pt idx="26">
                  <c:v>469.08966064453125</c:v>
                </c:pt>
                <c:pt idx="27">
                  <c:v>480.93756103515625</c:v>
                </c:pt>
                <c:pt idx="28">
                  <c:v>496.23056030273438</c:v>
                </c:pt>
                <c:pt idx="29">
                  <c:v>522.6474609375</c:v>
                </c:pt>
                <c:pt idx="30">
                  <c:v>524.17462158203125</c:v>
                </c:pt>
              </c:numCache>
            </c:numRef>
          </c:xVal>
          <c:yVal>
            <c:numRef>
              <c:f>'F2'!$AB$7:$AB$37</c:f>
              <c:numCache>
                <c:formatCode>_(* #,##0.0_);_(* \(#,##0.0\);_(* "-"??_);_(@_)</c:formatCode>
                <c:ptCount val="31"/>
                <c:pt idx="0">
                  <c:v>55.296718597412109</c:v>
                </c:pt>
                <c:pt idx="1">
                  <c:v>53.578960418701172</c:v>
                </c:pt>
                <c:pt idx="2">
                  <c:v>50.068450927734375</c:v>
                </c:pt>
                <c:pt idx="3">
                  <c:v>46.947467803955078</c:v>
                </c:pt>
                <c:pt idx="4">
                  <c:v>38.378082275390625</c:v>
                </c:pt>
                <c:pt idx="5">
                  <c:v>30.258625030517578</c:v>
                </c:pt>
                <c:pt idx="6">
                  <c:v>51.808834075927734</c:v>
                </c:pt>
                <c:pt idx="7">
                  <c:v>44.726211547851563</c:v>
                </c:pt>
                <c:pt idx="8">
                  <c:v>31.704282760620117</c:v>
                </c:pt>
                <c:pt idx="9">
                  <c:v>28.672039031982422</c:v>
                </c:pt>
                <c:pt idx="10">
                  <c:v>25.118423461914063</c:v>
                </c:pt>
                <c:pt idx="11">
                  <c:v>89.417335510253906</c:v>
                </c:pt>
                <c:pt idx="12">
                  <c:v>79.381965637207031</c:v>
                </c:pt>
                <c:pt idx="13">
                  <c:v>77.639923095703125</c:v>
                </c:pt>
                <c:pt idx="14">
                  <c:v>62.068683624267578</c:v>
                </c:pt>
                <c:pt idx="15">
                  <c:v>79.27838134765625</c:v>
                </c:pt>
                <c:pt idx="16">
                  <c:v>63.624404907226563</c:v>
                </c:pt>
                <c:pt idx="17">
                  <c:v>69.443695068359375</c:v>
                </c:pt>
                <c:pt idx="18">
                  <c:v>42.489982604980469</c:v>
                </c:pt>
                <c:pt idx="19">
                  <c:v>45.855312347412109</c:v>
                </c:pt>
                <c:pt idx="20">
                  <c:v>73.680458068847656</c:v>
                </c:pt>
                <c:pt idx="21">
                  <c:v>69.312583923339844</c:v>
                </c:pt>
                <c:pt idx="22">
                  <c:v>69.679801940917969</c:v>
                </c:pt>
                <c:pt idx="23">
                  <c:v>64.08575439453125</c:v>
                </c:pt>
                <c:pt idx="24">
                  <c:v>67.9647216796875</c:v>
                </c:pt>
                <c:pt idx="25">
                  <c:v>53.695011138916016</c:v>
                </c:pt>
                <c:pt idx="26">
                  <c:v>74.16845703125</c:v>
                </c:pt>
                <c:pt idx="27">
                  <c:v>71.2763671875</c:v>
                </c:pt>
                <c:pt idx="28">
                  <c:v>66.4693603515625</c:v>
                </c:pt>
                <c:pt idx="29">
                  <c:v>40.873878479003906</c:v>
                </c:pt>
                <c:pt idx="30">
                  <c:v>41.429920196533203</c:v>
                </c:pt>
              </c:numCache>
            </c:numRef>
          </c:yVal>
          <c:smooth val="0"/>
          <c:extLst>
            <c:ext xmlns:c16="http://schemas.microsoft.com/office/drawing/2014/chart" uri="{C3380CC4-5D6E-409C-BE32-E72D297353CC}">
              <c16:uniqueId val="{00000001-7520-4111-B995-DB1DDC8D200E}"/>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Early Grade 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'F2'!$AA$38:$AA$47</c:f>
              <c:numCache>
                <c:formatCode>0.0</c:formatCode>
                <c:ptCount val="10"/>
                <c:pt idx="0">
                  <c:v>627.721435546875</c:v>
                </c:pt>
                <c:pt idx="1">
                  <c:v>458.3326416015625</c:v>
                </c:pt>
                <c:pt idx="2">
                  <c:v>513.76641845703125</c:v>
                </c:pt>
                <c:pt idx="3">
                  <c:v>484.05038452148438</c:v>
                </c:pt>
                <c:pt idx="4">
                  <c:v>502.42025756835938</c:v>
                </c:pt>
                <c:pt idx="5">
                  <c:v>522.6702880859375</c:v>
                </c:pt>
                <c:pt idx="6">
                  <c:v>435.17257690429688</c:v>
                </c:pt>
                <c:pt idx="7">
                  <c:v>501.87997436523438</c:v>
                </c:pt>
                <c:pt idx="8">
                  <c:v>480.35845947265625</c:v>
                </c:pt>
                <c:pt idx="9">
                  <c:v>473.62750244140625</c:v>
                </c:pt>
              </c:numCache>
            </c:numRef>
          </c:xVal>
          <c:yVal>
            <c:numRef>
              <c:f>'F2'!$AB$38:$AB$47</c:f>
              <c:numCache>
                <c:formatCode>_(* #,##0.0_);_(* \(#,##0.0\);_(* "-"??_);_(@_)</c:formatCode>
                <c:ptCount val="10"/>
                <c:pt idx="0">
                  <c:v>92.673416137695313</c:v>
                </c:pt>
                <c:pt idx="1">
                  <c:v>77.341751098632813</c:v>
                </c:pt>
                <c:pt idx="2">
                  <c:v>78.5767822265625</c:v>
                </c:pt>
                <c:pt idx="3">
                  <c:v>77.626785278320313</c:v>
                </c:pt>
                <c:pt idx="4">
                  <c:v>75.911170959472656</c:v>
                </c:pt>
                <c:pt idx="5">
                  <c:v>82.860397338867188</c:v>
                </c:pt>
                <c:pt idx="6">
                  <c:v>97.905380249023438</c:v>
                </c:pt>
                <c:pt idx="7">
                  <c:v>65.175750732421875</c:v>
                </c:pt>
                <c:pt idx="8">
                  <c:v>97.023239135742188</c:v>
                </c:pt>
                <c:pt idx="9">
                  <c:v>84.205184936523438</c:v>
                </c:pt>
              </c:numCache>
            </c:numRef>
          </c:yVal>
          <c:smooth val="0"/>
          <c:extLst>
            <c:ext xmlns:c16="http://schemas.microsoft.com/office/drawing/2014/chart" uri="{C3380CC4-5D6E-409C-BE32-E72D297353CC}">
              <c16:uniqueId val="{00000001-4A7A-45D5-8E2F-CCF2642B7E6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0.12091791550377021"/>
                  <c:y val="5.57558856279328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'F2'!$AA$39:$AA$47</c:f>
              <c:numCache>
                <c:formatCode>0.0</c:formatCode>
                <c:ptCount val="9"/>
                <c:pt idx="0">
                  <c:v>458.3326416015625</c:v>
                </c:pt>
                <c:pt idx="1">
                  <c:v>513.76641845703125</c:v>
                </c:pt>
                <c:pt idx="2">
                  <c:v>484.05038452148438</c:v>
                </c:pt>
                <c:pt idx="3">
                  <c:v>502.42025756835938</c:v>
                </c:pt>
                <c:pt idx="4">
                  <c:v>522.6702880859375</c:v>
                </c:pt>
                <c:pt idx="5">
                  <c:v>435.17257690429688</c:v>
                </c:pt>
                <c:pt idx="6">
                  <c:v>501.87997436523438</c:v>
                </c:pt>
                <c:pt idx="7">
                  <c:v>480.35845947265625</c:v>
                </c:pt>
                <c:pt idx="8">
                  <c:v>473.62750244140625</c:v>
                </c:pt>
              </c:numCache>
            </c:numRef>
          </c:xVal>
          <c:yVal>
            <c:numRef>
              <c:f>'F2'!$AB$39:$AB$47</c:f>
              <c:numCache>
                <c:formatCode>_(* #,##0.0_);_(* \(#,##0.0\);_(* "-"??_);_(@_)</c:formatCode>
                <c:ptCount val="9"/>
                <c:pt idx="0">
                  <c:v>77.341751098632813</c:v>
                </c:pt>
                <c:pt idx="1">
                  <c:v>78.5767822265625</c:v>
                </c:pt>
                <c:pt idx="2">
                  <c:v>77.626785278320313</c:v>
                </c:pt>
                <c:pt idx="3">
                  <c:v>75.911170959472656</c:v>
                </c:pt>
                <c:pt idx="4">
                  <c:v>82.860397338867188</c:v>
                </c:pt>
                <c:pt idx="5">
                  <c:v>97.905380249023438</c:v>
                </c:pt>
                <c:pt idx="6">
                  <c:v>65.175750732421875</c:v>
                </c:pt>
                <c:pt idx="7">
                  <c:v>97.023239135742188</c:v>
                </c:pt>
                <c:pt idx="8">
                  <c:v>84.205184936523438</c:v>
                </c:pt>
              </c:numCache>
            </c:numRef>
          </c:yVal>
          <c:smooth val="0"/>
          <c:extLst>
            <c:ext xmlns:c16="http://schemas.microsoft.com/office/drawing/2014/chart" uri="{C3380CC4-5D6E-409C-BE32-E72D297353CC}">
              <c16:uniqueId val="{00000001-36C1-4FC6-8B7E-6403EED14D65}"/>
            </c:ext>
          </c:extLst>
        </c:ser>
        <c:dLbls>
          <c:showLegendKey val="0"/>
          <c:showVal val="0"/>
          <c:showCatName val="0"/>
          <c:showSerName val="0"/>
          <c:showPercent val="0"/>
          <c:showBubbleSize val="0"/>
        </c:dLbls>
        <c:axId val="1933451680"/>
        <c:axId val="1752066752"/>
      </c:scatterChart>
      <c:valAx>
        <c:axId val="1933451680"/>
        <c:scaling>
          <c:orientation val="minMax"/>
          <c:max val="5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'F2'!$AA$48:$AA$78</c:f>
              <c:numCache>
                <c:formatCode>0.0</c:formatCode>
                <c:ptCount val="31"/>
                <c:pt idx="0">
                  <c:v>510.03985595703125</c:v>
                </c:pt>
                <c:pt idx="1">
                  <c:v>512.47869873046875</c:v>
                </c:pt>
                <c:pt idx="2">
                  <c:v>503.56573486328125</c:v>
                </c:pt>
                <c:pt idx="3">
                  <c:v>519.32672119140625</c:v>
                </c:pt>
                <c:pt idx="4">
                  <c:v>562.03070068359375</c:v>
                </c:pt>
                <c:pt idx="5">
                  <c:v>571.27520751953125</c:v>
                </c:pt>
                <c:pt idx="6">
                  <c:v>510.58071899414063</c:v>
                </c:pt>
                <c:pt idx="7">
                  <c:v>519.103759765625</c:v>
                </c:pt>
                <c:pt idx="8">
                  <c:v>542.8270263671875</c:v>
                </c:pt>
                <c:pt idx="9">
                  <c:v>562.6873779296875</c:v>
                </c:pt>
                <c:pt idx="10">
                  <c:v>626.88885498046875</c:v>
                </c:pt>
                <c:pt idx="11">
                  <c:v>395.439697265625</c:v>
                </c:pt>
                <c:pt idx="12">
                  <c:v>454.02975463867188</c:v>
                </c:pt>
                <c:pt idx="13">
                  <c:v>452.41116333007813</c:v>
                </c:pt>
                <c:pt idx="14">
                  <c:v>508.4327392578125</c:v>
                </c:pt>
                <c:pt idx="15">
                  <c:v>446.95025634765625</c:v>
                </c:pt>
                <c:pt idx="16">
                  <c:v>494.86138916015625</c:v>
                </c:pt>
                <c:pt idx="17">
                  <c:v>496.8106689453125</c:v>
                </c:pt>
                <c:pt idx="18">
                  <c:v>519.39111328125</c:v>
                </c:pt>
                <c:pt idx="19">
                  <c:v>530.44256591796875</c:v>
                </c:pt>
                <c:pt idx="20">
                  <c:v>469.80398559570313</c:v>
                </c:pt>
                <c:pt idx="21">
                  <c:v>478.01449584960938</c:v>
                </c:pt>
                <c:pt idx="22">
                  <c:v>467.21029663085938</c:v>
                </c:pt>
                <c:pt idx="23">
                  <c:v>489.93072509765625</c:v>
                </c:pt>
                <c:pt idx="24">
                  <c:v>473.98101806640625</c:v>
                </c:pt>
                <c:pt idx="25">
                  <c:v>521.38653564453125</c:v>
                </c:pt>
                <c:pt idx="26">
                  <c:v>469.08966064453125</c:v>
                </c:pt>
                <c:pt idx="27">
                  <c:v>480.93756103515625</c:v>
                </c:pt>
                <c:pt idx="28">
                  <c:v>496.23056030273438</c:v>
                </c:pt>
                <c:pt idx="29">
                  <c:v>522.6474609375</c:v>
                </c:pt>
                <c:pt idx="30">
                  <c:v>524.17462158203125</c:v>
                </c:pt>
              </c:numCache>
            </c:numRef>
          </c:xVal>
          <c:yVal>
            <c:numRef>
              <c:f>'F2'!$AB$48:$AB$78</c:f>
              <c:numCache>
                <c:formatCode>_(* #,##0.0_);_(* \(#,##0.0\);_(* "-"??_);_(@_)</c:formatCode>
                <c:ptCount val="31"/>
                <c:pt idx="0">
                  <c:v>46.283092498779297</c:v>
                </c:pt>
                <c:pt idx="1">
                  <c:v>44.051750183105469</c:v>
                </c:pt>
                <c:pt idx="2">
                  <c:v>43.975131988525391</c:v>
                </c:pt>
                <c:pt idx="3">
                  <c:v>41.709789276123047</c:v>
                </c:pt>
                <c:pt idx="4">
                  <c:v>40.817104339599609</c:v>
                </c:pt>
                <c:pt idx="5">
                  <c:v>40.012393951416016</c:v>
                </c:pt>
                <c:pt idx="6">
                  <c:v>42.309368133544922</c:v>
                </c:pt>
                <c:pt idx="7">
                  <c:v>41.733501434326172</c:v>
                </c:pt>
                <c:pt idx="8">
                  <c:v>39.063869476318359</c:v>
                </c:pt>
                <c:pt idx="9">
                  <c:v>39.664958953857422</c:v>
                </c:pt>
                <c:pt idx="10">
                  <c:v>41.098552703857422</c:v>
                </c:pt>
                <c:pt idx="11">
                  <c:v>54.210178375244141</c:v>
                </c:pt>
                <c:pt idx="12">
                  <c:v>48.931434631347656</c:v>
                </c:pt>
                <c:pt idx="13">
                  <c:v>51.636005401611328</c:v>
                </c:pt>
                <c:pt idx="14">
                  <c:v>46.284076690673828</c:v>
                </c:pt>
                <c:pt idx="15">
                  <c:v>49.638668060302734</c:v>
                </c:pt>
                <c:pt idx="16">
                  <c:v>44.366756439208984</c:v>
                </c:pt>
                <c:pt idx="17">
                  <c:v>45.565898895263672</c:v>
                </c:pt>
                <c:pt idx="18">
                  <c:v>42.247238159179688</c:v>
                </c:pt>
                <c:pt idx="19">
                  <c:v>42.552608489990234</c:v>
                </c:pt>
                <c:pt idx="20">
                  <c:v>44.246585845947266</c:v>
                </c:pt>
                <c:pt idx="21">
                  <c:v>45.159893035888672</c:v>
                </c:pt>
                <c:pt idx="22">
                  <c:v>49.059410095214844</c:v>
                </c:pt>
                <c:pt idx="23">
                  <c:v>46.995155334472656</c:v>
                </c:pt>
                <c:pt idx="24">
                  <c:v>47.340610504150391</c:v>
                </c:pt>
                <c:pt idx="25">
                  <c:v>45.754913330078125</c:v>
                </c:pt>
                <c:pt idx="26">
                  <c:v>51.874740600585938</c:v>
                </c:pt>
                <c:pt idx="27">
                  <c:v>49.174198150634766</c:v>
                </c:pt>
                <c:pt idx="28">
                  <c:v>45.068500518798828</c:v>
                </c:pt>
                <c:pt idx="29">
                  <c:v>41.928352355957031</c:v>
                </c:pt>
                <c:pt idx="30">
                  <c:v>41.787700653076172</c:v>
                </c:pt>
              </c:numCache>
            </c:numRef>
          </c:yVal>
          <c:smooth val="0"/>
          <c:extLst>
            <c:ext xmlns:c16="http://schemas.microsoft.com/office/drawing/2014/chart" uri="{C3380CC4-5D6E-409C-BE32-E72D297353CC}">
              <c16:uniqueId val="{00000001-F822-410D-8BC4-C81ED5255279}"/>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LP-Gap-BMP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5.1216535433070864E-2"/>
                  <c:y val="6.178368328958880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'F2'!$AA$79:$AA$88</c:f>
              <c:numCache>
                <c:formatCode>0.0</c:formatCode>
                <c:ptCount val="10"/>
                <c:pt idx="0">
                  <c:v>627.721435546875</c:v>
                </c:pt>
                <c:pt idx="1">
                  <c:v>458.3326416015625</c:v>
                </c:pt>
                <c:pt idx="2">
                  <c:v>513.76641845703125</c:v>
                </c:pt>
                <c:pt idx="3">
                  <c:v>484.05038452148438</c:v>
                </c:pt>
                <c:pt idx="4">
                  <c:v>502.42025756835938</c:v>
                </c:pt>
                <c:pt idx="5">
                  <c:v>522.6702880859375</c:v>
                </c:pt>
                <c:pt idx="6">
                  <c:v>435.17257690429688</c:v>
                </c:pt>
                <c:pt idx="7">
                  <c:v>501.87997436523438</c:v>
                </c:pt>
                <c:pt idx="8">
                  <c:v>480.35845947265625</c:v>
                </c:pt>
                <c:pt idx="9">
                  <c:v>473.62750244140625</c:v>
                </c:pt>
              </c:numCache>
            </c:numRef>
          </c:xVal>
          <c:yVal>
            <c:numRef>
              <c:f>'F2'!$AB$79:$AB$88</c:f>
              <c:numCache>
                <c:formatCode>_(* #,##0.0_);_(* \(#,##0.0\);_(* "-"??_);_(@_)</c:formatCode>
                <c:ptCount val="10"/>
                <c:pt idx="0">
                  <c:v>38.084396362304688</c:v>
                </c:pt>
                <c:pt idx="1">
                  <c:v>49.2139892578125</c:v>
                </c:pt>
                <c:pt idx="2">
                  <c:v>43.634315490722656</c:v>
                </c:pt>
                <c:pt idx="3">
                  <c:v>51.028366088867188</c:v>
                </c:pt>
                <c:pt idx="4">
                  <c:v>52.519439697265625</c:v>
                </c:pt>
                <c:pt idx="5">
                  <c:v>52.469696044921875</c:v>
                </c:pt>
                <c:pt idx="6">
                  <c:v>75.37994384765625</c:v>
                </c:pt>
                <c:pt idx="7">
                  <c:v>48.191158294677734</c:v>
                </c:pt>
                <c:pt idx="8">
                  <c:v>66.664710998535156</c:v>
                </c:pt>
                <c:pt idx="9">
                  <c:v>54.051601409912109</c:v>
                </c:pt>
              </c:numCache>
            </c:numRef>
          </c:yVal>
          <c:smooth val="0"/>
          <c:extLst>
            <c:ext xmlns:c16="http://schemas.microsoft.com/office/drawing/2014/chart" uri="{C3380CC4-5D6E-409C-BE32-E72D297353CC}">
              <c16:uniqueId val="{00000001-A6C6-4722-A346-B1A18DEE944D}"/>
            </c:ext>
          </c:extLst>
        </c:ser>
        <c:dLbls>
          <c:showLegendKey val="0"/>
          <c:showVal val="0"/>
          <c:showCatName val="0"/>
          <c:showSerName val="0"/>
          <c:showPercent val="0"/>
          <c:showBubbleSize val="0"/>
        </c:dLbls>
        <c:axId val="1933451680"/>
        <c:axId val="1752066752"/>
      </c:scatterChart>
      <c:valAx>
        <c:axId val="1933451680"/>
        <c:scaling>
          <c:orientation val="minMax"/>
          <c:max val="650"/>
          <c:min val="3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Early Grade </a:t>
                </a:r>
                <a:r>
                  <a:rPr lang="en-US"/>
                  <a:t>Reading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066752"/>
        <c:crosses val="autoZero"/>
        <c:crossBetween val="midCat"/>
      </c:valAx>
      <c:valAx>
        <c:axId val="1752066752"/>
        <c:scaling>
          <c:orientation val="minMax"/>
          <c:max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Reading LP</a:t>
                </a:r>
                <a:r>
                  <a:rPr lang="en-US" sz="1000" b="0" i="0" u="none" strike="noStrike" baseline="0">
                    <a:effectLst/>
                  </a:rPr>
                  <a:t>-Gap</a:t>
                </a:r>
                <a:r>
                  <a:rPr lang="en-US"/>
                  <a:t>-BMP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451680"/>
        <c:crosses val="autoZero"/>
        <c:crossBetween val="midCat"/>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2</xdr:col>
      <xdr:colOff>2267</xdr:colOff>
      <xdr:row>1</xdr:row>
      <xdr:rowOff>28075</xdr:rowOff>
    </xdr:from>
    <xdr:to>
      <xdr:col>2</xdr:col>
      <xdr:colOff>462143</xdr:colOff>
      <xdr:row>1</xdr:row>
      <xdr:rowOff>584139</xdr:rowOff>
    </xdr:to>
    <xdr:pic>
      <xdr:nvPicPr>
        <xdr:cNvPr id="3" name="Picture 2">
          <a:extLst>
            <a:ext uri="{FF2B5EF4-FFF2-40B4-BE49-F238E27FC236}">
              <a16:creationId xmlns:a16="http://schemas.microsoft.com/office/drawing/2014/main" id="{0914C779-B5DD-485C-90D7-BB258F03571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443"/>
        <a:stretch/>
      </xdr:blipFill>
      <xdr:spPr>
        <a:xfrm>
          <a:off x="473981" y="218575"/>
          <a:ext cx="480785" cy="5560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144781</xdr:colOff>
      <xdr:row>6</xdr:row>
      <xdr:rowOff>59325</xdr:rowOff>
    </xdr:from>
    <xdr:to>
      <xdr:col>13</xdr:col>
      <xdr:colOff>99060</xdr:colOff>
      <xdr:row>17</xdr:row>
      <xdr:rowOff>161925</xdr:rowOff>
    </xdr:to>
    <xdr:graphicFrame macro="">
      <xdr:nvGraphicFramePr>
        <xdr:cNvPr id="2" name="Chart 1">
          <a:extLst>
            <a:ext uri="{FF2B5EF4-FFF2-40B4-BE49-F238E27FC236}">
              <a16:creationId xmlns:a16="http://schemas.microsoft.com/office/drawing/2014/main" id="{3788CE0A-3546-4759-9A00-11CF5DEE9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26671</xdr:colOff>
      <xdr:row>6</xdr:row>
      <xdr:rowOff>59325</xdr:rowOff>
    </xdr:from>
    <xdr:to>
      <xdr:col>6</xdr:col>
      <xdr:colOff>590550</xdr:colOff>
      <xdr:row>17</xdr:row>
      <xdr:rowOff>161925</xdr:rowOff>
    </xdr:to>
    <xdr:graphicFrame macro="">
      <xdr:nvGraphicFramePr>
        <xdr:cNvPr id="3" name="Chart 2">
          <a:extLst>
            <a:ext uri="{FF2B5EF4-FFF2-40B4-BE49-F238E27FC236}">
              <a16:creationId xmlns:a16="http://schemas.microsoft.com/office/drawing/2014/main" id="{0BE981CF-8529-4F93-9D57-31945FE53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34291</xdr:colOff>
      <xdr:row>19</xdr:row>
      <xdr:rowOff>15510</xdr:rowOff>
    </xdr:from>
    <xdr:to>
      <xdr:col>6</xdr:col>
      <xdr:colOff>598170</xdr:colOff>
      <xdr:row>30</xdr:row>
      <xdr:rowOff>118110</xdr:rowOff>
    </xdr:to>
    <xdr:graphicFrame macro="">
      <xdr:nvGraphicFramePr>
        <xdr:cNvPr id="4" name="Chart 3">
          <a:extLst>
            <a:ext uri="{FF2B5EF4-FFF2-40B4-BE49-F238E27FC236}">
              <a16:creationId xmlns:a16="http://schemas.microsoft.com/office/drawing/2014/main" id="{4F78A9D8-1DE1-4BDF-AB27-54E5514D2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114301</xdr:colOff>
      <xdr:row>19</xdr:row>
      <xdr:rowOff>15510</xdr:rowOff>
    </xdr:from>
    <xdr:to>
      <xdr:col>13</xdr:col>
      <xdr:colOff>68580</xdr:colOff>
      <xdr:row>30</xdr:row>
      <xdr:rowOff>118110</xdr:rowOff>
    </xdr:to>
    <xdr:graphicFrame macro="">
      <xdr:nvGraphicFramePr>
        <xdr:cNvPr id="5" name="Chart 4">
          <a:extLst>
            <a:ext uri="{FF2B5EF4-FFF2-40B4-BE49-F238E27FC236}">
              <a16:creationId xmlns:a16="http://schemas.microsoft.com/office/drawing/2014/main" id="{E5E814D2-BA5E-469C-9660-C1E0271AD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42084</xdr:colOff>
      <xdr:row>6</xdr:row>
      <xdr:rowOff>60613</xdr:rowOff>
    </xdr:from>
    <xdr:to>
      <xdr:col>6</xdr:col>
      <xdr:colOff>503441</xdr:colOff>
      <xdr:row>16</xdr:row>
      <xdr:rowOff>167293</xdr:rowOff>
    </xdr:to>
    <xdr:graphicFrame macro="">
      <xdr:nvGraphicFramePr>
        <xdr:cNvPr id="2" name="Chart 1">
          <a:extLst>
            <a:ext uri="{FF2B5EF4-FFF2-40B4-BE49-F238E27FC236}">
              <a16:creationId xmlns:a16="http://schemas.microsoft.com/office/drawing/2014/main" id="{3C00D916-B0F5-4082-AD88-825D31D6A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80329</xdr:colOff>
      <xdr:row>6</xdr:row>
      <xdr:rowOff>60613</xdr:rowOff>
    </xdr:from>
    <xdr:to>
      <xdr:col>13</xdr:col>
      <xdr:colOff>520656</xdr:colOff>
      <xdr:row>16</xdr:row>
      <xdr:rowOff>167293</xdr:rowOff>
    </xdr:to>
    <xdr:graphicFrame macro="">
      <xdr:nvGraphicFramePr>
        <xdr:cNvPr id="3" name="Chart 2">
          <a:extLst>
            <a:ext uri="{FF2B5EF4-FFF2-40B4-BE49-F238E27FC236}">
              <a16:creationId xmlns:a16="http://schemas.microsoft.com/office/drawing/2014/main" id="{7306B50C-4C25-432A-8EB0-BCC580DED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65462</xdr:colOff>
      <xdr:row>6</xdr:row>
      <xdr:rowOff>60613</xdr:rowOff>
    </xdr:from>
    <xdr:to>
      <xdr:col>20</xdr:col>
      <xdr:colOff>505789</xdr:colOff>
      <xdr:row>16</xdr:row>
      <xdr:rowOff>167293</xdr:rowOff>
    </xdr:to>
    <xdr:graphicFrame macro="">
      <xdr:nvGraphicFramePr>
        <xdr:cNvPr id="4" name="Chart 3">
          <a:extLst>
            <a:ext uri="{FF2B5EF4-FFF2-40B4-BE49-F238E27FC236}">
              <a16:creationId xmlns:a16="http://schemas.microsoft.com/office/drawing/2014/main" id="{B25B5921-63E5-4FF9-BE44-1ACFCC206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69299</xdr:colOff>
      <xdr:row>30</xdr:row>
      <xdr:rowOff>99721</xdr:rowOff>
    </xdr:from>
    <xdr:to>
      <xdr:col>6</xdr:col>
      <xdr:colOff>530656</xdr:colOff>
      <xdr:row>41</xdr:row>
      <xdr:rowOff>15901</xdr:rowOff>
    </xdr:to>
    <xdr:graphicFrame macro="">
      <xdr:nvGraphicFramePr>
        <xdr:cNvPr id="5" name="Chart 4">
          <a:extLst>
            <a:ext uri="{FF2B5EF4-FFF2-40B4-BE49-F238E27FC236}">
              <a16:creationId xmlns:a16="http://schemas.microsoft.com/office/drawing/2014/main" id="{42BA0F69-5543-4BE8-9ED2-A452D25BA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64321</xdr:colOff>
      <xdr:row>30</xdr:row>
      <xdr:rowOff>99721</xdr:rowOff>
    </xdr:from>
    <xdr:to>
      <xdr:col>13</xdr:col>
      <xdr:colOff>504648</xdr:colOff>
      <xdr:row>41</xdr:row>
      <xdr:rowOff>15901</xdr:rowOff>
    </xdr:to>
    <xdr:graphicFrame macro="">
      <xdr:nvGraphicFramePr>
        <xdr:cNvPr id="6" name="Chart 5">
          <a:extLst>
            <a:ext uri="{FF2B5EF4-FFF2-40B4-BE49-F238E27FC236}">
              <a16:creationId xmlns:a16="http://schemas.microsoft.com/office/drawing/2014/main" id="{9B542DC1-E254-4134-818E-34F29E5C3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42084</xdr:colOff>
      <xdr:row>18</xdr:row>
      <xdr:rowOff>53442</xdr:rowOff>
    </xdr:from>
    <xdr:to>
      <xdr:col>6</xdr:col>
      <xdr:colOff>503441</xdr:colOff>
      <xdr:row>28</xdr:row>
      <xdr:rowOff>160122</xdr:rowOff>
    </xdr:to>
    <xdr:graphicFrame macro="">
      <xdr:nvGraphicFramePr>
        <xdr:cNvPr id="7" name="Chart 6">
          <a:extLst>
            <a:ext uri="{FF2B5EF4-FFF2-40B4-BE49-F238E27FC236}">
              <a16:creationId xmlns:a16="http://schemas.microsoft.com/office/drawing/2014/main" id="{004F0678-F36C-46F7-AA7E-88C59F3D0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188385</xdr:colOff>
      <xdr:row>18</xdr:row>
      <xdr:rowOff>53442</xdr:rowOff>
    </xdr:from>
    <xdr:to>
      <xdr:col>14</xdr:col>
      <xdr:colOff>16390</xdr:colOff>
      <xdr:row>28</xdr:row>
      <xdr:rowOff>160122</xdr:rowOff>
    </xdr:to>
    <xdr:graphicFrame macro="">
      <xdr:nvGraphicFramePr>
        <xdr:cNvPr id="8" name="Chart 7">
          <a:extLst>
            <a:ext uri="{FF2B5EF4-FFF2-40B4-BE49-F238E27FC236}">
              <a16:creationId xmlns:a16="http://schemas.microsoft.com/office/drawing/2014/main" id="{35F33636-CD7A-44EA-8EA0-8AFA94ED3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65462</xdr:colOff>
      <xdr:row>18</xdr:row>
      <xdr:rowOff>53442</xdr:rowOff>
    </xdr:from>
    <xdr:to>
      <xdr:col>20</xdr:col>
      <xdr:colOff>505789</xdr:colOff>
      <xdr:row>28</xdr:row>
      <xdr:rowOff>160122</xdr:rowOff>
    </xdr:to>
    <xdr:graphicFrame macro="">
      <xdr:nvGraphicFramePr>
        <xdr:cNvPr id="9" name="Chart 8">
          <a:extLst>
            <a:ext uri="{FF2B5EF4-FFF2-40B4-BE49-F238E27FC236}">
              <a16:creationId xmlns:a16="http://schemas.microsoft.com/office/drawing/2014/main" id="{C8F1FD52-7535-4FCC-A974-05DD21F40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65462</xdr:colOff>
      <xdr:row>30</xdr:row>
      <xdr:rowOff>99721</xdr:rowOff>
    </xdr:from>
    <xdr:to>
      <xdr:col>20</xdr:col>
      <xdr:colOff>505789</xdr:colOff>
      <xdr:row>41</xdr:row>
      <xdr:rowOff>15901</xdr:rowOff>
    </xdr:to>
    <xdr:graphicFrame macro="">
      <xdr:nvGraphicFramePr>
        <xdr:cNvPr id="10" name="Chart 9">
          <a:extLst>
            <a:ext uri="{FF2B5EF4-FFF2-40B4-BE49-F238E27FC236}">
              <a16:creationId xmlns:a16="http://schemas.microsoft.com/office/drawing/2014/main" id="{1079D5E8-66D1-448C-9912-24353F0B9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74468</xdr:colOff>
      <xdr:row>5</xdr:row>
      <xdr:rowOff>69272</xdr:rowOff>
    </xdr:from>
    <xdr:to>
      <xdr:col>12</xdr:col>
      <xdr:colOff>491836</xdr:colOff>
      <xdr:row>26</xdr:row>
      <xdr:rowOff>114300</xdr:rowOff>
    </xdr:to>
    <xdr:graphicFrame macro="">
      <xdr:nvGraphicFramePr>
        <xdr:cNvPr id="6" name="Chart 5">
          <a:extLst>
            <a:ext uri="{FF2B5EF4-FFF2-40B4-BE49-F238E27FC236}">
              <a16:creationId xmlns:a16="http://schemas.microsoft.com/office/drawing/2014/main" id="{BEAF0F36-54B3-4377-ABF0-6519432F4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757671</xdr:colOff>
      <xdr:row>19</xdr:row>
      <xdr:rowOff>62041</xdr:rowOff>
    </xdr:from>
    <xdr:to>
      <xdr:col>7</xdr:col>
      <xdr:colOff>276225</xdr:colOff>
      <xdr:row>32</xdr:row>
      <xdr:rowOff>54421</xdr:rowOff>
    </xdr:to>
    <xdr:graphicFrame macro="">
      <xdr:nvGraphicFramePr>
        <xdr:cNvPr id="6" name="Chart 5">
          <a:extLst>
            <a:ext uri="{FF2B5EF4-FFF2-40B4-BE49-F238E27FC236}">
              <a16:creationId xmlns:a16="http://schemas.microsoft.com/office/drawing/2014/main" id="{2BE9995A-E41B-4E54-9447-742DA3ABA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827810</xdr:colOff>
      <xdr:row>5</xdr:row>
      <xdr:rowOff>38966</xdr:rowOff>
    </xdr:from>
    <xdr:to>
      <xdr:col>7</xdr:col>
      <xdr:colOff>209550</xdr:colOff>
      <xdr:row>15</xdr:row>
      <xdr:rowOff>85725</xdr:rowOff>
    </xdr:to>
    <xdr:grpSp>
      <xdr:nvGrpSpPr>
        <xdr:cNvPr id="5" name="Group 4">
          <a:extLst>
            <a:ext uri="{FF2B5EF4-FFF2-40B4-BE49-F238E27FC236}">
              <a16:creationId xmlns:a16="http://schemas.microsoft.com/office/drawing/2014/main" id="{22C8458F-B4C8-4654-9C61-F473F96F7BD8}"/>
            </a:ext>
          </a:extLst>
        </xdr:cNvPr>
        <xdr:cNvGrpSpPr/>
      </xdr:nvGrpSpPr>
      <xdr:grpSpPr>
        <a:xfrm>
          <a:off x="827810" y="877166"/>
          <a:ext cx="3887065" cy="2456584"/>
          <a:chOff x="5017994" y="4152340"/>
          <a:chExt cx="4398309" cy="3111313"/>
        </a:xfrm>
      </xdr:grpSpPr>
      <xdr:graphicFrame macro="">
        <xdr:nvGraphicFramePr>
          <xdr:cNvPr id="3" name="Chart 2">
            <a:extLst>
              <a:ext uri="{FF2B5EF4-FFF2-40B4-BE49-F238E27FC236}">
                <a16:creationId xmlns:a16="http://schemas.microsoft.com/office/drawing/2014/main" id="{F27E75DB-4027-43CD-97BD-BE205975D6E3}"/>
              </a:ext>
            </a:extLst>
          </xdr:cNvPr>
          <xdr:cNvGraphicFramePr>
            <a:graphicFrameLocks/>
          </xdr:cNvGraphicFramePr>
        </xdr:nvGraphicFramePr>
        <xdr:xfrm>
          <a:off x="5017994" y="4152340"/>
          <a:ext cx="4398309" cy="311131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 name="Isosceles Triangle 1">
            <a:extLst>
              <a:ext uri="{FF2B5EF4-FFF2-40B4-BE49-F238E27FC236}">
                <a16:creationId xmlns:a16="http://schemas.microsoft.com/office/drawing/2014/main" id="{18177CCA-1818-4ADA-9483-64649DBC9956}"/>
              </a:ext>
            </a:extLst>
          </xdr:cNvPr>
          <xdr:cNvSpPr/>
        </xdr:nvSpPr>
        <xdr:spPr>
          <a:xfrm>
            <a:off x="5690977" y="4302223"/>
            <a:ext cx="3479888" cy="2396898"/>
          </a:xfrm>
          <a:prstGeom prst="triangle">
            <a:avLst>
              <a:gd name="adj" fmla="val 100000"/>
            </a:avLst>
          </a:prstGeom>
          <a:solidFill>
            <a:schemeClr val="accent2">
              <a:lumMod val="20000"/>
              <a:lumOff val="80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7B8A5454-65B6-4784-9F28-0E408116AF2C}"/>
              </a:ext>
            </a:extLst>
          </xdr:cNvPr>
          <xdr:cNvSpPr txBox="1"/>
        </xdr:nvSpPr>
        <xdr:spPr>
          <a:xfrm>
            <a:off x="8083341" y="6442895"/>
            <a:ext cx="1117759"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i="1"/>
              <a:t>girls disadvantaged</a:t>
            </a:r>
          </a:p>
        </xdr:txBody>
      </xdr:sp>
      <xdr:sp macro="" textlink="">
        <xdr:nvSpPr>
          <xdr:cNvPr id="7" name="TextBox 6">
            <a:extLst>
              <a:ext uri="{FF2B5EF4-FFF2-40B4-BE49-F238E27FC236}">
                <a16:creationId xmlns:a16="http://schemas.microsoft.com/office/drawing/2014/main" id="{1140966F-1790-4434-AF21-3565508CE61C}"/>
              </a:ext>
            </a:extLst>
          </xdr:cNvPr>
          <xdr:cNvSpPr txBox="1"/>
        </xdr:nvSpPr>
        <xdr:spPr>
          <a:xfrm>
            <a:off x="5678945" y="4314265"/>
            <a:ext cx="1136080" cy="27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800" i="1"/>
              <a:t>boys disadvantaged</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814106</xdr:colOff>
      <xdr:row>5</xdr:row>
      <xdr:rowOff>55469</xdr:rowOff>
    </xdr:from>
    <xdr:to>
      <xdr:col>8</xdr:col>
      <xdr:colOff>302558</xdr:colOff>
      <xdr:row>19</xdr:row>
      <xdr:rowOff>131669</xdr:rowOff>
    </xdr:to>
    <xdr:grpSp>
      <xdr:nvGrpSpPr>
        <xdr:cNvPr id="6" name="Group 5">
          <a:extLst>
            <a:ext uri="{FF2B5EF4-FFF2-40B4-BE49-F238E27FC236}">
              <a16:creationId xmlns:a16="http://schemas.microsoft.com/office/drawing/2014/main" id="{3B9F8C32-EE44-4807-A5D4-18005FFB0816}"/>
            </a:ext>
          </a:extLst>
        </xdr:cNvPr>
        <xdr:cNvGrpSpPr/>
      </xdr:nvGrpSpPr>
      <xdr:grpSpPr>
        <a:xfrm>
          <a:off x="814106" y="893669"/>
          <a:ext cx="5251077" cy="2743200"/>
          <a:chOff x="5163718" y="787237"/>
          <a:chExt cx="4626568" cy="2743200"/>
        </a:xfrm>
      </xdr:grpSpPr>
      <xdr:graphicFrame macro="">
        <xdr:nvGraphicFramePr>
          <xdr:cNvPr id="3" name="Chart 2">
            <a:extLst>
              <a:ext uri="{FF2B5EF4-FFF2-40B4-BE49-F238E27FC236}">
                <a16:creationId xmlns:a16="http://schemas.microsoft.com/office/drawing/2014/main" id="{E1DC68C0-E8EA-4125-BB4F-D643567EC4D5}"/>
              </a:ext>
            </a:extLst>
          </xdr:cNvPr>
          <xdr:cNvGraphicFramePr/>
        </xdr:nvGraphicFramePr>
        <xdr:xfrm>
          <a:off x="5163718" y="787237"/>
          <a:ext cx="4626568"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 name="TextBox 4">
            <a:extLst>
              <a:ext uri="{FF2B5EF4-FFF2-40B4-BE49-F238E27FC236}">
                <a16:creationId xmlns:a16="http://schemas.microsoft.com/office/drawing/2014/main" id="{B649ADDC-EF67-415F-B768-B6FDAD529C47}"/>
              </a:ext>
            </a:extLst>
          </xdr:cNvPr>
          <xdr:cNvSpPr txBox="1"/>
        </xdr:nvSpPr>
        <xdr:spPr>
          <a:xfrm>
            <a:off x="6112549" y="2821980"/>
            <a:ext cx="2008205" cy="436723"/>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i="1"/>
              <a:t>72 spells within range [</a:t>
            </a:r>
            <a:r>
              <a:rPr lang="en-US" sz="800" i="1" baseline="0"/>
              <a:t>-4, +4]</a:t>
            </a:r>
            <a:br>
              <a:rPr lang="en-US" sz="800" i="1" baseline="0"/>
            </a:br>
            <a:r>
              <a:rPr lang="en-US" sz="700" i="1" baseline="0"/>
              <a:t>16 spells within [0, +4], learning poverty increases</a:t>
            </a:r>
          </a:p>
          <a:p>
            <a:pPr algn="ctr"/>
            <a:r>
              <a:rPr lang="en-US" sz="700" i="1" baseline="0"/>
              <a:t>15 spells within [-4, -2] rapid improvement</a:t>
            </a:r>
            <a:endParaRPr lang="en-US" sz="700" i="1"/>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767195</xdr:colOff>
      <xdr:row>5</xdr:row>
      <xdr:rowOff>2223</xdr:rowOff>
    </xdr:from>
    <xdr:to>
      <xdr:col>10</xdr:col>
      <xdr:colOff>247650</xdr:colOff>
      <xdr:row>22</xdr:row>
      <xdr:rowOff>104775</xdr:rowOff>
    </xdr:to>
    <xdr:graphicFrame macro="">
      <xdr:nvGraphicFramePr>
        <xdr:cNvPr id="7" name="Chart 6">
          <a:extLst>
            <a:ext uri="{FF2B5EF4-FFF2-40B4-BE49-F238E27FC236}">
              <a16:creationId xmlns:a16="http://schemas.microsoft.com/office/drawing/2014/main" id="{FE38514C-7065-41A4-8594-AB2D79301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C50D-787D-498F-B313-8DC3AA956622}">
  <sheetPr codeName="Sheet1">
    <tabColor theme="1"/>
  </sheetPr>
  <dimension ref="A1:K62"/>
  <sheetViews>
    <sheetView showGridLines="0" tabSelected="1" zoomScaleNormal="100" workbookViewId="0">
      <pane ySplit="5" topLeftCell="A6" activePane="bottomLeft" state="frozen"/>
      <selection pane="bottomLeft"/>
    </sheetView>
  </sheetViews>
  <sheetFormatPr defaultRowHeight="15"/>
  <cols>
    <col min="1" max="2" width="2.42578125" customWidth="1"/>
    <col min="3" max="3" width="7.140625" customWidth="1"/>
    <col min="4" max="4" width="8.85546875" style="37" customWidth="1"/>
    <col min="5" max="5" width="101.5703125" customWidth="1"/>
    <col min="6" max="7" width="2.42578125" customWidth="1"/>
    <col min="8" max="10" width="22.85546875" style="2" customWidth="1"/>
    <col min="11" max="11" width="8.5703125" style="2"/>
  </cols>
  <sheetData>
    <row r="1" spans="1:11" ht="15.75" thickBot="1">
      <c r="A1" s="37"/>
      <c r="B1" s="37"/>
      <c r="C1" s="37"/>
      <c r="E1" s="37"/>
      <c r="F1" s="37"/>
      <c r="G1" s="37"/>
      <c r="H1" s="4"/>
      <c r="I1" s="4"/>
      <c r="J1" s="4"/>
      <c r="K1" s="4"/>
    </row>
    <row r="2" spans="1:11" ht="46.5" customHeight="1">
      <c r="A2" s="37"/>
      <c r="B2" s="25"/>
      <c r="C2" s="23"/>
      <c r="D2" s="23"/>
      <c r="E2" s="53" t="s">
        <v>0</v>
      </c>
      <c r="F2" s="44"/>
      <c r="G2" s="37"/>
      <c r="H2" s="4"/>
      <c r="I2" s="4"/>
      <c r="J2" s="4"/>
      <c r="K2" s="4"/>
    </row>
    <row r="3" spans="1:11" ht="3.95" customHeight="1">
      <c r="A3" s="7"/>
      <c r="B3" s="8"/>
      <c r="C3" s="9"/>
      <c r="D3" s="9"/>
      <c r="E3" s="9"/>
      <c r="F3" s="10"/>
      <c r="G3" s="7"/>
      <c r="H3" s="4"/>
      <c r="I3" s="4"/>
      <c r="J3" s="4"/>
      <c r="K3" s="4"/>
    </row>
    <row r="4" spans="1:11" ht="21" customHeight="1">
      <c r="A4" s="37"/>
      <c r="B4" s="5"/>
      <c r="C4" s="312" t="s">
        <v>332</v>
      </c>
      <c r="D4" s="312"/>
      <c r="E4" s="312"/>
      <c r="F4" s="11"/>
      <c r="G4" s="37"/>
      <c r="H4" s="4"/>
      <c r="I4" s="4"/>
      <c r="J4" s="4"/>
      <c r="K4" s="4"/>
    </row>
    <row r="5" spans="1:11">
      <c r="A5" s="37"/>
      <c r="B5" s="5"/>
      <c r="C5" s="292" t="s">
        <v>303</v>
      </c>
      <c r="D5" s="54"/>
      <c r="E5" s="54" t="s">
        <v>1</v>
      </c>
      <c r="F5" s="6"/>
      <c r="G5" s="37"/>
      <c r="H5" s="4"/>
      <c r="I5" s="4"/>
      <c r="J5" s="4"/>
      <c r="K5" s="4"/>
    </row>
    <row r="6" spans="1:11">
      <c r="A6" s="37"/>
      <c r="B6" s="12"/>
      <c r="C6" s="69" t="s">
        <v>61</v>
      </c>
      <c r="D6" s="267"/>
      <c r="E6" s="24" t="s">
        <v>2</v>
      </c>
      <c r="F6" s="6"/>
      <c r="G6" s="37"/>
      <c r="H6" s="4"/>
      <c r="I6" s="4"/>
      <c r="J6" s="4"/>
      <c r="K6" s="4"/>
    </row>
    <row r="7" spans="1:11">
      <c r="A7" s="37"/>
      <c r="B7" s="12"/>
      <c r="C7" s="69" t="s">
        <v>62</v>
      </c>
      <c r="D7" s="267"/>
      <c r="E7" s="13" t="s">
        <v>205</v>
      </c>
      <c r="F7" s="6"/>
      <c r="G7" s="37"/>
      <c r="H7" s="4"/>
      <c r="I7" s="4"/>
      <c r="J7" s="4"/>
      <c r="K7" s="4"/>
    </row>
    <row r="8" spans="1:11" s="37" customFormat="1">
      <c r="B8" s="12"/>
      <c r="C8" s="61" t="s">
        <v>63</v>
      </c>
      <c r="E8" s="13" t="s">
        <v>129</v>
      </c>
      <c r="F8" s="6"/>
      <c r="H8" s="4"/>
      <c r="I8" s="4"/>
      <c r="J8" s="4"/>
      <c r="K8" s="4"/>
    </row>
    <row r="9" spans="1:11">
      <c r="A9" s="37"/>
      <c r="B9" s="12"/>
      <c r="C9" s="69" t="s">
        <v>64</v>
      </c>
      <c r="D9" s="267"/>
      <c r="E9" s="13" t="s">
        <v>221</v>
      </c>
      <c r="F9" s="6"/>
      <c r="G9" s="37"/>
      <c r="H9" s="4"/>
      <c r="I9" s="4"/>
      <c r="J9" s="4"/>
      <c r="K9" s="4"/>
    </row>
    <row r="10" spans="1:11" s="37" customFormat="1">
      <c r="B10" s="12"/>
      <c r="C10" s="69" t="s">
        <v>65</v>
      </c>
      <c r="D10" s="267"/>
      <c r="E10" s="13" t="s">
        <v>226</v>
      </c>
      <c r="F10" s="6"/>
      <c r="H10" s="4"/>
      <c r="I10" s="4"/>
      <c r="J10" s="4"/>
      <c r="K10" s="4"/>
    </row>
    <row r="11" spans="1:11">
      <c r="A11" s="37"/>
      <c r="B11" s="12"/>
      <c r="C11" s="69" t="s">
        <v>66</v>
      </c>
      <c r="D11" s="267"/>
      <c r="E11" s="13" t="s">
        <v>128</v>
      </c>
      <c r="F11" s="6"/>
      <c r="G11" s="37"/>
      <c r="H11" s="4"/>
      <c r="I11" s="4"/>
      <c r="J11" s="4"/>
      <c r="K11" s="4"/>
    </row>
    <row r="12" spans="1:11">
      <c r="A12" s="37"/>
      <c r="B12" s="12"/>
      <c r="C12" s="69" t="s">
        <v>67</v>
      </c>
      <c r="D12" s="267"/>
      <c r="E12" s="13" t="s">
        <v>53</v>
      </c>
      <c r="F12" s="6"/>
      <c r="G12" s="37"/>
      <c r="H12" s="4"/>
      <c r="I12" s="4"/>
      <c r="J12" s="4"/>
      <c r="K12" s="4"/>
    </row>
    <row r="13" spans="1:11">
      <c r="A13" s="37"/>
      <c r="B13" s="12"/>
      <c r="C13" s="69" t="s">
        <v>68</v>
      </c>
      <c r="D13" s="267"/>
      <c r="E13" s="13" t="s">
        <v>54</v>
      </c>
      <c r="F13" s="6"/>
      <c r="G13" s="37"/>
      <c r="H13" s="4"/>
      <c r="I13" s="4"/>
      <c r="J13" s="4"/>
      <c r="K13" s="4"/>
    </row>
    <row r="14" spans="1:11">
      <c r="A14" s="37"/>
      <c r="B14" s="12"/>
      <c r="C14" s="69" t="s">
        <v>69</v>
      </c>
      <c r="D14" s="267"/>
      <c r="E14" s="13" t="s">
        <v>234</v>
      </c>
      <c r="F14" s="6"/>
      <c r="G14" s="37"/>
      <c r="H14" s="4"/>
      <c r="I14" s="4"/>
      <c r="J14" s="4"/>
      <c r="K14" s="4"/>
    </row>
    <row r="15" spans="1:11" s="37" customFormat="1">
      <c r="B15" s="12"/>
      <c r="C15" s="69" t="s">
        <v>143</v>
      </c>
      <c r="D15" s="267"/>
      <c r="E15" s="13" t="s">
        <v>248</v>
      </c>
      <c r="F15" s="6"/>
      <c r="H15" s="4"/>
      <c r="I15" s="4"/>
      <c r="J15" s="4"/>
      <c r="K15" s="4"/>
    </row>
    <row r="16" spans="1:11">
      <c r="A16" s="37"/>
      <c r="B16" s="12"/>
      <c r="C16" s="69" t="s">
        <v>70</v>
      </c>
      <c r="D16" s="267"/>
      <c r="E16" s="13" t="s">
        <v>246</v>
      </c>
      <c r="F16" s="6"/>
      <c r="G16" s="37"/>
      <c r="H16" s="4"/>
      <c r="I16" s="4"/>
      <c r="J16" s="4"/>
      <c r="K16" s="4"/>
    </row>
    <row r="17" spans="1:11" s="37" customFormat="1">
      <c r="B17" s="12"/>
      <c r="C17" s="69" t="s">
        <v>71</v>
      </c>
      <c r="D17" s="267"/>
      <c r="E17" s="13" t="s">
        <v>251</v>
      </c>
      <c r="F17" s="6"/>
      <c r="H17" s="4"/>
      <c r="I17" s="4"/>
      <c r="J17" s="4"/>
      <c r="K17" s="4"/>
    </row>
    <row r="18" spans="1:11" s="37" customFormat="1">
      <c r="B18" s="12"/>
      <c r="C18" s="69" t="s">
        <v>72</v>
      </c>
      <c r="D18" s="267"/>
      <c r="E18" s="13" t="s">
        <v>253</v>
      </c>
      <c r="F18" s="6"/>
      <c r="H18" s="4"/>
      <c r="I18" s="4"/>
      <c r="J18" s="4"/>
      <c r="K18" s="4"/>
    </row>
    <row r="19" spans="1:11" s="37" customFormat="1">
      <c r="B19" s="12"/>
      <c r="C19" s="69" t="s">
        <v>73</v>
      </c>
      <c r="D19" s="267"/>
      <c r="E19" s="13" t="s">
        <v>257</v>
      </c>
      <c r="F19" s="6"/>
      <c r="H19" s="4"/>
      <c r="I19" s="4"/>
      <c r="J19" s="4"/>
      <c r="K19" s="4"/>
    </row>
    <row r="20" spans="1:11" s="37" customFormat="1">
      <c r="B20" s="12"/>
      <c r="C20" s="69" t="s">
        <v>74</v>
      </c>
      <c r="D20" s="267"/>
      <c r="E20" s="13" t="s">
        <v>144</v>
      </c>
      <c r="F20" s="6"/>
      <c r="H20" s="4"/>
      <c r="I20" s="4"/>
      <c r="J20" s="4"/>
      <c r="K20" s="4"/>
    </row>
    <row r="21" spans="1:11" s="37" customFormat="1">
      <c r="B21" s="12"/>
      <c r="C21" s="292" t="s">
        <v>304</v>
      </c>
      <c r="D21" s="267"/>
      <c r="E21" s="13"/>
      <c r="F21" s="6"/>
      <c r="H21" s="4"/>
      <c r="I21" s="4"/>
      <c r="J21" s="4"/>
      <c r="K21" s="4"/>
    </row>
    <row r="22" spans="1:11">
      <c r="A22" s="37"/>
      <c r="B22" s="12"/>
      <c r="C22" s="277" t="s">
        <v>274</v>
      </c>
      <c r="D22" s="267"/>
      <c r="E22" s="13" t="s">
        <v>57</v>
      </c>
      <c r="F22" s="6"/>
      <c r="G22" s="37"/>
      <c r="H22" s="4"/>
      <c r="I22" s="4"/>
      <c r="J22" s="4"/>
      <c r="K22" s="4"/>
    </row>
    <row r="23" spans="1:11" s="37" customFormat="1">
      <c r="B23" s="12"/>
      <c r="C23" s="277" t="s">
        <v>75</v>
      </c>
      <c r="D23" s="267"/>
      <c r="E23" s="13" t="s">
        <v>56</v>
      </c>
      <c r="F23" s="6"/>
      <c r="H23" s="4"/>
      <c r="I23" s="4"/>
      <c r="J23" s="4"/>
      <c r="K23" s="4"/>
    </row>
    <row r="24" spans="1:11" s="37" customFormat="1">
      <c r="B24" s="12"/>
      <c r="C24" s="277" t="s">
        <v>76</v>
      </c>
      <c r="D24" s="293" t="s">
        <v>277</v>
      </c>
      <c r="E24" s="13" t="s">
        <v>219</v>
      </c>
      <c r="F24" s="6"/>
      <c r="H24" s="4"/>
      <c r="I24" s="4"/>
      <c r="J24" s="4"/>
      <c r="K24" s="4"/>
    </row>
    <row r="25" spans="1:11" s="37" customFormat="1">
      <c r="B25" s="12"/>
      <c r="C25" s="277" t="s">
        <v>77</v>
      </c>
      <c r="D25" s="267"/>
      <c r="E25" s="13" t="s">
        <v>279</v>
      </c>
      <c r="F25" s="6"/>
      <c r="H25" s="4"/>
      <c r="I25" s="4"/>
      <c r="J25" s="4"/>
      <c r="K25" s="4"/>
    </row>
    <row r="26" spans="1:11" s="37" customFormat="1">
      <c r="B26" s="12"/>
      <c r="C26" s="277" t="s">
        <v>78</v>
      </c>
      <c r="D26" s="267"/>
      <c r="E26" s="13" t="s">
        <v>280</v>
      </c>
      <c r="F26" s="6"/>
      <c r="H26" s="4"/>
      <c r="I26" s="4"/>
      <c r="J26" s="4"/>
      <c r="K26" s="4"/>
    </row>
    <row r="27" spans="1:11" s="37" customFormat="1" ht="25.5">
      <c r="B27" s="12"/>
      <c r="C27" s="277" t="s">
        <v>79</v>
      </c>
      <c r="D27" s="267"/>
      <c r="E27" s="13" t="s">
        <v>289</v>
      </c>
      <c r="F27" s="6"/>
      <c r="H27" s="4"/>
      <c r="I27" s="4"/>
      <c r="J27" s="4"/>
      <c r="K27" s="4"/>
    </row>
    <row r="28" spans="1:11" s="37" customFormat="1">
      <c r="B28" s="12"/>
      <c r="C28" s="277" t="s">
        <v>98</v>
      </c>
      <c r="D28" s="267"/>
      <c r="E28" s="13" t="s">
        <v>290</v>
      </c>
      <c r="F28" s="6"/>
      <c r="H28" s="4"/>
      <c r="I28" s="4"/>
      <c r="J28" s="4"/>
      <c r="K28" s="4"/>
    </row>
    <row r="29" spans="1:11" s="37" customFormat="1">
      <c r="B29" s="12"/>
      <c r="C29" s="277" t="s">
        <v>283</v>
      </c>
      <c r="D29" s="267"/>
      <c r="E29" s="13" t="s">
        <v>99</v>
      </c>
      <c r="F29" s="6"/>
      <c r="H29" s="4"/>
      <c r="I29" s="4"/>
      <c r="J29" s="4"/>
      <c r="K29" s="4"/>
    </row>
    <row r="30" spans="1:11">
      <c r="A30" s="37"/>
      <c r="B30" s="12"/>
      <c r="C30" s="277" t="s">
        <v>158</v>
      </c>
      <c r="D30" s="267"/>
      <c r="E30" s="13" t="s">
        <v>55</v>
      </c>
      <c r="F30" s="6"/>
      <c r="G30" s="37"/>
      <c r="H30" s="4"/>
      <c r="I30" s="4"/>
      <c r="J30" s="4"/>
      <c r="K30" s="4"/>
    </row>
    <row r="31" spans="1:11" ht="15" customHeight="1">
      <c r="A31" s="37"/>
      <c r="B31" s="12"/>
      <c r="C31" s="277" t="s">
        <v>294</v>
      </c>
      <c r="D31" s="267"/>
      <c r="E31" s="13" t="s">
        <v>100</v>
      </c>
      <c r="F31" s="6"/>
      <c r="G31" s="37"/>
      <c r="H31" s="4"/>
      <c r="I31" s="4"/>
      <c r="J31" s="4"/>
      <c r="K31" s="4"/>
    </row>
    <row r="32" spans="1:11" s="37" customFormat="1">
      <c r="B32" s="12"/>
      <c r="C32" s="277" t="s">
        <v>300</v>
      </c>
      <c r="D32" s="293" t="s">
        <v>302</v>
      </c>
      <c r="E32" s="13" t="s">
        <v>299</v>
      </c>
      <c r="F32" s="6"/>
      <c r="H32" s="4"/>
      <c r="I32" s="4"/>
      <c r="J32" s="4"/>
      <c r="K32" s="4"/>
    </row>
    <row r="33" spans="1:11" s="37" customFormat="1">
      <c r="B33" s="12"/>
      <c r="C33" s="277" t="s">
        <v>301</v>
      </c>
      <c r="D33" s="293" t="s">
        <v>302</v>
      </c>
      <c r="E33" s="13" t="s">
        <v>298</v>
      </c>
      <c r="F33" s="6"/>
      <c r="H33" s="4"/>
      <c r="I33" s="4"/>
      <c r="J33" s="4"/>
      <c r="K33" s="4"/>
    </row>
    <row r="34" spans="1:11" s="37" customFormat="1">
      <c r="B34" s="12"/>
      <c r="C34" s="54" t="s">
        <v>330</v>
      </c>
      <c r="D34" s="54"/>
      <c r="E34" s="54" t="s">
        <v>1</v>
      </c>
      <c r="F34" s="6"/>
      <c r="H34" s="4"/>
      <c r="I34" s="4"/>
      <c r="J34" s="4"/>
      <c r="K34" s="4"/>
    </row>
    <row r="35" spans="1:11" s="37" customFormat="1">
      <c r="B35" s="12"/>
      <c r="C35" s="218" t="s">
        <v>157</v>
      </c>
      <c r="D35" s="267"/>
      <c r="E35" s="219" t="s">
        <v>307</v>
      </c>
      <c r="F35" s="6"/>
      <c r="H35" s="4"/>
      <c r="I35" s="4"/>
      <c r="J35" s="4"/>
      <c r="K35" s="4"/>
    </row>
    <row r="36" spans="1:11" s="37" customFormat="1">
      <c r="B36" s="12"/>
      <c r="C36" s="96" t="s">
        <v>142</v>
      </c>
      <c r="D36" s="267"/>
      <c r="E36" s="13" t="s">
        <v>312</v>
      </c>
      <c r="F36" s="6"/>
      <c r="H36" s="4"/>
      <c r="I36" s="4"/>
      <c r="J36" s="4"/>
      <c r="K36" s="4"/>
    </row>
    <row r="37" spans="1:11" s="37" customFormat="1">
      <c r="B37" s="12"/>
      <c r="C37" s="96" t="s">
        <v>224</v>
      </c>
      <c r="D37" s="267"/>
      <c r="E37" s="13" t="s">
        <v>318</v>
      </c>
      <c r="F37" s="6"/>
      <c r="H37" s="4"/>
      <c r="I37" s="4"/>
      <c r="J37" s="4"/>
      <c r="K37" s="4"/>
    </row>
    <row r="38" spans="1:11" s="37" customFormat="1">
      <c r="B38" s="12"/>
      <c r="C38" s="96" t="s">
        <v>225</v>
      </c>
      <c r="D38" s="267"/>
      <c r="E38" s="13" t="s">
        <v>326</v>
      </c>
      <c r="F38" s="6"/>
      <c r="H38" s="4"/>
      <c r="I38" s="4"/>
      <c r="J38" s="4"/>
      <c r="K38" s="4"/>
    </row>
    <row r="39" spans="1:11" s="37" customFormat="1">
      <c r="B39" s="12"/>
      <c r="C39" s="96" t="s">
        <v>223</v>
      </c>
      <c r="D39" s="293" t="s">
        <v>325</v>
      </c>
      <c r="E39" s="13" t="s">
        <v>327</v>
      </c>
      <c r="F39" s="6"/>
      <c r="H39" s="4"/>
      <c r="I39" s="4"/>
      <c r="J39" s="4"/>
      <c r="K39" s="4"/>
    </row>
    <row r="40" spans="1:11" s="37" customFormat="1">
      <c r="B40" s="12"/>
      <c r="C40" s="96" t="s">
        <v>140</v>
      </c>
      <c r="D40" s="293" t="s">
        <v>331</v>
      </c>
      <c r="E40" s="13" t="s">
        <v>329</v>
      </c>
      <c r="F40" s="6"/>
      <c r="H40" s="4"/>
      <c r="I40" s="4"/>
      <c r="J40" s="4"/>
      <c r="K40" s="4"/>
    </row>
    <row r="41" spans="1:11" s="37" customFormat="1">
      <c r="B41" s="12"/>
      <c r="C41" s="96" t="s">
        <v>116</v>
      </c>
      <c r="D41" s="267"/>
      <c r="E41" s="13" t="s">
        <v>141</v>
      </c>
      <c r="F41" s="6"/>
      <c r="H41" s="4"/>
      <c r="I41" s="4"/>
      <c r="J41" s="4"/>
      <c r="K41" s="4"/>
    </row>
    <row r="42" spans="1:11" s="37" customFormat="1">
      <c r="B42" s="12"/>
      <c r="C42" s="96" t="s">
        <v>222</v>
      </c>
      <c r="D42" s="267"/>
      <c r="E42" s="13" t="s">
        <v>139</v>
      </c>
      <c r="F42" s="6"/>
      <c r="H42" s="4"/>
      <c r="I42" s="4"/>
      <c r="J42" s="4"/>
      <c r="K42" s="4"/>
    </row>
    <row r="43" spans="1:11" ht="15.75" thickBot="1">
      <c r="A43" s="37"/>
      <c r="B43" s="14"/>
      <c r="C43" s="15"/>
      <c r="D43" s="15"/>
      <c r="E43" s="15"/>
      <c r="F43" s="16"/>
      <c r="G43" s="37"/>
      <c r="H43" s="4"/>
      <c r="I43" s="4"/>
      <c r="J43" s="4"/>
      <c r="K43" s="4"/>
    </row>
    <row r="44" spans="1:11">
      <c r="A44" s="37"/>
      <c r="B44" s="37"/>
      <c r="C44" s="37"/>
      <c r="E44" s="37"/>
      <c r="F44" s="37"/>
      <c r="G44" s="37"/>
      <c r="H44" s="4"/>
      <c r="I44" s="4"/>
      <c r="J44" s="4"/>
      <c r="K44" s="4"/>
    </row>
    <row r="45" spans="1:11">
      <c r="A45" s="4"/>
      <c r="B45" s="4"/>
      <c r="C45" s="4"/>
      <c r="D45" s="4"/>
      <c r="E45" s="4"/>
      <c r="F45" s="4"/>
      <c r="G45" s="4"/>
      <c r="H45" s="4"/>
      <c r="I45" s="4"/>
      <c r="J45" s="4"/>
      <c r="K45" s="4"/>
    </row>
    <row r="46" spans="1:11">
      <c r="A46" s="4"/>
      <c r="B46" s="4"/>
      <c r="C46" s="4"/>
      <c r="D46" s="4"/>
      <c r="E46" s="4"/>
      <c r="F46" s="4"/>
      <c r="G46" s="4"/>
      <c r="H46" s="4"/>
      <c r="I46" s="4"/>
      <c r="J46" s="4"/>
      <c r="K46" s="4"/>
    </row>
    <row r="47" spans="1:11">
      <c r="A47" s="4"/>
      <c r="B47" s="4"/>
      <c r="C47" s="4"/>
      <c r="D47" s="4"/>
      <c r="E47" s="4"/>
      <c r="F47" s="4"/>
      <c r="G47" s="4"/>
      <c r="H47" s="4"/>
      <c r="I47" s="4"/>
      <c r="J47" s="4"/>
      <c r="K47" s="4"/>
    </row>
    <row r="48" spans="1:11">
      <c r="A48" s="4"/>
      <c r="B48" s="4"/>
      <c r="C48" s="4"/>
      <c r="D48" s="4"/>
      <c r="E48" s="4"/>
      <c r="F48" s="4"/>
      <c r="G48" s="4"/>
      <c r="H48" s="4"/>
      <c r="I48" s="4"/>
      <c r="J48" s="4"/>
      <c r="K48" s="4"/>
    </row>
    <row r="49" spans="1:11">
      <c r="A49" s="4"/>
      <c r="B49" s="4"/>
      <c r="C49" s="4"/>
      <c r="D49" s="4"/>
      <c r="E49" s="4"/>
      <c r="F49" s="4"/>
      <c r="G49" s="4"/>
      <c r="H49" s="4"/>
      <c r="I49" s="4"/>
      <c r="J49" s="4"/>
      <c r="K49" s="4"/>
    </row>
    <row r="50" spans="1:11">
      <c r="A50" s="4"/>
      <c r="B50" s="4"/>
      <c r="C50" s="4"/>
      <c r="D50" s="4"/>
      <c r="E50" s="4"/>
      <c r="F50" s="4"/>
      <c r="G50" s="4"/>
      <c r="H50" s="4"/>
      <c r="I50" s="4"/>
      <c r="J50" s="4"/>
      <c r="K50" s="4"/>
    </row>
    <row r="51" spans="1:11">
      <c r="A51" s="4"/>
      <c r="B51" s="4"/>
      <c r="C51" s="4"/>
      <c r="D51" s="4"/>
      <c r="E51" s="4"/>
      <c r="F51" s="4"/>
      <c r="G51" s="4"/>
      <c r="H51" s="4"/>
      <c r="I51" s="4"/>
      <c r="J51" s="4"/>
      <c r="K51" s="4"/>
    </row>
    <row r="52" spans="1:11">
      <c r="A52" s="4"/>
      <c r="B52" s="4"/>
      <c r="C52" s="4"/>
      <c r="D52" s="4"/>
      <c r="E52" s="4"/>
      <c r="F52" s="4"/>
      <c r="G52" s="4"/>
      <c r="H52" s="4"/>
      <c r="I52" s="4"/>
      <c r="J52" s="4"/>
      <c r="K52" s="4"/>
    </row>
    <row r="53" spans="1:11">
      <c r="A53" s="4"/>
      <c r="B53" s="4"/>
      <c r="C53" s="4"/>
      <c r="D53" s="4"/>
      <c r="E53" s="4"/>
      <c r="F53" s="4"/>
      <c r="G53" s="4"/>
      <c r="H53" s="4"/>
      <c r="I53" s="4"/>
      <c r="J53" s="4"/>
      <c r="K53" s="4"/>
    </row>
    <row r="54" spans="1:11">
      <c r="A54" s="4"/>
      <c r="B54" s="4"/>
      <c r="C54" s="4"/>
      <c r="D54" s="4"/>
      <c r="E54" s="4"/>
      <c r="F54" s="4"/>
      <c r="G54" s="4"/>
      <c r="H54" s="4"/>
      <c r="I54" s="4"/>
      <c r="J54" s="4"/>
      <c r="K54" s="4"/>
    </row>
    <row r="55" spans="1:11">
      <c r="A55" s="4"/>
      <c r="B55" s="4"/>
      <c r="C55" s="4"/>
      <c r="D55" s="4"/>
      <c r="E55" s="4"/>
      <c r="F55" s="4"/>
      <c r="G55" s="4"/>
      <c r="H55" s="4"/>
      <c r="I55" s="4"/>
      <c r="J55" s="4"/>
      <c r="K55" s="4"/>
    </row>
    <row r="56" spans="1:11">
      <c r="A56" s="4"/>
      <c r="B56" s="4"/>
      <c r="C56" s="4"/>
      <c r="D56" s="4"/>
      <c r="E56" s="4"/>
      <c r="F56" s="4"/>
      <c r="G56" s="4"/>
      <c r="H56" s="4"/>
      <c r="I56" s="4"/>
      <c r="J56" s="4"/>
      <c r="K56" s="4"/>
    </row>
    <row r="57" spans="1:11">
      <c r="A57" s="4"/>
      <c r="B57" s="4"/>
      <c r="C57" s="4"/>
      <c r="D57" s="4"/>
      <c r="E57" s="4"/>
      <c r="F57" s="4"/>
      <c r="G57" s="4"/>
      <c r="H57" s="4"/>
      <c r="I57" s="4"/>
      <c r="J57" s="4"/>
      <c r="K57" s="4"/>
    </row>
    <row r="58" spans="1:11">
      <c r="A58" s="4"/>
      <c r="B58" s="4"/>
      <c r="C58" s="4"/>
      <c r="D58" s="4"/>
      <c r="E58" s="4"/>
      <c r="F58" s="4"/>
      <c r="G58" s="4"/>
      <c r="H58" s="4"/>
      <c r="I58" s="4"/>
      <c r="J58" s="4"/>
      <c r="K58" s="4"/>
    </row>
    <row r="59" spans="1:11">
      <c r="A59" s="4"/>
      <c r="B59" s="4"/>
      <c r="C59" s="4"/>
      <c r="D59" s="4"/>
      <c r="E59" s="4"/>
      <c r="F59" s="4"/>
      <c r="G59" s="4"/>
      <c r="H59" s="4"/>
      <c r="I59" s="4"/>
      <c r="J59" s="4"/>
      <c r="K59" s="4"/>
    </row>
    <row r="60" spans="1:11">
      <c r="A60" s="4"/>
      <c r="B60" s="4"/>
      <c r="C60" s="4"/>
      <c r="D60" s="4"/>
      <c r="E60" s="4"/>
      <c r="F60" s="4"/>
      <c r="G60" s="4"/>
      <c r="H60" s="4"/>
      <c r="I60" s="4"/>
      <c r="J60" s="4"/>
      <c r="K60" s="4"/>
    </row>
    <row r="61" spans="1:11">
      <c r="A61" s="4"/>
      <c r="B61" s="4"/>
      <c r="C61" s="4"/>
      <c r="D61" s="4"/>
      <c r="E61" s="4"/>
      <c r="F61" s="4"/>
      <c r="G61" s="4"/>
      <c r="H61" s="4"/>
      <c r="I61" s="4"/>
      <c r="J61" s="4"/>
      <c r="K61" s="4"/>
    </row>
    <row r="62" spans="1:11">
      <c r="A62" s="4"/>
      <c r="B62" s="4"/>
      <c r="C62" s="4"/>
      <c r="D62" s="4"/>
      <c r="E62" s="4"/>
      <c r="F62" s="4"/>
      <c r="G62" s="4"/>
      <c r="H62" s="4"/>
      <c r="I62" s="4"/>
      <c r="J62" s="4"/>
      <c r="K62" s="4"/>
    </row>
  </sheetData>
  <mergeCells count="1">
    <mergeCell ref="C4:E4"/>
  </mergeCells>
  <dataValidations disablePrompts="1"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6:F42" xr:uid="{00000000-0002-0000-0000-000000000000}">
      <formula1>$I$3:$I$3</formula1>
    </dataValidation>
  </dataValidations>
  <hyperlinks>
    <hyperlink ref="C7" location="'T2'!A1" tooltip="Jump to sheet" display="T2" xr:uid="{00000000-0004-0000-0000-000000000000}"/>
    <hyperlink ref="C6" location="'T1'!A1" display="T1" xr:uid="{00000000-0004-0000-0000-000001000000}"/>
    <hyperlink ref="C9" location="'T4'!A1" tooltip="Jump to sheet" display="T4" xr:uid="{00000000-0004-0000-0000-000002000000}"/>
    <hyperlink ref="C12" location="'T7'!A1" display="T7" xr:uid="{00000000-0004-0000-0000-000003000000}"/>
    <hyperlink ref="C13" location="'T8'!A1" display="T8" xr:uid="{00000000-0004-0000-0000-000004000000}"/>
    <hyperlink ref="C30" location="'T24'!A1" display="T24" xr:uid="{00000000-0004-0000-0000-000005000000}"/>
    <hyperlink ref="C31" location="'T25'!A1" display="T25" xr:uid="{00000000-0004-0000-0000-000006000000}"/>
    <hyperlink ref="C11" location="'T6'!A1" display="T6" xr:uid="{00000000-0004-0000-0000-000007000000}"/>
    <hyperlink ref="C16" location="'T11'!A1" display="T11" xr:uid="{00000000-0004-0000-0000-000008000000}"/>
    <hyperlink ref="C14" location="'T9'!A1" display="T9" xr:uid="{00000000-0004-0000-0000-000009000000}"/>
    <hyperlink ref="C8" location="'T3'!B5" tooltip="Jump to sheet" display="T3" xr:uid="{00000000-0004-0000-0000-00000A000000}"/>
    <hyperlink ref="C10" location="'T5'!A1" display="T5" xr:uid="{00000000-0004-0000-0000-00000B000000}"/>
    <hyperlink ref="C18" location="'T13'!A1" display="T13" xr:uid="{00000000-0004-0000-0000-00000C000000}"/>
    <hyperlink ref="C19" location="'T14'!A1" display="T14" xr:uid="{00000000-0004-0000-0000-00000D000000}"/>
    <hyperlink ref="C22" location="'T16'!A1" display="T16" xr:uid="{00000000-0004-0000-0000-00000E000000}"/>
    <hyperlink ref="C20" location="'T15'!B5" tooltip="Jump to sheet" display="T15" xr:uid="{00000000-0004-0000-0000-00000F000000}"/>
    <hyperlink ref="C23" location="'T17'!A1" display="T17" xr:uid="{00000000-0004-0000-0000-000010000000}"/>
    <hyperlink ref="C42" location="'F8'!A1" display="F8" xr:uid="{00000000-0004-0000-0000-000011000000}"/>
    <hyperlink ref="C25" location="'T19'!A1" display="T19" xr:uid="{00000000-0004-0000-0000-000012000000}"/>
    <hyperlink ref="C26" location="'T20'!A1" display="T20" xr:uid="{00000000-0004-0000-0000-000013000000}"/>
    <hyperlink ref="C29" location="'T23'!A1" display="T23" xr:uid="{00000000-0004-0000-0000-000014000000}"/>
    <hyperlink ref="C41" location="'F7'!A1" display="F7" xr:uid="{00000000-0004-0000-0000-000015000000}"/>
    <hyperlink ref="C36" location="'F2'!B5" display="F2" xr:uid="{00000000-0004-0000-0000-000016000000}"/>
    <hyperlink ref="C35" location="'F1'!B5" display="F1" xr:uid="{00000000-0004-0000-0000-000017000000}"/>
    <hyperlink ref="C15" location="'T10'!A1" display="T10" xr:uid="{00000000-0004-0000-0000-000018000000}"/>
    <hyperlink ref="C17" location="'T12'!A1" display="T12" xr:uid="{00000000-0004-0000-0000-000019000000}"/>
    <hyperlink ref="C24" location="'T3'!B26" display="T18" xr:uid="{00000000-0004-0000-0000-00001A000000}"/>
    <hyperlink ref="C27" location="'T21'!A1" display="T21" xr:uid="{00000000-0004-0000-0000-00001B000000}"/>
    <hyperlink ref="C28" location="'T22'!A1" display="T22" xr:uid="{00000000-0004-0000-0000-00001C000000}"/>
    <hyperlink ref="C32" location="'T15'!B21" tooltip="Jump to sheet" display="T26" xr:uid="{00000000-0004-0000-0000-00001D000000}"/>
    <hyperlink ref="C33" location="'T15'!B33" tooltip="Jump to sheet" display="T27" xr:uid="{00000000-0004-0000-0000-00001E000000}"/>
    <hyperlink ref="C37" location="'F3'!B5" display="F3" xr:uid="{00000000-0004-0000-0000-00001F000000}"/>
    <hyperlink ref="C39" location="'F4'!B19" display="F5" xr:uid="{00000000-0004-0000-0000-000020000000}"/>
    <hyperlink ref="C38" location="'F4'!A1" display="F4" xr:uid="{00000000-0004-0000-0000-000021000000}"/>
    <hyperlink ref="C40" location="Index!A1" display="F6" xr:uid="{00000000-0004-0000-0000-000022000000}"/>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ACE7D-BB4F-411A-BD65-251C32D7851F}">
  <sheetPr codeName="Sheet11">
    <tabColor theme="4" tint="0.59996337778862885"/>
  </sheetPr>
  <dimension ref="A1:O27"/>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6.42578125" style="19" customWidth="1"/>
    <col min="3" max="3" width="23.85546875" style="21" customWidth="1"/>
    <col min="4" max="4" width="8.7109375" style="21" customWidth="1"/>
    <col min="5" max="5" width="6.7109375" style="20" customWidth="1"/>
    <col min="6" max="8" width="6.7109375" style="19" customWidth="1"/>
    <col min="9" max="9" width="4.28515625" style="19" customWidth="1"/>
    <col min="10" max="10" width="8.7109375" style="19" customWidth="1"/>
    <col min="11" max="14" width="6.7109375" style="19" customWidth="1"/>
    <col min="15" max="16384" width="8.5703125" style="19"/>
  </cols>
  <sheetData>
    <row r="1" spans="1:15" s="17" customFormat="1" ht="15">
      <c r="A1" s="42" t="s">
        <v>4</v>
      </c>
      <c r="B1" s="63" t="s">
        <v>88</v>
      </c>
      <c r="C1" s="42"/>
      <c r="D1" s="42"/>
      <c r="F1" s="32"/>
      <c r="G1" s="32"/>
      <c r="H1" s="32"/>
      <c r="I1" s="32"/>
      <c r="J1" s="32"/>
    </row>
    <row r="2" spans="1:15" s="17" customFormat="1" ht="15">
      <c r="A2" s="17" t="s">
        <v>5</v>
      </c>
      <c r="B2" s="17" t="str">
        <f>Index!E14</f>
        <v>Decomposition of learning poverty by learning and schooling</v>
      </c>
    </row>
    <row r="3" spans="1:15" s="18" customFormat="1" ht="6" customHeight="1"/>
    <row r="5" spans="1:15">
      <c r="B5" s="264" t="s">
        <v>233</v>
      </c>
    </row>
    <row r="6" spans="1:15">
      <c r="B6" s="106"/>
      <c r="C6" s="107"/>
      <c r="D6" s="317" t="s">
        <v>51</v>
      </c>
      <c r="E6" s="317"/>
      <c r="F6" s="317"/>
      <c r="G6" s="317"/>
      <c r="H6" s="317"/>
      <c r="I6" s="81"/>
      <c r="J6" s="317" t="s">
        <v>122</v>
      </c>
      <c r="K6" s="317"/>
      <c r="L6" s="317"/>
      <c r="M6" s="317"/>
      <c r="N6" s="317"/>
    </row>
    <row r="7" spans="1:15" ht="26.25" customHeight="1">
      <c r="B7" s="169"/>
      <c r="C7" s="170"/>
      <c r="D7" s="334" t="s">
        <v>172</v>
      </c>
      <c r="E7" s="332" t="s">
        <v>239</v>
      </c>
      <c r="F7" s="332"/>
      <c r="G7" s="332" t="s">
        <v>134</v>
      </c>
      <c r="H7" s="332"/>
      <c r="I7" s="135"/>
      <c r="J7" s="334" t="s">
        <v>172</v>
      </c>
      <c r="K7" s="332" t="s">
        <v>239</v>
      </c>
      <c r="L7" s="332"/>
      <c r="M7" s="332" t="s">
        <v>134</v>
      </c>
      <c r="N7" s="332"/>
    </row>
    <row r="8" spans="1:15" ht="24">
      <c r="B8" s="323" t="s">
        <v>119</v>
      </c>
      <c r="C8" s="323"/>
      <c r="D8" s="335"/>
      <c r="E8" s="108" t="s">
        <v>173</v>
      </c>
      <c r="F8" s="108" t="s">
        <v>174</v>
      </c>
      <c r="G8" s="108" t="s">
        <v>135</v>
      </c>
      <c r="H8" s="108" t="s">
        <v>136</v>
      </c>
      <c r="I8" s="108"/>
      <c r="J8" s="335"/>
      <c r="K8" s="108" t="s">
        <v>173</v>
      </c>
      <c r="L8" s="108" t="s">
        <v>174</v>
      </c>
      <c r="M8" s="108" t="s">
        <v>135</v>
      </c>
      <c r="N8" s="108" t="s">
        <v>136</v>
      </c>
    </row>
    <row r="9" spans="1:15">
      <c r="B9" s="80"/>
      <c r="C9" s="80" t="s">
        <v>543</v>
      </c>
      <c r="D9" s="117">
        <v>47.97052001953125</v>
      </c>
      <c r="E9" s="114">
        <v>39.989238739013672</v>
      </c>
      <c r="F9" s="114">
        <v>7.9812808036804199</v>
      </c>
      <c r="G9" s="114">
        <v>83.362115426371446</v>
      </c>
      <c r="H9" s="114">
        <v>16.637887679945031</v>
      </c>
      <c r="I9" s="109"/>
      <c r="J9" s="117">
        <v>52.697311401367188</v>
      </c>
      <c r="K9" s="114">
        <v>44.023410797119141</v>
      </c>
      <c r="L9" s="114">
        <v>8.6739044189453125</v>
      </c>
      <c r="M9" s="114">
        <v>83.540141081321849</v>
      </c>
      <c r="N9" s="114">
        <v>16.459860332522656</v>
      </c>
    </row>
    <row r="10" spans="1:15">
      <c r="B10" s="318" t="s">
        <v>40</v>
      </c>
      <c r="C10" s="71" t="s">
        <v>544</v>
      </c>
      <c r="D10" s="115">
        <v>19.75434684753418</v>
      </c>
      <c r="E10" s="115">
        <v>19.010635375976563</v>
      </c>
      <c r="F10" s="115">
        <v>0.74371230602264404</v>
      </c>
      <c r="G10" s="115">
        <v>96.235195842653624</v>
      </c>
      <c r="H10" s="115">
        <v>3.7648032144424519</v>
      </c>
      <c r="I10" s="110"/>
      <c r="J10" s="115">
        <v>21.163700103759766</v>
      </c>
      <c r="K10" s="115">
        <v>20.51374626159668</v>
      </c>
      <c r="L10" s="115">
        <v>0.64995545148849487</v>
      </c>
      <c r="M10" s="115">
        <v>96.928919033038667</v>
      </c>
      <c r="N10" s="115">
        <v>3.0710860276120369</v>
      </c>
    </row>
    <row r="11" spans="1:15">
      <c r="B11" s="318"/>
      <c r="C11" s="71" t="s">
        <v>545</v>
      </c>
      <c r="D11" s="115">
        <v>8.8154363632202148</v>
      </c>
      <c r="E11" s="115">
        <v>6.618128776550293</v>
      </c>
      <c r="F11" s="115">
        <v>2.1973075866699219</v>
      </c>
      <c r="G11" s="115">
        <v>75.074320407969054</v>
      </c>
      <c r="H11" s="115">
        <v>24.92568170496687</v>
      </c>
      <c r="I11" s="110"/>
      <c r="J11" s="115">
        <v>13.285225868225098</v>
      </c>
      <c r="K11" s="115">
        <v>9.5852775573730469</v>
      </c>
      <c r="L11" s="115">
        <v>3.6999475955963135</v>
      </c>
      <c r="M11" s="115">
        <v>72.149905491116442</v>
      </c>
      <c r="N11" s="115">
        <v>27.850091704798487</v>
      </c>
    </row>
    <row r="12" spans="1:15">
      <c r="B12" s="318"/>
      <c r="C12" s="71" t="s">
        <v>546</v>
      </c>
      <c r="D12" s="115">
        <v>50.778083801269531</v>
      </c>
      <c r="E12" s="115">
        <v>47.183822631835938</v>
      </c>
      <c r="F12" s="115">
        <v>3.5942602157592773</v>
      </c>
      <c r="G12" s="115">
        <v>92.92162867441337</v>
      </c>
      <c r="H12" s="115">
        <v>7.0783691246625686</v>
      </c>
      <c r="I12" s="110"/>
      <c r="J12" s="115">
        <v>50.778083801269531</v>
      </c>
      <c r="K12" s="115">
        <v>47.183822631835938</v>
      </c>
      <c r="L12" s="115">
        <v>3.5942606925964355</v>
      </c>
      <c r="M12" s="115">
        <v>92.92162867441337</v>
      </c>
      <c r="N12" s="115">
        <v>7.0783698583039216</v>
      </c>
    </row>
    <row r="13" spans="1:15">
      <c r="B13" s="318"/>
      <c r="C13" s="71" t="s">
        <v>547</v>
      </c>
      <c r="D13" s="115">
        <v>58.708808898925781</v>
      </c>
      <c r="E13" s="115">
        <v>54.57843017578125</v>
      </c>
      <c r="F13" s="115">
        <v>4.1303777694702148</v>
      </c>
      <c r="G13" s="115">
        <v>92.964631221405241</v>
      </c>
      <c r="H13" s="115">
        <v>7.0353624332264193</v>
      </c>
      <c r="I13" s="110"/>
      <c r="J13" s="115">
        <v>63.298297882080078</v>
      </c>
      <c r="K13" s="115">
        <v>58.879600524902344</v>
      </c>
      <c r="L13" s="115">
        <v>4.4186897277832031</v>
      </c>
      <c r="M13" s="115">
        <v>93.019251405784658</v>
      </c>
      <c r="N13" s="115">
        <v>6.9807403548050164</v>
      </c>
    </row>
    <row r="14" spans="1:15">
      <c r="B14" s="318"/>
      <c r="C14" s="71" t="s">
        <v>548</v>
      </c>
      <c r="D14" s="115">
        <v>7.5624876022338867</v>
      </c>
      <c r="E14" s="115">
        <v>3.7872366905212402</v>
      </c>
      <c r="F14" s="115">
        <v>3.7752509117126465</v>
      </c>
      <c r="G14" s="115">
        <v>50.079244751753137</v>
      </c>
      <c r="H14" s="115">
        <v>49.920755248246856</v>
      </c>
      <c r="I14" s="110"/>
      <c r="J14" s="115" t="s">
        <v>558</v>
      </c>
      <c r="K14" s="115" t="s">
        <v>558</v>
      </c>
      <c r="L14" s="115" t="s">
        <v>558</v>
      </c>
      <c r="M14" s="115" t="s">
        <v>558</v>
      </c>
      <c r="N14" s="115" t="s">
        <v>558</v>
      </c>
      <c r="O14" s="168" t="s">
        <v>148</v>
      </c>
    </row>
    <row r="15" spans="1:15">
      <c r="B15" s="318"/>
      <c r="C15" s="71" t="s">
        <v>549</v>
      </c>
      <c r="D15" s="115">
        <v>58.204471588134766</v>
      </c>
      <c r="E15" s="115">
        <v>51.171024322509766</v>
      </c>
      <c r="F15" s="115">
        <v>7.0334491729736328</v>
      </c>
      <c r="G15" s="115">
        <v>87.915963908166745</v>
      </c>
      <c r="H15" s="115">
        <v>12.084036091833255</v>
      </c>
      <c r="I15" s="110"/>
      <c r="J15" s="115">
        <v>58.204471588134766</v>
      </c>
      <c r="K15" s="115">
        <v>51.171024322509766</v>
      </c>
      <c r="L15" s="115">
        <v>7.0334491729736328</v>
      </c>
      <c r="M15" s="115">
        <v>87.915963908166745</v>
      </c>
      <c r="N15" s="115">
        <v>12.084036091833255</v>
      </c>
    </row>
    <row r="16" spans="1:15">
      <c r="B16" s="319"/>
      <c r="C16" s="71" t="s">
        <v>550</v>
      </c>
      <c r="D16" s="115">
        <v>86.666374206542969</v>
      </c>
      <c r="E16" s="115">
        <v>62.319976806640625</v>
      </c>
      <c r="F16" s="115">
        <v>24.346395492553711</v>
      </c>
      <c r="G16" s="115">
        <v>71.907906387839787</v>
      </c>
      <c r="H16" s="115">
        <v>28.092088454048618</v>
      </c>
      <c r="I16" s="110"/>
      <c r="J16" s="115">
        <v>86.666374206542969</v>
      </c>
      <c r="K16" s="115">
        <v>62.319976806640625</v>
      </c>
      <c r="L16" s="115">
        <v>24.346395492553711</v>
      </c>
      <c r="M16" s="115">
        <v>71.907906387839787</v>
      </c>
      <c r="N16" s="115">
        <v>28.092088454048618</v>
      </c>
    </row>
    <row r="17" spans="2:15">
      <c r="B17" s="320" t="s">
        <v>30</v>
      </c>
      <c r="C17" s="111" t="s">
        <v>551</v>
      </c>
      <c r="D17" s="116">
        <v>9.0662250518798828</v>
      </c>
      <c r="E17" s="116">
        <v>6.6747622489929199</v>
      </c>
      <c r="F17" s="116">
        <v>2.391463041305542</v>
      </c>
      <c r="G17" s="116">
        <v>73.622286955947914</v>
      </c>
      <c r="H17" s="116">
        <v>26.377715098540239</v>
      </c>
      <c r="I17" s="112"/>
      <c r="J17" s="116">
        <v>22.293933868408203</v>
      </c>
      <c r="K17" s="116">
        <v>16.619684219360352</v>
      </c>
      <c r="L17" s="116">
        <v>5.6742510795593262</v>
      </c>
      <c r="M17" s="116">
        <v>74.548007694032151</v>
      </c>
      <c r="N17" s="116">
        <v>25.451995647944425</v>
      </c>
    </row>
    <row r="18" spans="2:15">
      <c r="B18" s="321"/>
      <c r="C18" s="71" t="s">
        <v>552</v>
      </c>
      <c r="D18" s="115">
        <v>30.311016082763672</v>
      </c>
      <c r="E18" s="115">
        <v>28.480836868286133</v>
      </c>
      <c r="F18" s="115">
        <v>1.8301787376403809</v>
      </c>
      <c r="G18" s="115">
        <v>93.962001984329675</v>
      </c>
      <c r="H18" s="115">
        <v>6.0379986301812982</v>
      </c>
      <c r="I18" s="110"/>
      <c r="J18" s="115">
        <v>29.996791839599609</v>
      </c>
      <c r="K18" s="115">
        <v>28.144365310668945</v>
      </c>
      <c r="L18" s="115">
        <v>1.8524268865585327</v>
      </c>
      <c r="M18" s="115">
        <v>93.82458642619315</v>
      </c>
      <c r="N18" s="115">
        <v>6.1754166785474744</v>
      </c>
    </row>
    <row r="19" spans="2:15">
      <c r="B19" s="321"/>
      <c r="C19" s="71" t="s">
        <v>553</v>
      </c>
      <c r="D19" s="115">
        <v>55.842845916748047</v>
      </c>
      <c r="E19" s="115">
        <v>50.027061462402344</v>
      </c>
      <c r="F19" s="115">
        <v>5.8157854080200195</v>
      </c>
      <c r="G19" s="115">
        <v>89.58544115488786</v>
      </c>
      <c r="H19" s="115">
        <v>10.414557510907125</v>
      </c>
      <c r="I19" s="110"/>
      <c r="J19" s="115">
        <v>55.888336181640625</v>
      </c>
      <c r="K19" s="115">
        <v>50.08270263671875</v>
      </c>
      <c r="L19" s="115">
        <v>5.8056325912475586</v>
      </c>
      <c r="M19" s="115">
        <v>89.612080490101491</v>
      </c>
      <c r="N19" s="115">
        <v>10.38791417742236</v>
      </c>
    </row>
    <row r="20" spans="2:15">
      <c r="B20" s="322"/>
      <c r="C20" s="91" t="s">
        <v>554</v>
      </c>
      <c r="D20" s="117">
        <v>89.543243408203125</v>
      </c>
      <c r="E20" s="117">
        <v>61.110515594482422</v>
      </c>
      <c r="F20" s="117">
        <v>28.432727813720703</v>
      </c>
      <c r="G20" s="117">
        <v>68.246931360553575</v>
      </c>
      <c r="H20" s="117">
        <v>31.753068639446425</v>
      </c>
      <c r="I20" s="113"/>
      <c r="J20" s="117">
        <v>89.551773071289063</v>
      </c>
      <c r="K20" s="117">
        <v>61.134674072265625</v>
      </c>
      <c r="L20" s="117">
        <v>28.417098999023438</v>
      </c>
      <c r="M20" s="117">
        <v>68.267407440243105</v>
      </c>
      <c r="N20" s="117">
        <v>31.732592559756885</v>
      </c>
    </row>
    <row r="21" spans="2:15">
      <c r="B21" s="320" t="s">
        <v>52</v>
      </c>
      <c r="C21" s="111" t="s">
        <v>555</v>
      </c>
      <c r="D21" s="116">
        <v>8.0835666656494141</v>
      </c>
      <c r="E21" s="116">
        <v>5.9218387603759766</v>
      </c>
      <c r="F21" s="116">
        <v>2.1617286205291748</v>
      </c>
      <c r="G21" s="116">
        <v>73.257743617725296</v>
      </c>
      <c r="H21" s="116">
        <v>26.742260990748029</v>
      </c>
      <c r="I21" s="112"/>
      <c r="J21" s="116" t="s">
        <v>559</v>
      </c>
      <c r="K21" s="116" t="s">
        <v>559</v>
      </c>
      <c r="L21" s="116" t="s">
        <v>559</v>
      </c>
      <c r="M21" s="116" t="s">
        <v>559</v>
      </c>
      <c r="N21" s="116" t="s">
        <v>559</v>
      </c>
      <c r="O21" s="168" t="s">
        <v>148</v>
      </c>
    </row>
    <row r="22" spans="2:15">
      <c r="B22" s="321"/>
      <c r="C22" s="71" t="s">
        <v>556</v>
      </c>
      <c r="D22" s="115">
        <v>40.089447021484375</v>
      </c>
      <c r="E22" s="115">
        <v>38.023101806640625</v>
      </c>
      <c r="F22" s="115">
        <v>2.0663437843322754</v>
      </c>
      <c r="G22" s="115">
        <v>94.845665846899436</v>
      </c>
      <c r="H22" s="115">
        <v>5.1543336884782436</v>
      </c>
      <c r="I22" s="110"/>
      <c r="J22" s="115">
        <v>39.901374816894531</v>
      </c>
      <c r="K22" s="115">
        <v>37.8232421875</v>
      </c>
      <c r="L22" s="115">
        <v>2.0781359672546387</v>
      </c>
      <c r="M22" s="115">
        <v>94.79182413800315</v>
      </c>
      <c r="N22" s="115">
        <v>5.2081809969317359</v>
      </c>
    </row>
    <row r="23" spans="2:15">
      <c r="B23" s="322"/>
      <c r="C23" s="91" t="s">
        <v>557</v>
      </c>
      <c r="D23" s="117">
        <v>82.460494995117188</v>
      </c>
      <c r="E23" s="117">
        <v>58.428543090820313</v>
      </c>
      <c r="F23" s="117">
        <v>24.031953811645508</v>
      </c>
      <c r="G23" s="117">
        <v>70.856408671751751</v>
      </c>
      <c r="H23" s="117">
        <v>29.143596749448392</v>
      </c>
      <c r="I23" s="113"/>
      <c r="J23" s="117">
        <v>82.467330932617188</v>
      </c>
      <c r="K23" s="117">
        <v>58.448230743408203</v>
      </c>
      <c r="L23" s="117">
        <v>24.019096374511719</v>
      </c>
      <c r="M23" s="117">
        <v>70.874407566153764</v>
      </c>
      <c r="N23" s="117">
        <v>29.125590626929338</v>
      </c>
    </row>
    <row r="24" spans="2:15" ht="14.25" customHeight="1">
      <c r="B24" s="331" t="s">
        <v>84</v>
      </c>
      <c r="C24" s="331"/>
      <c r="D24" s="331"/>
      <c r="E24" s="331"/>
      <c r="F24" s="331"/>
      <c r="G24" s="331"/>
      <c r="H24" s="331"/>
      <c r="I24" s="331"/>
      <c r="J24" s="331"/>
      <c r="K24" s="331"/>
      <c r="L24" s="331"/>
      <c r="M24" s="331"/>
      <c r="N24" s="331"/>
    </row>
    <row r="25" spans="2:15" ht="36" customHeight="1">
      <c r="B25" s="333" t="s">
        <v>235</v>
      </c>
      <c r="C25" s="333"/>
      <c r="D25" s="333"/>
      <c r="E25" s="333"/>
      <c r="F25" s="333"/>
      <c r="G25" s="333"/>
      <c r="H25" s="333"/>
      <c r="I25" s="333"/>
      <c r="J25" s="333"/>
      <c r="K25" s="333"/>
      <c r="L25" s="333"/>
      <c r="M25" s="333"/>
      <c r="N25" s="333"/>
    </row>
    <row r="27" spans="2:15">
      <c r="B27" s="176" t="s">
        <v>249</v>
      </c>
      <c r="C27" s="176"/>
      <c r="D27" s="176"/>
      <c r="E27" s="176"/>
      <c r="F27" s="176"/>
      <c r="G27" s="176"/>
      <c r="H27" s="176"/>
      <c r="I27" s="176"/>
      <c r="J27" s="176"/>
      <c r="K27" s="176"/>
      <c r="L27" s="176"/>
      <c r="M27" s="176"/>
      <c r="N27" s="176"/>
    </row>
  </sheetData>
  <mergeCells count="14">
    <mergeCell ref="B24:N24"/>
    <mergeCell ref="B25:N25"/>
    <mergeCell ref="J6:N6"/>
    <mergeCell ref="J7:J8"/>
    <mergeCell ref="K7:L7"/>
    <mergeCell ref="M7:N7"/>
    <mergeCell ref="B8:C8"/>
    <mergeCell ref="G7:H7"/>
    <mergeCell ref="D6:H6"/>
    <mergeCell ref="B10:B16"/>
    <mergeCell ref="B17:B20"/>
    <mergeCell ref="B21:B23"/>
    <mergeCell ref="E7:F7"/>
    <mergeCell ref="D7:D8"/>
  </mergeCells>
  <hyperlinks>
    <hyperlink ref="A1" location="Index!A1" display="back to Index" xr:uid="{00000000-0004-0000-09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3125D-A3BB-4062-A4E7-842202CD7E47}">
  <sheetPr>
    <tabColor theme="4" tint="0.59996337778862885"/>
  </sheetPr>
  <dimension ref="A1:J19"/>
  <sheetViews>
    <sheetView showGridLines="0" workbookViewId="0"/>
  </sheetViews>
  <sheetFormatPr defaultColWidth="8.85546875" defaultRowHeight="15"/>
  <cols>
    <col min="1" max="1" width="12.7109375" style="37" bestFit="1" customWidth="1"/>
    <col min="2" max="2" width="12.42578125" style="37" customWidth="1"/>
    <col min="3" max="4" width="8.85546875" style="37"/>
    <col min="5" max="5" width="3.28515625" style="37" customWidth="1"/>
    <col min="6" max="7" width="8.85546875" style="37"/>
    <col min="8" max="8" width="3.140625" style="37" customWidth="1"/>
    <col min="9" max="10" width="8.85546875" style="37"/>
    <col min="11" max="11" width="3.5703125" style="37" customWidth="1"/>
    <col min="12" max="16384" width="8.85546875" style="37"/>
  </cols>
  <sheetData>
    <row r="1" spans="1:10" s="17" customFormat="1">
      <c r="A1" s="32" t="s">
        <v>4</v>
      </c>
      <c r="B1" s="63" t="s">
        <v>88</v>
      </c>
      <c r="C1" s="32"/>
      <c r="D1" s="32"/>
      <c r="E1" s="32"/>
      <c r="F1" s="32"/>
      <c r="G1" s="32"/>
      <c r="H1" s="32"/>
    </row>
    <row r="2" spans="1:10" s="17" customFormat="1">
      <c r="A2" s="17" t="s">
        <v>5</v>
      </c>
      <c r="B2" s="17" t="str">
        <f>Index!E15</f>
        <v>Country Ranks on PASEC 2014/2015</v>
      </c>
    </row>
    <row r="3" spans="1:10" s="18" customFormat="1" ht="6" customHeight="1"/>
    <row r="5" spans="1:10">
      <c r="B5" s="336" t="s">
        <v>247</v>
      </c>
      <c r="C5" s="336"/>
      <c r="D5" s="336"/>
      <c r="E5" s="336"/>
      <c r="F5" s="336"/>
      <c r="G5" s="336"/>
      <c r="H5" s="336"/>
      <c r="I5" s="336"/>
      <c r="J5" s="336"/>
    </row>
    <row r="6" spans="1:10" ht="14.45" customHeight="1">
      <c r="B6" s="338" t="s">
        <v>243</v>
      </c>
      <c r="C6" s="341" t="s">
        <v>165</v>
      </c>
      <c r="D6" s="341"/>
      <c r="E6" s="173"/>
      <c r="F6" s="341" t="s">
        <v>166</v>
      </c>
      <c r="G6" s="341"/>
      <c r="H6" s="341"/>
      <c r="I6" s="341" t="s">
        <v>167</v>
      </c>
      <c r="J6" s="341"/>
    </row>
    <row r="7" spans="1:10">
      <c r="B7" s="339"/>
      <c r="C7" s="343" t="s">
        <v>168</v>
      </c>
      <c r="D7" s="343"/>
      <c r="E7" s="270"/>
      <c r="F7" s="343" t="s">
        <v>168</v>
      </c>
      <c r="G7" s="343"/>
      <c r="H7" s="342"/>
      <c r="I7" s="343"/>
      <c r="J7" s="343"/>
    </row>
    <row r="8" spans="1:10" ht="24">
      <c r="B8" s="340"/>
      <c r="C8" s="149" t="s">
        <v>241</v>
      </c>
      <c r="D8" s="149" t="s">
        <v>242</v>
      </c>
      <c r="E8" s="149"/>
      <c r="F8" s="149" t="s">
        <v>241</v>
      </c>
      <c r="G8" s="149" t="s">
        <v>242</v>
      </c>
      <c r="H8" s="149"/>
      <c r="I8" s="149" t="s">
        <v>169</v>
      </c>
      <c r="J8" s="149" t="s">
        <v>170</v>
      </c>
    </row>
    <row r="9" spans="1:10">
      <c r="B9" s="135" t="s">
        <v>560</v>
      </c>
      <c r="C9" s="271">
        <v>9</v>
      </c>
      <c r="D9" s="271">
        <v>4</v>
      </c>
      <c r="E9" s="271"/>
      <c r="F9" s="271">
        <v>9</v>
      </c>
      <c r="G9" s="271">
        <v>5</v>
      </c>
      <c r="H9" s="271"/>
      <c r="I9" s="271">
        <v>3</v>
      </c>
      <c r="J9" s="271">
        <v>4</v>
      </c>
    </row>
    <row r="10" spans="1:10">
      <c r="B10" s="135" t="s">
        <v>561</v>
      </c>
      <c r="C10" s="271">
        <v>3</v>
      </c>
      <c r="D10" s="271">
        <v>2</v>
      </c>
      <c r="E10" s="271"/>
      <c r="F10" s="271">
        <v>4</v>
      </c>
      <c r="G10" s="271">
        <v>3</v>
      </c>
      <c r="H10" s="271"/>
      <c r="I10" s="271">
        <v>5</v>
      </c>
      <c r="J10" s="271">
        <v>2</v>
      </c>
    </row>
    <row r="11" spans="1:10">
      <c r="B11" s="272" t="s">
        <v>562</v>
      </c>
      <c r="C11" s="271">
        <v>1</v>
      </c>
      <c r="D11" s="271">
        <v>3</v>
      </c>
      <c r="E11" s="271"/>
      <c r="F11" s="271">
        <v>1</v>
      </c>
      <c r="G11" s="271">
        <v>1</v>
      </c>
      <c r="H11" s="271"/>
      <c r="I11" s="271">
        <v>8</v>
      </c>
      <c r="J11" s="271">
        <v>1</v>
      </c>
    </row>
    <row r="12" spans="1:10">
      <c r="B12" s="135" t="s">
        <v>563</v>
      </c>
      <c r="C12" s="271">
        <v>4</v>
      </c>
      <c r="D12" s="271">
        <v>5</v>
      </c>
      <c r="E12" s="271"/>
      <c r="F12" s="271">
        <v>5</v>
      </c>
      <c r="G12" s="271">
        <v>6</v>
      </c>
      <c r="H12" s="271"/>
      <c r="I12" s="271">
        <v>2</v>
      </c>
      <c r="J12" s="271">
        <v>7</v>
      </c>
    </row>
    <row r="13" spans="1:10">
      <c r="B13" s="135" t="s">
        <v>564</v>
      </c>
      <c r="C13" s="271">
        <v>7</v>
      </c>
      <c r="D13" s="271">
        <v>9</v>
      </c>
      <c r="E13" s="271"/>
      <c r="F13" s="271">
        <v>6</v>
      </c>
      <c r="G13" s="271">
        <v>9</v>
      </c>
      <c r="H13" s="271"/>
      <c r="I13" s="271">
        <v>9</v>
      </c>
      <c r="J13" s="271">
        <v>9</v>
      </c>
    </row>
    <row r="14" spans="1:10">
      <c r="B14" s="135" t="s">
        <v>565</v>
      </c>
      <c r="C14" s="271">
        <v>2</v>
      </c>
      <c r="D14" s="271">
        <v>7</v>
      </c>
      <c r="E14" s="271"/>
      <c r="F14" s="271">
        <v>2</v>
      </c>
      <c r="G14" s="271">
        <v>7</v>
      </c>
      <c r="H14" s="271"/>
      <c r="I14" s="271">
        <v>6</v>
      </c>
      <c r="J14" s="271">
        <v>6</v>
      </c>
    </row>
    <row r="15" spans="1:10">
      <c r="B15" s="135" t="s">
        <v>566</v>
      </c>
      <c r="C15" s="271">
        <v>6</v>
      </c>
      <c r="D15" s="271">
        <v>6</v>
      </c>
      <c r="E15" s="271"/>
      <c r="F15" s="271">
        <v>8</v>
      </c>
      <c r="G15" s="271">
        <v>8</v>
      </c>
      <c r="H15" s="271"/>
      <c r="I15" s="271">
        <v>4</v>
      </c>
      <c r="J15" s="271">
        <v>5</v>
      </c>
    </row>
    <row r="16" spans="1:10">
      <c r="B16" s="135" t="s">
        <v>567</v>
      </c>
      <c r="C16" s="271">
        <v>10</v>
      </c>
      <c r="D16" s="271">
        <v>10</v>
      </c>
      <c r="E16" s="271"/>
      <c r="F16" s="271">
        <v>10</v>
      </c>
      <c r="G16" s="271">
        <v>10</v>
      </c>
      <c r="H16" s="271"/>
      <c r="I16" s="271">
        <v>10</v>
      </c>
      <c r="J16" s="271">
        <v>10</v>
      </c>
    </row>
    <row r="17" spans="2:10">
      <c r="B17" s="135" t="s">
        <v>568</v>
      </c>
      <c r="C17" s="271">
        <v>5</v>
      </c>
      <c r="D17" s="271">
        <v>1</v>
      </c>
      <c r="E17" s="271"/>
      <c r="F17" s="271">
        <v>3</v>
      </c>
      <c r="G17" s="271">
        <v>2</v>
      </c>
      <c r="H17" s="271"/>
      <c r="I17" s="271">
        <v>1</v>
      </c>
      <c r="J17" s="271">
        <v>3</v>
      </c>
    </row>
    <row r="18" spans="2:10">
      <c r="B18" s="74" t="s">
        <v>569</v>
      </c>
      <c r="C18" s="242">
        <v>8</v>
      </c>
      <c r="D18" s="242">
        <v>8</v>
      </c>
      <c r="E18" s="242"/>
      <c r="F18" s="242">
        <v>7</v>
      </c>
      <c r="G18" s="242">
        <v>4</v>
      </c>
      <c r="H18" s="242"/>
      <c r="I18" s="242">
        <v>7</v>
      </c>
      <c r="J18" s="242">
        <v>8</v>
      </c>
    </row>
    <row r="19" spans="2:10">
      <c r="B19" s="337" t="s">
        <v>240</v>
      </c>
      <c r="C19" s="337"/>
      <c r="D19" s="337"/>
      <c r="E19" s="337"/>
      <c r="F19" s="337"/>
      <c r="G19" s="337"/>
      <c r="H19" s="337"/>
      <c r="I19" s="337"/>
      <c r="J19" s="337"/>
    </row>
  </sheetData>
  <mergeCells count="9">
    <mergeCell ref="B5:J5"/>
    <mergeCell ref="B19:J19"/>
    <mergeCell ref="B6:B8"/>
    <mergeCell ref="C6:D6"/>
    <mergeCell ref="F6:G6"/>
    <mergeCell ref="H6:H7"/>
    <mergeCell ref="I6:J7"/>
    <mergeCell ref="C7:D7"/>
    <mergeCell ref="F7:G7"/>
  </mergeCells>
  <hyperlinks>
    <hyperlink ref="A1" location="Index!A1" display="back to Index" xr:uid="{00000000-0004-0000-0A00-000000000000}"/>
  </hyperlink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7FEA5-049D-4503-B10F-E6DAC96D8216}">
  <sheetPr>
    <tabColor theme="4" tint="0.59996337778862885"/>
  </sheetPr>
  <dimension ref="A1:O48"/>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6.28515625" style="19" customWidth="1"/>
    <col min="3" max="3" width="24.28515625" style="21" customWidth="1"/>
    <col min="4" max="4" width="8" style="21" customWidth="1"/>
    <col min="5" max="5" width="6.7109375" style="20" customWidth="1"/>
    <col min="6" max="8" width="6.7109375" style="19" customWidth="1"/>
    <col min="9" max="9" width="3" style="19" customWidth="1"/>
    <col min="10" max="10" width="8" style="19" customWidth="1"/>
    <col min="11" max="14" width="6.7109375" style="19" customWidth="1"/>
    <col min="15" max="16384" width="8.5703125" style="19"/>
  </cols>
  <sheetData>
    <row r="1" spans="1:15" s="17" customFormat="1" ht="15">
      <c r="A1" s="197" t="s">
        <v>4</v>
      </c>
      <c r="B1" s="63" t="s">
        <v>88</v>
      </c>
      <c r="C1" s="197"/>
      <c r="D1" s="197"/>
      <c r="F1" s="32"/>
      <c r="G1" s="32"/>
      <c r="H1" s="32"/>
      <c r="I1" s="32"/>
      <c r="J1" s="32"/>
    </row>
    <row r="2" spans="1:15" s="17" customFormat="1" ht="15">
      <c r="A2" s="17" t="s">
        <v>5</v>
      </c>
      <c r="B2" s="17" t="str">
        <f>Index!E16</f>
        <v>Learning poverty by boys and girls, and country groups, for a subsample of countries</v>
      </c>
    </row>
    <row r="3" spans="1:15" s="18" customFormat="1" ht="6" customHeight="1"/>
    <row r="5" spans="1:15">
      <c r="B5" s="264" t="s">
        <v>244</v>
      </c>
    </row>
    <row r="6" spans="1:15">
      <c r="B6" s="106"/>
      <c r="C6" s="107"/>
      <c r="D6" s="317" t="s">
        <v>51</v>
      </c>
      <c r="E6" s="317"/>
      <c r="F6" s="317"/>
      <c r="G6" s="317"/>
      <c r="H6" s="317"/>
      <c r="I6" s="81"/>
      <c r="J6" s="317" t="s">
        <v>122</v>
      </c>
      <c r="K6" s="317"/>
      <c r="L6" s="317"/>
      <c r="M6" s="317"/>
      <c r="N6" s="317"/>
    </row>
    <row r="7" spans="1:15">
      <c r="B7" s="169"/>
      <c r="C7" s="170"/>
      <c r="D7" s="334" t="s">
        <v>145</v>
      </c>
      <c r="E7" s="332" t="s">
        <v>175</v>
      </c>
      <c r="F7" s="332"/>
      <c r="G7" s="332" t="s">
        <v>176</v>
      </c>
      <c r="H7" s="332"/>
      <c r="I7" s="135"/>
      <c r="J7" s="334" t="s">
        <v>145</v>
      </c>
      <c r="K7" s="332" t="s">
        <v>175</v>
      </c>
      <c r="L7" s="332"/>
      <c r="M7" s="332" t="s">
        <v>176</v>
      </c>
      <c r="N7" s="332"/>
    </row>
    <row r="8" spans="1:15" ht="24">
      <c r="B8" s="323" t="s">
        <v>119</v>
      </c>
      <c r="C8" s="323"/>
      <c r="D8" s="335"/>
      <c r="E8" s="108" t="s">
        <v>147</v>
      </c>
      <c r="F8" s="108" t="s">
        <v>146</v>
      </c>
      <c r="G8" s="108" t="s">
        <v>147</v>
      </c>
      <c r="H8" s="108" t="s">
        <v>146</v>
      </c>
      <c r="I8" s="108"/>
      <c r="J8" s="335"/>
      <c r="K8" s="108" t="s">
        <v>147</v>
      </c>
      <c r="L8" s="108" t="s">
        <v>146</v>
      </c>
      <c r="M8" s="108" t="s">
        <v>147</v>
      </c>
      <c r="N8" s="108" t="s">
        <v>146</v>
      </c>
    </row>
    <row r="9" spans="1:15">
      <c r="B9" s="80"/>
      <c r="C9" s="80" t="s">
        <v>570</v>
      </c>
      <c r="D9" s="113">
        <v>92</v>
      </c>
      <c r="E9" s="114">
        <v>48.529647827148438</v>
      </c>
      <c r="F9" s="114">
        <v>0.45307505130767822</v>
      </c>
      <c r="G9" s="114">
        <v>44.626873016357422</v>
      </c>
      <c r="H9" s="114">
        <v>0.36191269755363464</v>
      </c>
      <c r="I9" s="109"/>
      <c r="J9" s="113">
        <v>52</v>
      </c>
      <c r="K9" s="114">
        <v>56.365043640136719</v>
      </c>
      <c r="L9" s="114">
        <v>0.48113304376602173</v>
      </c>
      <c r="M9" s="114">
        <v>52.055286407470703</v>
      </c>
      <c r="N9" s="114">
        <v>0.51549160480499268</v>
      </c>
    </row>
    <row r="10" spans="1:15">
      <c r="B10" s="318" t="s">
        <v>40</v>
      </c>
      <c r="C10" s="71" t="s">
        <v>571</v>
      </c>
      <c r="D10" s="110">
        <v>9</v>
      </c>
      <c r="E10" s="115">
        <v>29.555660247802734</v>
      </c>
      <c r="F10" s="115">
        <v>1.4354642629623413</v>
      </c>
      <c r="G10" s="115">
        <v>21.111345291137695</v>
      </c>
      <c r="H10" s="115">
        <v>1.3443957567214966</v>
      </c>
      <c r="I10" s="110"/>
      <c r="J10" s="110">
        <v>2</v>
      </c>
      <c r="K10" s="115">
        <v>38.993801116943359</v>
      </c>
      <c r="L10" s="115">
        <v>1.7794381380081177</v>
      </c>
      <c r="M10" s="115">
        <v>27.885000228881836</v>
      </c>
      <c r="N10" s="115">
        <v>1.6973814964294434</v>
      </c>
    </row>
    <row r="11" spans="1:15">
      <c r="B11" s="318"/>
      <c r="C11" s="71" t="s">
        <v>572</v>
      </c>
      <c r="D11" s="110">
        <v>37</v>
      </c>
      <c r="E11" s="115">
        <v>10.014008522033691</v>
      </c>
      <c r="F11" s="115">
        <v>0.28520011901855469</v>
      </c>
      <c r="G11" s="115">
        <v>8.2355012893676758</v>
      </c>
      <c r="H11" s="115">
        <v>0.22523991763591766</v>
      </c>
      <c r="I11" s="110"/>
      <c r="J11" s="110">
        <v>13</v>
      </c>
      <c r="K11" s="115">
        <v>14.434160232543945</v>
      </c>
      <c r="L11" s="115">
        <v>0.4405810534954071</v>
      </c>
      <c r="M11" s="115">
        <v>12.693545341491699</v>
      </c>
      <c r="N11" s="115">
        <v>0.40348011255264282</v>
      </c>
    </row>
    <row r="12" spans="1:15">
      <c r="B12" s="318"/>
      <c r="C12" s="71" t="s">
        <v>573</v>
      </c>
      <c r="D12" s="110">
        <v>19</v>
      </c>
      <c r="E12" s="115">
        <v>52.742877960205078</v>
      </c>
      <c r="F12" s="115">
        <v>0.86433947086334229</v>
      </c>
      <c r="G12" s="115">
        <v>48.630100250244141</v>
      </c>
      <c r="H12" s="115">
        <v>1.1341512203216553</v>
      </c>
      <c r="I12" s="110"/>
      <c r="J12" s="110">
        <v>18</v>
      </c>
      <c r="K12" s="115">
        <v>53.025241851806641</v>
      </c>
      <c r="L12" s="115">
        <v>1.141282320022583</v>
      </c>
      <c r="M12" s="115">
        <v>48.93603515625</v>
      </c>
      <c r="N12" s="115">
        <v>1.0373809337615967</v>
      </c>
    </row>
    <row r="13" spans="1:15">
      <c r="B13" s="318"/>
      <c r="C13" s="71" t="s">
        <v>574</v>
      </c>
      <c r="D13" s="110">
        <v>13</v>
      </c>
      <c r="E13" s="115">
        <v>66.019607543945313</v>
      </c>
      <c r="F13" s="115">
        <v>0.78586292266845703</v>
      </c>
      <c r="G13" s="115">
        <v>56.773632049560547</v>
      </c>
      <c r="H13" s="115">
        <v>0.80535179376602173</v>
      </c>
      <c r="I13" s="110"/>
      <c r="J13" s="110">
        <v>7</v>
      </c>
      <c r="K13" s="115">
        <v>68.207046508789063</v>
      </c>
      <c r="L13" s="115">
        <v>0.82220369577407837</v>
      </c>
      <c r="M13" s="115">
        <v>59.063022613525391</v>
      </c>
      <c r="N13" s="115">
        <v>0.76277655363082886</v>
      </c>
    </row>
    <row r="14" spans="1:15">
      <c r="B14" s="318"/>
      <c r="C14" s="71" t="s">
        <v>575</v>
      </c>
      <c r="D14" s="110">
        <v>2</v>
      </c>
      <c r="E14" s="115">
        <v>8.0456342697143555</v>
      </c>
      <c r="F14" s="115">
        <v>0.55884373188018799</v>
      </c>
      <c r="G14" s="115">
        <v>7.078681468963623</v>
      </c>
      <c r="H14" s="115">
        <v>0.51179724931716919</v>
      </c>
      <c r="I14" s="110"/>
      <c r="J14" s="110" t="s">
        <v>585</v>
      </c>
      <c r="K14" s="115" t="s">
        <v>585</v>
      </c>
      <c r="L14" s="115" t="s">
        <v>585</v>
      </c>
      <c r="M14" s="115" t="s">
        <v>585</v>
      </c>
      <c r="N14" s="115" t="s">
        <v>585</v>
      </c>
      <c r="O14" s="168" t="s">
        <v>148</v>
      </c>
    </row>
    <row r="15" spans="1:15">
      <c r="B15" s="318"/>
      <c r="C15" s="71" t="s">
        <v>576</v>
      </c>
      <c r="D15" s="110">
        <v>1</v>
      </c>
      <c r="E15" s="115">
        <v>56.310726165771484</v>
      </c>
      <c r="F15" s="115">
        <v>1.0956277847290039</v>
      </c>
      <c r="G15" s="115">
        <v>53.729145050048828</v>
      </c>
      <c r="H15" s="115">
        <v>1.3355273008346558</v>
      </c>
      <c r="I15" s="110"/>
      <c r="J15" s="110">
        <v>1</v>
      </c>
      <c r="K15" s="115">
        <v>56.310726165771484</v>
      </c>
      <c r="L15" s="115">
        <v>1.148051381111145</v>
      </c>
      <c r="M15" s="115">
        <v>53.729145050048828</v>
      </c>
      <c r="N15" s="115">
        <v>1.1845871210098267</v>
      </c>
    </row>
    <row r="16" spans="1:15">
      <c r="B16" s="319"/>
      <c r="C16" s="71" t="s">
        <v>577</v>
      </c>
      <c r="D16" s="110">
        <v>11</v>
      </c>
      <c r="E16" s="115">
        <v>86.869918823242188</v>
      </c>
      <c r="F16" s="115">
        <v>0.52776813507080078</v>
      </c>
      <c r="G16" s="115">
        <v>83.758270263671875</v>
      </c>
      <c r="H16" s="115">
        <v>0.48324209451675415</v>
      </c>
      <c r="I16" s="110"/>
      <c r="J16" s="110">
        <v>11</v>
      </c>
      <c r="K16" s="115">
        <v>86.869918823242188</v>
      </c>
      <c r="L16" s="115">
        <v>0.49359825253486633</v>
      </c>
      <c r="M16" s="115">
        <v>83.758270263671875</v>
      </c>
      <c r="N16" s="115">
        <v>0.50425529479980469</v>
      </c>
    </row>
    <row r="17" spans="2:15">
      <c r="B17" s="320" t="s">
        <v>30</v>
      </c>
      <c r="C17" s="111" t="s">
        <v>578</v>
      </c>
      <c r="D17" s="112">
        <v>45</v>
      </c>
      <c r="E17" s="116">
        <v>8.402461051940918</v>
      </c>
      <c r="F17" s="116">
        <v>0.26102247834205627</v>
      </c>
      <c r="G17" s="116">
        <v>6.6241269111633301</v>
      </c>
      <c r="H17" s="116">
        <v>0.20064078271389008</v>
      </c>
      <c r="I17" s="112"/>
      <c r="J17" s="112">
        <v>6</v>
      </c>
      <c r="K17" s="116">
        <v>25.657896041870117</v>
      </c>
      <c r="L17" s="116">
        <v>0.68914449214935303</v>
      </c>
      <c r="M17" s="116">
        <v>22.005939483642578</v>
      </c>
      <c r="N17" s="116">
        <v>0.57445108890533447</v>
      </c>
    </row>
    <row r="18" spans="2:15">
      <c r="B18" s="321"/>
      <c r="C18" s="71" t="s">
        <v>579</v>
      </c>
      <c r="D18" s="110">
        <v>28</v>
      </c>
      <c r="E18" s="115">
        <v>44.488754272460938</v>
      </c>
      <c r="F18" s="115">
        <v>0.70165985822677612</v>
      </c>
      <c r="G18" s="115">
        <v>39.408298492431641</v>
      </c>
      <c r="H18" s="115">
        <v>0.61663168668746948</v>
      </c>
      <c r="I18" s="110"/>
      <c r="J18" s="110">
        <v>27</v>
      </c>
      <c r="K18" s="115">
        <v>44.58984375</v>
      </c>
      <c r="L18" s="115">
        <v>0.61585366725921631</v>
      </c>
      <c r="M18" s="115">
        <v>39.51556396484375</v>
      </c>
      <c r="N18" s="115">
        <v>0.73394507169723511</v>
      </c>
    </row>
    <row r="19" spans="2:15">
      <c r="B19" s="321"/>
      <c r="C19" s="71" t="s">
        <v>580</v>
      </c>
      <c r="D19" s="110">
        <v>12</v>
      </c>
      <c r="E19" s="115">
        <v>56.001163482666016</v>
      </c>
      <c r="F19" s="115">
        <v>0.92678558826446533</v>
      </c>
      <c r="G19" s="115">
        <v>51.658023834228516</v>
      </c>
      <c r="H19" s="115">
        <v>0.87825113534927368</v>
      </c>
      <c r="I19" s="110"/>
      <c r="J19" s="110">
        <v>12</v>
      </c>
      <c r="K19" s="115">
        <v>56.001163482666016</v>
      </c>
      <c r="L19" s="115">
        <v>0.93953269720077515</v>
      </c>
      <c r="M19" s="115">
        <v>51.658023834228516</v>
      </c>
      <c r="N19" s="115">
        <v>0.80274856090545654</v>
      </c>
    </row>
    <row r="20" spans="2:15">
      <c r="B20" s="322"/>
      <c r="C20" s="91" t="s">
        <v>581</v>
      </c>
      <c r="D20" s="113">
        <v>7</v>
      </c>
      <c r="E20" s="117">
        <v>92.865875244140625</v>
      </c>
      <c r="F20" s="117">
        <v>0.40892490744590759</v>
      </c>
      <c r="G20" s="117">
        <v>92.970993041992188</v>
      </c>
      <c r="H20" s="117">
        <v>0.35281360149383545</v>
      </c>
      <c r="I20" s="113"/>
      <c r="J20" s="113">
        <v>7</v>
      </c>
      <c r="K20" s="117">
        <v>92.865875244140625</v>
      </c>
      <c r="L20" s="117">
        <v>0.41872003674507141</v>
      </c>
      <c r="M20" s="117">
        <v>92.970993041992188</v>
      </c>
      <c r="N20" s="117">
        <v>0.3438858687877655</v>
      </c>
    </row>
    <row r="21" spans="2:15">
      <c r="B21" s="320" t="s">
        <v>52</v>
      </c>
      <c r="C21" s="111" t="s">
        <v>582</v>
      </c>
      <c r="D21" s="112">
        <v>40</v>
      </c>
      <c r="E21" s="116">
        <v>7.5203347206115723</v>
      </c>
      <c r="F21" s="116">
        <v>0.25521981716156006</v>
      </c>
      <c r="G21" s="116">
        <v>5.8210434913635254</v>
      </c>
      <c r="H21" s="116">
        <v>0.19888149201869965</v>
      </c>
      <c r="I21" s="112"/>
      <c r="J21" s="112" t="s">
        <v>586</v>
      </c>
      <c r="K21" s="116" t="s">
        <v>586</v>
      </c>
      <c r="L21" s="116" t="s">
        <v>586</v>
      </c>
      <c r="M21" s="116" t="s">
        <v>586</v>
      </c>
      <c r="N21" s="116" t="s">
        <v>586</v>
      </c>
      <c r="O21" s="168" t="s">
        <v>148</v>
      </c>
    </row>
    <row r="22" spans="2:15">
      <c r="B22" s="321"/>
      <c r="C22" s="71" t="s">
        <v>583</v>
      </c>
      <c r="D22" s="110">
        <v>40</v>
      </c>
      <c r="E22" s="115">
        <v>51.263828277587891</v>
      </c>
      <c r="F22" s="115">
        <v>0.62009227275848389</v>
      </c>
      <c r="G22" s="115">
        <v>46.660289764404297</v>
      </c>
      <c r="H22" s="115">
        <v>0.70221692323684692</v>
      </c>
      <c r="I22" s="110"/>
      <c r="J22" s="110">
        <v>40</v>
      </c>
      <c r="K22" s="115">
        <v>51.263828277587891</v>
      </c>
      <c r="L22" s="115">
        <v>0.64556336402893066</v>
      </c>
      <c r="M22" s="115">
        <v>46.660289764404297</v>
      </c>
      <c r="N22" s="115">
        <v>0.70551562309265137</v>
      </c>
    </row>
    <row r="23" spans="2:15">
      <c r="B23" s="322"/>
      <c r="C23" s="91" t="s">
        <v>584</v>
      </c>
      <c r="D23" s="113">
        <v>12</v>
      </c>
      <c r="E23" s="117">
        <v>87.89752197265625</v>
      </c>
      <c r="F23" s="117">
        <v>0.44910645484924316</v>
      </c>
      <c r="G23" s="117">
        <v>86.9859619140625</v>
      </c>
      <c r="H23" s="117">
        <v>0.40175071358680725</v>
      </c>
      <c r="I23" s="113"/>
      <c r="J23" s="113">
        <v>12</v>
      </c>
      <c r="K23" s="117">
        <v>87.89752197265625</v>
      </c>
      <c r="L23" s="117">
        <v>0.41117104887962341</v>
      </c>
      <c r="M23" s="117">
        <v>86.9859619140625</v>
      </c>
      <c r="N23" s="117">
        <v>0.41660973429679871</v>
      </c>
    </row>
    <row r="24" spans="2:15" ht="14.25" customHeight="1">
      <c r="B24" s="344" t="s">
        <v>84</v>
      </c>
      <c r="C24" s="344"/>
      <c r="D24" s="344"/>
      <c r="E24" s="344"/>
      <c r="F24" s="344"/>
      <c r="G24" s="344"/>
      <c r="H24" s="344"/>
      <c r="I24" s="344"/>
      <c r="J24" s="344"/>
      <c r="K24" s="344"/>
      <c r="L24" s="344"/>
      <c r="M24" s="344"/>
      <c r="N24" s="344"/>
    </row>
    <row r="25" spans="2:15" ht="81" customHeight="1">
      <c r="B25" s="313" t="s">
        <v>245</v>
      </c>
      <c r="C25" s="313"/>
      <c r="D25" s="313"/>
      <c r="E25" s="313"/>
      <c r="F25" s="313"/>
      <c r="G25" s="313"/>
      <c r="H25" s="313"/>
      <c r="I25" s="313"/>
      <c r="J25" s="313"/>
      <c r="K25" s="313"/>
      <c r="L25" s="313"/>
      <c r="M25" s="313"/>
      <c r="N25" s="313"/>
    </row>
    <row r="26" spans="2:15" ht="29.25" customHeight="1">
      <c r="B26" s="345" t="s">
        <v>149</v>
      </c>
      <c r="C26" s="345"/>
      <c r="D26" s="345"/>
      <c r="E26" s="345"/>
      <c r="F26" s="345"/>
      <c r="G26" s="345"/>
      <c r="H26" s="345"/>
      <c r="I26" s="345"/>
      <c r="J26" s="345"/>
      <c r="K26" s="345"/>
      <c r="L26" s="345"/>
      <c r="M26" s="345"/>
      <c r="N26" s="345"/>
    </row>
    <row r="28" spans="2:15" ht="15">
      <c r="B28" s="201" t="s">
        <v>186</v>
      </c>
      <c r="C28" s="76"/>
      <c r="D28" s="76"/>
      <c r="E28" s="76"/>
      <c r="F28" s="76"/>
      <c r="G28" s="76"/>
      <c r="J28" s="201" t="s">
        <v>187</v>
      </c>
      <c r="K28" s="201"/>
      <c r="L28" s="201"/>
      <c r="M28" s="201"/>
      <c r="N28" s="201"/>
    </row>
    <row r="29" spans="2:15">
      <c r="B29" s="250" t="s">
        <v>587</v>
      </c>
      <c r="C29" s="251" t="s">
        <v>596</v>
      </c>
      <c r="J29" s="155" t="s">
        <v>605</v>
      </c>
      <c r="K29" s="155" t="s">
        <v>606</v>
      </c>
      <c r="L29" s="155" t="s">
        <v>607</v>
      </c>
      <c r="M29" s="155" t="s">
        <v>608</v>
      </c>
    </row>
    <row r="30" spans="2:15">
      <c r="B30" s="250" t="s">
        <v>588</v>
      </c>
      <c r="C30" s="251" t="s">
        <v>597</v>
      </c>
      <c r="J30" s="155">
        <v>0</v>
      </c>
      <c r="K30" s="252">
        <v>271734340</v>
      </c>
      <c r="L30" s="253">
        <v>0.44413724541664124</v>
      </c>
      <c r="M30" s="155" t="s">
        <v>609</v>
      </c>
    </row>
    <row r="31" spans="2:15">
      <c r="B31" s="250" t="s">
        <v>589</v>
      </c>
      <c r="C31" s="251" t="s">
        <v>598</v>
      </c>
      <c r="J31" s="155">
        <v>1</v>
      </c>
      <c r="K31" s="252">
        <v>340090831</v>
      </c>
      <c r="L31" s="253">
        <v>0.55586278438568115</v>
      </c>
      <c r="M31" s="155" t="s">
        <v>609</v>
      </c>
    </row>
    <row r="32" spans="2:15">
      <c r="B32" s="250" t="s">
        <v>590</v>
      </c>
      <c r="C32" s="251" t="s">
        <v>599</v>
      </c>
      <c r="J32" s="155"/>
      <c r="K32" s="155"/>
      <c r="L32" s="155"/>
      <c r="M32" s="155"/>
    </row>
    <row r="33" spans="2:13">
      <c r="B33" s="250" t="s">
        <v>591</v>
      </c>
      <c r="C33" s="251" t="s">
        <v>600</v>
      </c>
      <c r="J33" s="155"/>
      <c r="K33" s="155"/>
      <c r="L33" s="155"/>
      <c r="M33" s="155"/>
    </row>
    <row r="34" spans="2:13">
      <c r="B34" s="250" t="s">
        <v>592</v>
      </c>
      <c r="C34" s="251" t="s">
        <v>601</v>
      </c>
      <c r="J34" s="155" t="s">
        <v>610</v>
      </c>
      <c r="K34" s="155" t="s">
        <v>611</v>
      </c>
      <c r="L34" s="155" t="s">
        <v>612</v>
      </c>
      <c r="M34" s="155" t="s">
        <v>613</v>
      </c>
    </row>
    <row r="35" spans="2:13">
      <c r="B35" s="250" t="s">
        <v>593</v>
      </c>
      <c r="C35" s="251" t="s">
        <v>602</v>
      </c>
      <c r="J35" s="155">
        <v>0</v>
      </c>
      <c r="K35" s="155">
        <v>265995270</v>
      </c>
      <c r="L35" s="253">
        <v>0.48557659983634949</v>
      </c>
      <c r="M35" s="155" t="s">
        <v>614</v>
      </c>
    </row>
    <row r="36" spans="2:13">
      <c r="B36" s="250" t="s">
        <v>594</v>
      </c>
      <c r="C36" s="251" t="s">
        <v>603</v>
      </c>
      <c r="J36" s="155">
        <v>1</v>
      </c>
      <c r="K36" s="155">
        <v>281797318</v>
      </c>
      <c r="L36" s="253">
        <v>0.51442337036132813</v>
      </c>
      <c r="M36" s="155" t="s">
        <v>614</v>
      </c>
    </row>
    <row r="37" spans="2:13">
      <c r="B37" s="250" t="s">
        <v>595</v>
      </c>
      <c r="C37" s="251" t="s">
        <v>604</v>
      </c>
    </row>
    <row r="38" spans="2:13">
      <c r="B38" s="250"/>
      <c r="C38" s="251"/>
    </row>
    <row r="39" spans="2:13">
      <c r="B39" s="250"/>
      <c r="C39" s="251"/>
    </row>
    <row r="40" spans="2:13">
      <c r="B40" s="250"/>
      <c r="C40" s="251"/>
    </row>
    <row r="41" spans="2:13">
      <c r="B41" s="250"/>
      <c r="C41" s="251"/>
    </row>
    <row r="42" spans="2:13">
      <c r="B42" s="250"/>
      <c r="C42" s="251"/>
    </row>
    <row r="43" spans="2:13">
      <c r="B43" s="250"/>
      <c r="C43" s="251"/>
    </row>
    <row r="44" spans="2:13">
      <c r="B44" s="250"/>
      <c r="C44" s="251"/>
    </row>
    <row r="45" spans="2:13">
      <c r="B45" s="250"/>
      <c r="C45" s="251"/>
    </row>
    <row r="46" spans="2:13">
      <c r="B46" s="250"/>
      <c r="C46" s="251"/>
    </row>
    <row r="47" spans="2:13">
      <c r="B47" s="250"/>
      <c r="C47" s="251"/>
    </row>
    <row r="48" spans="2:13">
      <c r="B48" s="250"/>
      <c r="C48" s="251"/>
    </row>
  </sheetData>
  <mergeCells count="15">
    <mergeCell ref="B24:N24"/>
    <mergeCell ref="B25:N25"/>
    <mergeCell ref="B26:N26"/>
    <mergeCell ref="B8:C8"/>
    <mergeCell ref="B10:B16"/>
    <mergeCell ref="B17:B20"/>
    <mergeCell ref="B21:B23"/>
    <mergeCell ref="D6:H6"/>
    <mergeCell ref="J6:N6"/>
    <mergeCell ref="D7:D8"/>
    <mergeCell ref="E7:F7"/>
    <mergeCell ref="G7:H7"/>
    <mergeCell ref="J7:J8"/>
    <mergeCell ref="K7:L7"/>
    <mergeCell ref="M7:N7"/>
  </mergeCells>
  <hyperlinks>
    <hyperlink ref="A1" location="Index!A1" display="back to Index"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78A1-01C7-42B1-A600-68E97705BC16}">
  <sheetPr>
    <tabColor theme="4" tint="0.59996337778862885"/>
  </sheetPr>
  <dimension ref="A1:V27"/>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6.42578125" style="19" customWidth="1"/>
    <col min="3" max="3" width="24.5703125" style="21" customWidth="1"/>
    <col min="4" max="4" width="8.7109375" style="21" customWidth="1"/>
    <col min="5" max="5" width="6.7109375" style="20" customWidth="1"/>
    <col min="6" max="8" width="6.7109375" style="19" customWidth="1"/>
    <col min="9" max="9" width="4.28515625" style="19" customWidth="1"/>
    <col min="10" max="10" width="8.7109375" style="19" customWidth="1"/>
    <col min="11" max="14" width="6.7109375" style="19" customWidth="1"/>
    <col min="15" max="16384" width="8.5703125" style="19"/>
  </cols>
  <sheetData>
    <row r="1" spans="1:22" s="17" customFormat="1" ht="15">
      <c r="A1" s="263" t="s">
        <v>4</v>
      </c>
      <c r="B1" s="63" t="s">
        <v>88</v>
      </c>
      <c r="C1" s="263"/>
      <c r="D1" s="263"/>
      <c r="F1" s="32"/>
      <c r="G1" s="32"/>
      <c r="H1" s="32"/>
      <c r="I1" s="32"/>
      <c r="J1" s="32"/>
    </row>
    <row r="2" spans="1:22" s="17" customFormat="1" ht="15">
      <c r="A2" s="17" t="s">
        <v>5</v>
      </c>
      <c r="B2" s="17" t="str">
        <f>Index!E17</f>
        <v>Decomposition of learning poverty by learning and schooling, for boys and girls</v>
      </c>
    </row>
    <row r="3" spans="1:22" s="18" customFormat="1" ht="6" customHeight="1"/>
    <row r="5" spans="1:22">
      <c r="B5" s="264" t="s">
        <v>236</v>
      </c>
    </row>
    <row r="6" spans="1:22">
      <c r="B6" s="106"/>
      <c r="C6" s="107"/>
      <c r="D6" s="317" t="s">
        <v>237</v>
      </c>
      <c r="E6" s="317"/>
      <c r="F6" s="317"/>
      <c r="G6" s="317"/>
      <c r="H6" s="317"/>
      <c r="I6" s="81"/>
      <c r="J6" s="317" t="s">
        <v>238</v>
      </c>
      <c r="K6" s="317"/>
      <c r="L6" s="317"/>
      <c r="M6" s="317"/>
      <c r="N6" s="317"/>
    </row>
    <row r="7" spans="1:22" ht="26.25" customHeight="1">
      <c r="B7" s="169"/>
      <c r="C7" s="170"/>
      <c r="D7" s="334" t="s">
        <v>172</v>
      </c>
      <c r="E7" s="332" t="s">
        <v>239</v>
      </c>
      <c r="F7" s="332"/>
      <c r="G7" s="332" t="s">
        <v>134</v>
      </c>
      <c r="H7" s="332"/>
      <c r="I7" s="135"/>
      <c r="J7" s="334" t="s">
        <v>172</v>
      </c>
      <c r="K7" s="332" t="s">
        <v>239</v>
      </c>
      <c r="L7" s="332"/>
      <c r="M7" s="332" t="s">
        <v>134</v>
      </c>
      <c r="N7" s="332"/>
      <c r="P7" s="334" t="s">
        <v>172</v>
      </c>
      <c r="Q7" s="332" t="s">
        <v>137</v>
      </c>
      <c r="R7" s="332"/>
      <c r="S7" s="332" t="s">
        <v>134</v>
      </c>
      <c r="T7" s="332"/>
    </row>
    <row r="8" spans="1:22" ht="24">
      <c r="B8" s="323" t="s">
        <v>119</v>
      </c>
      <c r="C8" s="323"/>
      <c r="D8" s="335"/>
      <c r="E8" s="108" t="s">
        <v>173</v>
      </c>
      <c r="F8" s="108" t="s">
        <v>174</v>
      </c>
      <c r="G8" s="108" t="s">
        <v>135</v>
      </c>
      <c r="H8" s="108" t="s">
        <v>136</v>
      </c>
      <c r="I8" s="108"/>
      <c r="J8" s="335"/>
      <c r="K8" s="108" t="s">
        <v>173</v>
      </c>
      <c r="L8" s="108" t="s">
        <v>174</v>
      </c>
      <c r="M8" s="108" t="s">
        <v>135</v>
      </c>
      <c r="N8" s="108" t="s">
        <v>136</v>
      </c>
      <c r="P8" s="335"/>
      <c r="Q8" s="108" t="s">
        <v>173</v>
      </c>
      <c r="R8" s="108" t="s">
        <v>174</v>
      </c>
      <c r="S8" s="108" t="s">
        <v>135</v>
      </c>
      <c r="T8" s="108" t="s">
        <v>136</v>
      </c>
      <c r="V8" s="19" t="s">
        <v>177</v>
      </c>
    </row>
    <row r="9" spans="1:22">
      <c r="B9" s="80"/>
      <c r="C9" s="80" t="s">
        <v>615</v>
      </c>
      <c r="D9" s="117">
        <v>48.528648376464844</v>
      </c>
      <c r="E9" s="114">
        <v>43.616485595703125</v>
      </c>
      <c r="F9" s="114">
        <v>4.9121627807617188</v>
      </c>
      <c r="G9" s="114">
        <v>89.877810143168134</v>
      </c>
      <c r="H9" s="114">
        <v>10.122191392127201</v>
      </c>
      <c r="I9" s="109"/>
      <c r="J9" s="117">
        <v>44.625869750976563</v>
      </c>
      <c r="K9" s="114">
        <v>39.849567413330078</v>
      </c>
      <c r="L9" s="114">
        <v>4.776303768157959</v>
      </c>
      <c r="M9" s="114">
        <v>89.297010803490352</v>
      </c>
      <c r="N9" s="114">
        <v>10.70299337042306</v>
      </c>
      <c r="P9" s="182">
        <f t="shared" ref="P9:T23" si="0">J9/D9</f>
        <v>0.91957784203647774</v>
      </c>
      <c r="Q9" s="182">
        <f t="shared" si="0"/>
        <v>0.9136354492819535</v>
      </c>
      <c r="R9" s="182">
        <f t="shared" si="0"/>
        <v>0.97234232278786725</v>
      </c>
      <c r="S9" s="182">
        <f t="shared" si="0"/>
        <v>0.9935379006369579</v>
      </c>
      <c r="T9" s="182">
        <f t="shared" si="0"/>
        <v>1.0573790749251781</v>
      </c>
      <c r="V9" s="19" t="s">
        <v>178</v>
      </c>
    </row>
    <row r="10" spans="1:22">
      <c r="B10" s="318" t="s">
        <v>40</v>
      </c>
      <c r="C10" s="71" t="s">
        <v>616</v>
      </c>
      <c r="D10" s="115">
        <v>29.554662704467773</v>
      </c>
      <c r="E10" s="115">
        <v>26.002676010131836</v>
      </c>
      <c r="F10" s="115">
        <v>3.5519850254058838</v>
      </c>
      <c r="G10" s="115">
        <v>87.981636194943604</v>
      </c>
      <c r="H10" s="115">
        <v>12.018357502683047</v>
      </c>
      <c r="I10" s="110"/>
      <c r="J10" s="115">
        <v>21.110345840454102</v>
      </c>
      <c r="K10" s="115">
        <v>20.302461624145508</v>
      </c>
      <c r="L10" s="115">
        <v>0.80788552761077881</v>
      </c>
      <c r="M10" s="115">
        <v>96.173040661716485</v>
      </c>
      <c r="N10" s="115">
        <v>3.8269650734778988</v>
      </c>
      <c r="P10" s="182">
        <f t="shared" si="0"/>
        <v>0.71428139957296333</v>
      </c>
      <c r="Q10" s="182">
        <f t="shared" si="0"/>
        <v>0.78078354767158342</v>
      </c>
      <c r="R10" s="182">
        <f t="shared" si="0"/>
        <v>0.22744620876279231</v>
      </c>
      <c r="S10" s="182">
        <f t="shared" si="0"/>
        <v>1.093103570483992</v>
      </c>
      <c r="T10" s="182">
        <f t="shared" si="0"/>
        <v>0.31842662964748264</v>
      </c>
    </row>
    <row r="11" spans="1:22">
      <c r="B11" s="318"/>
      <c r="C11" s="71" t="s">
        <v>617</v>
      </c>
      <c r="D11" s="115">
        <v>10.013008117675781</v>
      </c>
      <c r="E11" s="115">
        <v>7.3144040107727051</v>
      </c>
      <c r="F11" s="115">
        <v>2.6986041069030762</v>
      </c>
      <c r="G11" s="115">
        <v>73.04901797959883</v>
      </c>
      <c r="H11" s="115">
        <v>26.950982020401167</v>
      </c>
      <c r="I11" s="110"/>
      <c r="J11" s="115">
        <v>8.234501838684082</v>
      </c>
      <c r="K11" s="115">
        <v>5.5732007026672363</v>
      </c>
      <c r="L11" s="115">
        <v>2.6613004207611084</v>
      </c>
      <c r="M11" s="115">
        <v>67.681094222206866</v>
      </c>
      <c r="N11" s="115">
        <v>32.318901253790997</v>
      </c>
      <c r="P11" s="182">
        <f t="shared" si="0"/>
        <v>0.8223804217383851</v>
      </c>
      <c r="Q11" s="182">
        <f t="shared" si="0"/>
        <v>0.76194871030626521</v>
      </c>
      <c r="R11" s="182">
        <f t="shared" si="0"/>
        <v>0.98617667332286929</v>
      </c>
      <c r="S11" s="182">
        <f t="shared" si="0"/>
        <v>0.92651614072497013</v>
      </c>
      <c r="T11" s="182">
        <f t="shared" si="0"/>
        <v>1.1991734189621166</v>
      </c>
    </row>
    <row r="12" spans="1:22">
      <c r="B12" s="318"/>
      <c r="C12" s="71" t="s">
        <v>618</v>
      </c>
      <c r="D12" s="115">
        <v>52.741878509521484</v>
      </c>
      <c r="E12" s="115">
        <v>48.664844512939453</v>
      </c>
      <c r="F12" s="115">
        <v>4.0770363807678223</v>
      </c>
      <c r="G12" s="115">
        <v>92.269833292630182</v>
      </c>
      <c r="H12" s="115">
        <v>7.7301688263445394</v>
      </c>
      <c r="I12" s="110"/>
      <c r="J12" s="115">
        <v>48.629100799560547</v>
      </c>
      <c r="K12" s="115">
        <v>45.469779968261719</v>
      </c>
      <c r="L12" s="115">
        <v>3.1593191623687744</v>
      </c>
      <c r="M12" s="115">
        <v>93.503231157221094</v>
      </c>
      <c r="N12" s="115">
        <v>6.4967665445931688</v>
      </c>
      <c r="P12" s="182">
        <f t="shared" si="0"/>
        <v>0.92202064419797902</v>
      </c>
      <c r="Q12" s="182">
        <f t="shared" si="0"/>
        <v>0.93434553060519487</v>
      </c>
      <c r="R12" s="182">
        <f t="shared" si="0"/>
        <v>0.77490580591134794</v>
      </c>
      <c r="S12" s="182">
        <f t="shared" si="0"/>
        <v>1.0133672926521851</v>
      </c>
      <c r="T12" s="182">
        <f t="shared" si="0"/>
        <v>0.84044303436841949</v>
      </c>
    </row>
    <row r="13" spans="1:22">
      <c r="B13" s="318"/>
      <c r="C13" s="71" t="s">
        <v>619</v>
      </c>
      <c r="D13" s="115">
        <v>66.018608093261719</v>
      </c>
      <c r="E13" s="115">
        <v>62.552364349365234</v>
      </c>
      <c r="F13" s="115">
        <v>3.4662446975708008</v>
      </c>
      <c r="G13" s="115">
        <v>94.749597420893522</v>
      </c>
      <c r="H13" s="115">
        <v>5.2504059647796097</v>
      </c>
      <c r="I13" s="110"/>
      <c r="J13" s="115">
        <v>56.772632598876953</v>
      </c>
      <c r="K13" s="115">
        <v>51.660930633544922</v>
      </c>
      <c r="L13" s="115">
        <v>5.1117038726806641</v>
      </c>
      <c r="M13" s="115">
        <v>90.99618923812794</v>
      </c>
      <c r="N13" s="115">
        <v>9.003816667466328</v>
      </c>
      <c r="P13" s="182">
        <f t="shared" si="0"/>
        <v>0.85994894831282476</v>
      </c>
      <c r="Q13" s="182">
        <f t="shared" si="0"/>
        <v>0.82588294097102599</v>
      </c>
      <c r="R13" s="182">
        <f t="shared" si="0"/>
        <v>1.474709467644632</v>
      </c>
      <c r="S13" s="182">
        <f t="shared" si="0"/>
        <v>0.96038602500765979</v>
      </c>
      <c r="T13" s="182">
        <f>N13/H13</f>
        <v>1.7148800926757044</v>
      </c>
    </row>
    <row r="14" spans="1:22">
      <c r="B14" s="318"/>
      <c r="C14" s="71" t="s">
        <v>620</v>
      </c>
      <c r="D14" s="115">
        <v>8.0446338653564453</v>
      </c>
      <c r="E14" s="115">
        <v>4.4363126754760742</v>
      </c>
      <c r="F14" s="115">
        <v>3.6083216667175293</v>
      </c>
      <c r="G14" s="115">
        <v>55.146232979001738</v>
      </c>
      <c r="H14" s="115">
        <v>44.853771651774856</v>
      </c>
      <c r="I14" s="110"/>
      <c r="J14" s="115">
        <v>7.0776810646057129</v>
      </c>
      <c r="K14" s="115">
        <v>3.1283948421478271</v>
      </c>
      <c r="L14" s="115">
        <v>3.9492859840393066</v>
      </c>
      <c r="M14" s="115">
        <v>44.200843980995636</v>
      </c>
      <c r="N14" s="115">
        <v>55.799150755571105</v>
      </c>
      <c r="P14" s="182">
        <f t="shared" si="0"/>
        <v>0.87980151527904393</v>
      </c>
      <c r="Q14" s="182">
        <f t="shared" si="0"/>
        <v>0.70517906896905314</v>
      </c>
      <c r="R14" s="182">
        <f t="shared" si="0"/>
        <v>1.0944938807608997</v>
      </c>
      <c r="S14" s="182">
        <f t="shared" si="0"/>
        <v>0.8015206405454055</v>
      </c>
      <c r="T14" s="182">
        <f>N14/H14</f>
        <v>1.2440236060586254</v>
      </c>
    </row>
    <row r="15" spans="1:22">
      <c r="B15" s="318"/>
      <c r="C15" s="71" t="s">
        <v>621</v>
      </c>
      <c r="D15" s="115">
        <v>56.309730529785156</v>
      </c>
      <c r="E15" s="115">
        <v>53.398002624511719</v>
      </c>
      <c r="F15" s="115">
        <v>2.9117274284362793</v>
      </c>
      <c r="G15" s="115">
        <v>94.829084369398146</v>
      </c>
      <c r="H15" s="115">
        <v>5.1709133151021911</v>
      </c>
      <c r="I15" s="110"/>
      <c r="J15" s="115">
        <v>53.728137969970703</v>
      </c>
      <c r="K15" s="115">
        <v>52.177776336669922</v>
      </c>
      <c r="L15" s="115">
        <v>1.5503687858581543</v>
      </c>
      <c r="M15" s="115">
        <v>97.114427352922974</v>
      </c>
      <c r="N15" s="115">
        <v>2.8855806207085219</v>
      </c>
      <c r="P15" s="182">
        <f t="shared" si="0"/>
        <v>0.95415370424390655</v>
      </c>
      <c r="Q15" s="182">
        <f t="shared" si="0"/>
        <v>0.97714846571280423</v>
      </c>
      <c r="R15" s="182">
        <f t="shared" si="0"/>
        <v>0.53245670275214185</v>
      </c>
      <c r="S15" s="182">
        <f t="shared" si="0"/>
        <v>1.024099599808667</v>
      </c>
      <c r="T15" s="182">
        <f>N15/H15</f>
        <v>0.5580408034071821</v>
      </c>
    </row>
    <row r="16" spans="1:22">
      <c r="B16" s="319"/>
      <c r="C16" s="71" t="s">
        <v>622</v>
      </c>
      <c r="D16" s="115">
        <v>86.868919372558594</v>
      </c>
      <c r="E16" s="115">
        <v>70.108726501464844</v>
      </c>
      <c r="F16" s="115">
        <v>16.760194778442383</v>
      </c>
      <c r="G16" s="115">
        <v>80.706339276855658</v>
      </c>
      <c r="H16" s="115">
        <v>19.293660723144331</v>
      </c>
      <c r="I16" s="110"/>
      <c r="J16" s="115">
        <v>83.757270812988281</v>
      </c>
      <c r="K16" s="115">
        <v>62.138481140136719</v>
      </c>
      <c r="L16" s="115">
        <v>21.618785858154297</v>
      </c>
      <c r="M16" s="115">
        <v>74.188760457661317</v>
      </c>
      <c r="N16" s="115">
        <v>25.811235984161275</v>
      </c>
      <c r="P16" s="182">
        <f t="shared" si="0"/>
        <v>0.96417995547722601</v>
      </c>
      <c r="Q16" s="182">
        <f t="shared" si="0"/>
        <v>0.8863159301408563</v>
      </c>
      <c r="R16" s="182">
        <f t="shared" si="0"/>
        <v>1.2898887002173283</v>
      </c>
      <c r="S16" s="182">
        <f t="shared" si="0"/>
        <v>0.91924328525375942</v>
      </c>
      <c r="T16" s="182">
        <f>N16/H16</f>
        <v>1.3378091568283139</v>
      </c>
    </row>
    <row r="17" spans="2:20">
      <c r="B17" s="320" t="s">
        <v>30</v>
      </c>
      <c r="C17" s="111" t="s">
        <v>623</v>
      </c>
      <c r="D17" s="116">
        <v>8.5482988357543945</v>
      </c>
      <c r="E17" s="116">
        <v>6.0994806289672852</v>
      </c>
      <c r="F17" s="116">
        <v>2.4488182067871094</v>
      </c>
      <c r="G17" s="116">
        <v>71.353151813265754</v>
      </c>
      <c r="H17" s="116">
        <v>28.646848186734246</v>
      </c>
      <c r="I17" s="112"/>
      <c r="J17" s="116">
        <v>6.6992850303649902</v>
      </c>
      <c r="K17" s="116">
        <v>4.2535481452941895</v>
      </c>
      <c r="L17" s="116">
        <v>2.4457368850708008</v>
      </c>
      <c r="M17" s="116">
        <v>63.492567753025376</v>
      </c>
      <c r="N17" s="116">
        <v>36.507432246974631</v>
      </c>
      <c r="P17" s="182">
        <f t="shared" si="0"/>
        <v>0.78369803853187037</v>
      </c>
      <c r="Q17" s="182">
        <f t="shared" si="0"/>
        <v>0.69736235001608093</v>
      </c>
      <c r="R17" s="182">
        <f t="shared" si="0"/>
        <v>0.9987417107126334</v>
      </c>
      <c r="S17" s="182">
        <f t="shared" si="0"/>
        <v>0.88983550326113325</v>
      </c>
      <c r="T17" s="182">
        <f t="shared" si="0"/>
        <v>1.2743961223587752</v>
      </c>
    </row>
    <row r="18" spans="2:20">
      <c r="B18" s="321"/>
      <c r="C18" s="71" t="s">
        <v>624</v>
      </c>
      <c r="D18" s="115">
        <v>46.791431427001953</v>
      </c>
      <c r="E18" s="115">
        <v>42.864830017089844</v>
      </c>
      <c r="F18" s="115">
        <v>3.9266030788421631</v>
      </c>
      <c r="G18" s="115">
        <v>91.608288320719495</v>
      </c>
      <c r="H18" s="115">
        <v>8.391714067724422</v>
      </c>
      <c r="I18" s="110"/>
      <c r="J18" s="115">
        <v>41.272994995117188</v>
      </c>
      <c r="K18" s="115">
        <v>37.828670501708984</v>
      </c>
      <c r="L18" s="115">
        <v>3.4443204402923584</v>
      </c>
      <c r="M18" s="115">
        <v>91.654778253811713</v>
      </c>
      <c r="N18" s="115">
        <v>8.3452154280056074</v>
      </c>
      <c r="P18" s="182">
        <f t="shared" si="0"/>
        <v>0.88206309865741273</v>
      </c>
      <c r="Q18" s="182">
        <f t="shared" si="0"/>
        <v>0.88251068502142704</v>
      </c>
      <c r="R18" s="182">
        <f t="shared" si="0"/>
        <v>0.8771756072956538</v>
      </c>
      <c r="S18" s="182">
        <f t="shared" si="0"/>
        <v>1.0005074861013608</v>
      </c>
      <c r="T18" s="182">
        <f t="shared" si="0"/>
        <v>0.99445898187860637</v>
      </c>
    </row>
    <row r="19" spans="2:20">
      <c r="B19" s="321"/>
      <c r="C19" s="71" t="s">
        <v>625</v>
      </c>
      <c r="D19" s="115">
        <v>56.864303588867188</v>
      </c>
      <c r="E19" s="115">
        <v>53.01715087890625</v>
      </c>
      <c r="F19" s="115">
        <v>3.8471512794494629</v>
      </c>
      <c r="G19" s="115">
        <v>93.234504305810944</v>
      </c>
      <c r="H19" s="115">
        <v>6.7654943839504362</v>
      </c>
      <c r="I19" s="110"/>
      <c r="J19" s="115">
        <v>52.462810516357422</v>
      </c>
      <c r="K19" s="115">
        <v>50.081069946289063</v>
      </c>
      <c r="L19" s="115">
        <v>2.3817410469055176</v>
      </c>
      <c r="M19" s="115">
        <v>95.46013263879351</v>
      </c>
      <c r="N19" s="115">
        <v>4.5398655860012251</v>
      </c>
      <c r="P19" s="182">
        <f t="shared" si="0"/>
        <v>0.92259655364228388</v>
      </c>
      <c r="Q19" s="182">
        <f t="shared" si="0"/>
        <v>0.94462016755062261</v>
      </c>
      <c r="R19" s="182">
        <f t="shared" si="0"/>
        <v>0.61909212139075298</v>
      </c>
      <c r="S19" s="182">
        <f t="shared" si="0"/>
        <v>1.0238712947481596</v>
      </c>
      <c r="T19" s="182">
        <f t="shared" si="0"/>
        <v>0.67103234861461147</v>
      </c>
    </row>
    <row r="20" spans="2:20">
      <c r="B20" s="322"/>
      <c r="C20" s="91" t="s">
        <v>626</v>
      </c>
      <c r="D20" s="117">
        <v>92.667701721191406</v>
      </c>
      <c r="E20" s="117">
        <v>71.615974426269531</v>
      </c>
      <c r="F20" s="117">
        <v>21.051731109619141</v>
      </c>
      <c r="G20" s="117">
        <v>77.282561636569127</v>
      </c>
      <c r="H20" s="117">
        <v>22.717439971451839</v>
      </c>
      <c r="I20" s="113"/>
      <c r="J20" s="117">
        <v>92.813995361328125</v>
      </c>
      <c r="K20" s="117">
        <v>62.255203247070313</v>
      </c>
      <c r="L20" s="117">
        <v>30.558794021606445</v>
      </c>
      <c r="M20" s="117">
        <v>67.075230844861537</v>
      </c>
      <c r="N20" s="117">
        <v>32.92476915513847</v>
      </c>
      <c r="P20" s="182">
        <f t="shared" si="0"/>
        <v>1.0015786907133715</v>
      </c>
      <c r="Q20" s="182">
        <f t="shared" si="0"/>
        <v>0.86929213413361606</v>
      </c>
      <c r="R20" s="182">
        <f t="shared" si="0"/>
        <v>1.4516048044924559</v>
      </c>
      <c r="S20" s="182">
        <f t="shared" si="0"/>
        <v>0.86792194027277669</v>
      </c>
      <c r="T20" s="182">
        <f t="shared" si="0"/>
        <v>1.449316877100316</v>
      </c>
    </row>
    <row r="21" spans="2:20">
      <c r="B21" s="320" t="s">
        <v>52</v>
      </c>
      <c r="C21" s="111" t="s">
        <v>627</v>
      </c>
      <c r="D21" s="116">
        <v>7.6296992301940918</v>
      </c>
      <c r="E21" s="116">
        <v>5.3821277618408203</v>
      </c>
      <c r="F21" s="116">
        <v>2.2475712299346924</v>
      </c>
      <c r="G21" s="116">
        <v>70.541806484487097</v>
      </c>
      <c r="H21" s="116">
        <v>29.458188632895428</v>
      </c>
      <c r="I21" s="112"/>
      <c r="J21" s="115">
        <v>5.8597536087036133</v>
      </c>
      <c r="K21" s="115">
        <v>3.6102235317230225</v>
      </c>
      <c r="L21" s="115">
        <v>2.2495300769805908</v>
      </c>
      <c r="M21" s="115">
        <v>61.610501844414145</v>
      </c>
      <c r="N21" s="115">
        <v>38.389501334294913</v>
      </c>
      <c r="P21" s="182">
        <f t="shared" si="0"/>
        <v>0.7680189522430948</v>
      </c>
      <c r="Q21" s="182">
        <f t="shared" si="0"/>
        <v>0.67077997614984841</v>
      </c>
      <c r="R21" s="182">
        <f t="shared" si="0"/>
        <v>1.0008715394732808</v>
      </c>
      <c r="S21" s="182">
        <f t="shared" si="0"/>
        <v>0.87338990755734269</v>
      </c>
      <c r="T21" s="182">
        <f t="shared" si="0"/>
        <v>1.3031860788421339</v>
      </c>
    </row>
    <row r="22" spans="2:20">
      <c r="B22" s="321"/>
      <c r="C22" s="71" t="s">
        <v>628</v>
      </c>
      <c r="D22" s="115">
        <v>51.87249755859375</v>
      </c>
      <c r="E22" s="115">
        <v>48.354354858398438</v>
      </c>
      <c r="F22" s="115">
        <v>3.5181429386138916</v>
      </c>
      <c r="G22" s="115">
        <v>93.217709873912426</v>
      </c>
      <c r="H22" s="115">
        <v>6.7822894079246794</v>
      </c>
      <c r="I22" s="110"/>
      <c r="J22" s="115">
        <v>47.010932922363281</v>
      </c>
      <c r="K22" s="115">
        <v>44.745780944824219</v>
      </c>
      <c r="L22" s="115">
        <v>2.2651519775390625</v>
      </c>
      <c r="M22" s="115">
        <v>95.1816479158568</v>
      </c>
      <c r="N22" s="115">
        <v>4.8183512917125952</v>
      </c>
      <c r="P22" s="182">
        <f t="shared" si="0"/>
        <v>0.90627857024352876</v>
      </c>
      <c r="Q22" s="182">
        <f t="shared" si="0"/>
        <v>0.92537230774473955</v>
      </c>
      <c r="R22" s="182">
        <f t="shared" si="0"/>
        <v>0.64384876256093981</v>
      </c>
      <c r="S22" s="182">
        <f t="shared" si="0"/>
        <v>1.0210682931880737</v>
      </c>
      <c r="T22" s="182">
        <f t="shared" si="0"/>
        <v>0.71043139003809752</v>
      </c>
    </row>
    <row r="23" spans="2:20">
      <c r="B23" s="322"/>
      <c r="C23" s="91" t="s">
        <v>629</v>
      </c>
      <c r="D23" s="117">
        <v>87.93133544921875</v>
      </c>
      <c r="E23" s="117">
        <v>69.780036926269531</v>
      </c>
      <c r="F23" s="117">
        <v>18.151304244995117</v>
      </c>
      <c r="G23" s="117">
        <v>79.357414337841291</v>
      </c>
      <c r="H23" s="117">
        <v>20.64258905143085</v>
      </c>
      <c r="I23" s="113"/>
      <c r="J23" s="117">
        <v>87.167236328125</v>
      </c>
      <c r="K23" s="117">
        <v>61.962772369384766</v>
      </c>
      <c r="L23" s="117">
        <v>25.204471588134766</v>
      </c>
      <c r="M23" s="117">
        <v>71.084930522182489</v>
      </c>
      <c r="N23" s="117">
        <v>28.915072896799533</v>
      </c>
      <c r="P23" s="182">
        <f t="shared" si="0"/>
        <v>0.99131027503232882</v>
      </c>
      <c r="Q23" s="182">
        <f t="shared" si="0"/>
        <v>0.88797276554690585</v>
      </c>
      <c r="R23" s="182">
        <f t="shared" si="0"/>
        <v>1.3885763385341539</v>
      </c>
      <c r="S23" s="182">
        <f t="shared" si="0"/>
        <v>0.89575663616708723</v>
      </c>
      <c r="T23" s="182">
        <f t="shared" si="0"/>
        <v>1.4007483666296827</v>
      </c>
    </row>
    <row r="24" spans="2:20">
      <c r="B24" s="331" t="s">
        <v>84</v>
      </c>
      <c r="C24" s="331"/>
      <c r="D24" s="331"/>
      <c r="E24" s="331"/>
      <c r="F24" s="331"/>
      <c r="G24" s="331"/>
      <c r="H24" s="331"/>
      <c r="I24" s="331"/>
      <c r="J24" s="331"/>
      <c r="K24" s="331"/>
      <c r="L24" s="331"/>
      <c r="M24" s="331"/>
      <c r="N24" s="331"/>
      <c r="P24" s="147"/>
      <c r="Q24" s="147"/>
      <c r="R24" s="147"/>
      <c r="S24" s="147"/>
      <c r="T24" s="147"/>
    </row>
    <row r="25" spans="2:20" ht="33" customHeight="1">
      <c r="B25" s="333" t="s">
        <v>235</v>
      </c>
      <c r="C25" s="333"/>
      <c r="D25" s="333"/>
      <c r="E25" s="333"/>
      <c r="F25" s="333"/>
      <c r="G25" s="333"/>
      <c r="H25" s="333"/>
      <c r="I25" s="333"/>
      <c r="J25" s="333"/>
      <c r="K25" s="333"/>
      <c r="L25" s="333"/>
      <c r="M25" s="333"/>
      <c r="N25" s="333"/>
      <c r="P25" s="182">
        <f>AVERAGE(P9:P23)</f>
        <v>0.88612590732817986</v>
      </c>
      <c r="Q25" s="182">
        <f>AVERAGE(Q9:Q23)</f>
        <v>0.84421000198813168</v>
      </c>
      <c r="R25" s="182">
        <f>AVERAGE(R9:R23)</f>
        <v>0.95548870977464984</v>
      </c>
      <c r="S25" s="182">
        <f>AVERAGE(S9:S23)</f>
        <v>0.9536083677606354</v>
      </c>
      <c r="T25" s="182">
        <f>AVERAGE(T9:T23)</f>
        <v>1.0715830654890162</v>
      </c>
    </row>
    <row r="27" spans="2:20">
      <c r="B27" s="176" t="s">
        <v>250</v>
      </c>
      <c r="C27" s="176"/>
      <c r="D27" s="176"/>
      <c r="E27" s="176"/>
      <c r="F27" s="176"/>
      <c r="G27" s="176"/>
      <c r="H27" s="176"/>
      <c r="I27" s="176"/>
      <c r="J27" s="176"/>
      <c r="K27" s="176"/>
      <c r="L27" s="176"/>
      <c r="M27" s="176"/>
      <c r="N27" s="176"/>
    </row>
  </sheetData>
  <mergeCells count="17">
    <mergeCell ref="S7:T7"/>
    <mergeCell ref="B8:C8"/>
    <mergeCell ref="B10:B16"/>
    <mergeCell ref="B17:B20"/>
    <mergeCell ref="D6:H6"/>
    <mergeCell ref="J6:N6"/>
    <mergeCell ref="D7:D8"/>
    <mergeCell ref="E7:F7"/>
    <mergeCell ref="G7:H7"/>
    <mergeCell ref="J7:J8"/>
    <mergeCell ref="K7:L7"/>
    <mergeCell ref="M7:N7"/>
    <mergeCell ref="B21:B23"/>
    <mergeCell ref="B24:N24"/>
    <mergeCell ref="B25:N25"/>
    <mergeCell ref="P7:P8"/>
    <mergeCell ref="Q7:R7"/>
  </mergeCells>
  <conditionalFormatting sqref="P9:P23">
    <cfRule type="colorScale" priority="5">
      <colorScale>
        <cfvo type="min"/>
        <cfvo type="percentile" val="50"/>
        <cfvo type="max"/>
        <color rgb="FFF8696B"/>
        <color rgb="FFFFEB84"/>
        <color rgb="FF63BE7B"/>
      </colorScale>
    </cfRule>
  </conditionalFormatting>
  <conditionalFormatting sqref="Q9:Q23">
    <cfRule type="colorScale" priority="4">
      <colorScale>
        <cfvo type="min"/>
        <cfvo type="percentile" val="50"/>
        <cfvo type="max"/>
        <color rgb="FFF8696B"/>
        <color rgb="FFFFEB84"/>
        <color rgb="FF63BE7B"/>
      </colorScale>
    </cfRule>
  </conditionalFormatting>
  <conditionalFormatting sqref="R9:R23">
    <cfRule type="colorScale" priority="3">
      <colorScale>
        <cfvo type="min"/>
        <cfvo type="percentile" val="50"/>
        <cfvo type="max"/>
        <color rgb="FFF8696B"/>
        <color rgb="FFFFEB84"/>
        <color rgb="FF63BE7B"/>
      </colorScale>
    </cfRule>
  </conditionalFormatting>
  <conditionalFormatting sqref="S9:S23">
    <cfRule type="colorScale" priority="2">
      <colorScale>
        <cfvo type="min"/>
        <cfvo type="percentile" val="50"/>
        <cfvo type="max"/>
        <color rgb="FFF8696B"/>
        <color rgb="FFFFEB84"/>
        <color rgb="FF63BE7B"/>
      </colorScale>
    </cfRule>
  </conditionalFormatting>
  <conditionalFormatting sqref="T9:T23">
    <cfRule type="colorScale" priority="1">
      <colorScale>
        <cfvo type="min"/>
        <cfvo type="percentile" val="50"/>
        <cfvo type="max"/>
        <color rgb="FFF8696B"/>
        <color rgb="FFFFEB84"/>
        <color rgb="FF63BE7B"/>
      </colorScale>
    </cfRule>
  </conditionalFormatting>
  <hyperlinks>
    <hyperlink ref="A1" location="Index!A1" display="back to Index"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BEFD-FEDC-4C06-BE29-9AC5DF30CF85}">
  <sheetPr>
    <tabColor theme="4" tint="0.59996337778862885"/>
  </sheetPr>
  <dimension ref="A1:J18"/>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24.28515625" style="19" customWidth="1"/>
    <col min="3" max="4" width="15.28515625" style="21" customWidth="1"/>
    <col min="5" max="5" width="15.28515625" style="20" customWidth="1"/>
    <col min="6" max="7" width="20.42578125" style="19" customWidth="1"/>
    <col min="8" max="16384" width="8.5703125" style="19"/>
  </cols>
  <sheetData>
    <row r="1" spans="1:10" s="17" customFormat="1" ht="15">
      <c r="A1" s="42" t="s">
        <v>4</v>
      </c>
      <c r="B1" s="63" t="s">
        <v>88</v>
      </c>
      <c r="C1" s="42"/>
      <c r="D1" s="42"/>
      <c r="F1" s="32"/>
      <c r="G1" s="32"/>
    </row>
    <row r="2" spans="1:10" s="17" customFormat="1" ht="15">
      <c r="A2" s="17" t="s">
        <v>5</v>
      </c>
      <c r="B2" s="17" t="str">
        <f>Index!E18</f>
        <v>Decomposition of the change in learning poverty by learning and schooling</v>
      </c>
    </row>
    <row r="3" spans="1:10" s="18" customFormat="1" ht="6" customHeight="1"/>
    <row r="5" spans="1:10">
      <c r="B5" s="264" t="s">
        <v>255</v>
      </c>
      <c r="C5" s="156"/>
      <c r="D5" s="156"/>
      <c r="E5" s="157"/>
      <c r="F5" s="156"/>
      <c r="G5" s="156"/>
    </row>
    <row r="6" spans="1:10" ht="70.5" customHeight="1">
      <c r="B6" s="78" t="s">
        <v>630</v>
      </c>
      <c r="C6" s="79" t="s">
        <v>638</v>
      </c>
      <c r="D6" s="79" t="s">
        <v>639</v>
      </c>
      <c r="E6" s="79" t="s">
        <v>640</v>
      </c>
      <c r="F6" s="79" t="s">
        <v>641</v>
      </c>
      <c r="G6" s="79" t="s">
        <v>642</v>
      </c>
      <c r="H6" s="36"/>
      <c r="I6" s="36"/>
      <c r="J6" s="36"/>
    </row>
    <row r="7" spans="1:10">
      <c r="B7" s="52" t="s">
        <v>631</v>
      </c>
      <c r="C7" s="158">
        <v>-1.036517858505249</v>
      </c>
      <c r="D7" s="158">
        <v>-0.42140030860900879</v>
      </c>
      <c r="E7" s="158">
        <v>-0.61511754989624023</v>
      </c>
      <c r="F7" s="73">
        <v>40.655383706368085</v>
      </c>
      <c r="G7" s="73">
        <v>59.344616293631915</v>
      </c>
    </row>
    <row r="8" spans="1:10">
      <c r="B8" s="52" t="s">
        <v>632</v>
      </c>
      <c r="C8" s="158">
        <v>-0.51245784759521484</v>
      </c>
      <c r="D8" s="158">
        <v>-9.1650664806365967E-2</v>
      </c>
      <c r="E8" s="158">
        <v>-0.42080721259117126</v>
      </c>
      <c r="F8" s="73">
        <v>17.884526316296423</v>
      </c>
      <c r="G8" s="73">
        <v>82.115473683703584</v>
      </c>
    </row>
    <row r="9" spans="1:10">
      <c r="B9" s="52" t="s">
        <v>633</v>
      </c>
      <c r="C9" s="158">
        <v>-6.2456946820020676E-2</v>
      </c>
      <c r="D9" s="158">
        <v>-0.13483019173145294</v>
      </c>
      <c r="E9" s="158">
        <v>7.2373248636722565E-2</v>
      </c>
      <c r="F9" s="73">
        <v>115.87700379365486</v>
      </c>
      <c r="G9" s="73">
        <v>-15.877013113300237</v>
      </c>
    </row>
    <row r="10" spans="1:10">
      <c r="B10" s="52" t="s">
        <v>634</v>
      </c>
      <c r="C10" s="158">
        <v>-0.69162589311599731</v>
      </c>
      <c r="D10" s="158">
        <v>4.2616195976734161E-2</v>
      </c>
      <c r="E10" s="158">
        <v>-0.73424208164215088</v>
      </c>
      <c r="F10" s="73">
        <v>-6.1617411834854252</v>
      </c>
      <c r="G10" s="73">
        <v>106.16174202509158</v>
      </c>
    </row>
    <row r="11" spans="1:10">
      <c r="B11" s="52" t="s">
        <v>635</v>
      </c>
      <c r="C11" s="158">
        <v>0.23787282407283783</v>
      </c>
      <c r="D11" s="158">
        <v>0.23787282407283783</v>
      </c>
      <c r="E11" s="158">
        <v>0</v>
      </c>
      <c r="F11" s="73">
        <v>100</v>
      </c>
      <c r="G11" s="73">
        <v>0</v>
      </c>
    </row>
    <row r="12" spans="1:10">
      <c r="B12" s="74" t="s">
        <v>636</v>
      </c>
      <c r="C12" s="159">
        <v>-0.73105156421661377</v>
      </c>
      <c r="D12" s="159">
        <v>-0.11036110669374466</v>
      </c>
      <c r="E12" s="159">
        <v>-0.62069052457809448</v>
      </c>
      <c r="F12" s="75">
        <v>15.096213740140987</v>
      </c>
      <c r="G12" s="75">
        <v>84.903791037168546</v>
      </c>
    </row>
    <row r="13" spans="1:10">
      <c r="B13" s="74" t="s">
        <v>637</v>
      </c>
      <c r="C13" s="159">
        <v>-0.44580575823783875</v>
      </c>
      <c r="D13" s="159">
        <v>-9.941728413105011E-2</v>
      </c>
      <c r="E13" s="159">
        <v>-0.34638851881027222</v>
      </c>
      <c r="F13" s="75">
        <v>22.300583500093904</v>
      </c>
      <c r="G13" s="75">
        <v>77.699421722598572</v>
      </c>
    </row>
    <row r="14" spans="1:10" ht="14.25" customHeight="1">
      <c r="B14" s="331" t="s">
        <v>84</v>
      </c>
      <c r="C14" s="331"/>
      <c r="D14" s="331"/>
      <c r="E14" s="331"/>
      <c r="F14" s="331"/>
      <c r="G14" s="331"/>
    </row>
    <row r="15" spans="1:10" ht="45" customHeight="1">
      <c r="B15" s="333" t="s">
        <v>254</v>
      </c>
      <c r="C15" s="333"/>
      <c r="D15" s="333"/>
      <c r="E15" s="333"/>
      <c r="F15" s="333"/>
      <c r="G15" s="333"/>
    </row>
    <row r="18" spans="1:1">
      <c r="A18" s="84"/>
    </row>
  </sheetData>
  <mergeCells count="2">
    <mergeCell ref="B14:G14"/>
    <mergeCell ref="B15:G15"/>
  </mergeCells>
  <hyperlinks>
    <hyperlink ref="A1" location="Index!A1" display="back to Index"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D7CF4-8D90-4173-8CF7-D4DD6BD54682}">
  <sheetPr codeName="Sheet12">
    <tabColor theme="4" tint="0.59996337778862885"/>
  </sheetPr>
  <dimension ref="A1:H46"/>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9" style="19" customWidth="1"/>
    <col min="3" max="3" width="24.42578125" style="19" customWidth="1"/>
    <col min="4" max="8" width="11.42578125" style="19" customWidth="1"/>
    <col min="9" max="16384" width="8.5703125" style="19"/>
  </cols>
  <sheetData>
    <row r="1" spans="1:8" s="17" customFormat="1" ht="15">
      <c r="A1" s="42" t="s">
        <v>4</v>
      </c>
      <c r="B1" s="63" t="s">
        <v>88</v>
      </c>
    </row>
    <row r="2" spans="1:8" s="17" customFormat="1" ht="15">
      <c r="A2" s="17" t="s">
        <v>5</v>
      </c>
      <c r="B2" s="17" t="str">
        <f>Index!E19</f>
        <v>Annualized change in learning poverty (in percentage points) by country group, 2000-2017</v>
      </c>
    </row>
    <row r="3" spans="1:8" s="18" customFormat="1" ht="6" customHeight="1"/>
    <row r="5" spans="1:8">
      <c r="B5" s="264" t="s">
        <v>256</v>
      </c>
      <c r="C5" s="52"/>
      <c r="D5" s="52"/>
      <c r="E5" s="52"/>
      <c r="F5" s="52"/>
      <c r="G5" s="52"/>
      <c r="H5" s="155"/>
    </row>
    <row r="6" spans="1:8" ht="38.25">
      <c r="B6" s="77" t="s">
        <v>29</v>
      </c>
      <c r="C6" s="77"/>
      <c r="D6" s="273" t="s">
        <v>259</v>
      </c>
      <c r="E6" s="273" t="s">
        <v>260</v>
      </c>
      <c r="F6" s="273" t="s">
        <v>261</v>
      </c>
      <c r="G6" s="273" t="s">
        <v>263</v>
      </c>
      <c r="H6" s="273" t="s">
        <v>262</v>
      </c>
    </row>
    <row r="7" spans="1:8">
      <c r="B7" s="77"/>
      <c r="C7" s="77" t="s">
        <v>643</v>
      </c>
      <c r="D7" s="311">
        <v>0.68058001999999995</v>
      </c>
      <c r="E7" s="311">
        <v>0.87322372199999998</v>
      </c>
      <c r="F7" s="311">
        <v>1.340769291</v>
      </c>
      <c r="G7" s="311">
        <v>1.8522822859999999</v>
      </c>
      <c r="H7" s="311">
        <v>2.555362701</v>
      </c>
    </row>
    <row r="8" spans="1:8" ht="15" customHeight="1">
      <c r="A8" s="86"/>
      <c r="B8" s="321" t="s">
        <v>40</v>
      </c>
      <c r="C8" s="52" t="s">
        <v>644</v>
      </c>
      <c r="D8" s="182">
        <v>0.68058001999999995</v>
      </c>
      <c r="E8" s="182">
        <v>0.87322372199999998</v>
      </c>
      <c r="F8" s="182">
        <v>1.340769291</v>
      </c>
      <c r="G8" s="182">
        <v>1.8522822859999999</v>
      </c>
      <c r="H8" s="182">
        <v>2.555362701</v>
      </c>
    </row>
    <row r="9" spans="1:8">
      <c r="A9" s="86"/>
      <c r="B9" s="321"/>
      <c r="C9" s="52" t="s">
        <v>645</v>
      </c>
      <c r="D9" s="182">
        <v>0.67888927460000004</v>
      </c>
      <c r="E9" s="182">
        <v>0.85863065719999998</v>
      </c>
      <c r="F9" s="182">
        <v>1.0563385489999999</v>
      </c>
      <c r="G9" s="182">
        <v>1.250891089</v>
      </c>
      <c r="H9" s="182">
        <v>2.2444922919999999</v>
      </c>
    </row>
    <row r="10" spans="1:8">
      <c r="B10" s="321"/>
      <c r="C10" s="52" t="s">
        <v>646</v>
      </c>
      <c r="D10" s="182">
        <v>0.61576622719999996</v>
      </c>
      <c r="E10" s="182">
        <v>0.64222937820000003</v>
      </c>
      <c r="F10" s="182">
        <v>1.2908947470000001</v>
      </c>
      <c r="G10" s="182">
        <v>1.8084329370000001</v>
      </c>
      <c r="H10" s="182">
        <v>2.0158948900000002</v>
      </c>
    </row>
    <row r="11" spans="1:8">
      <c r="B11" s="321"/>
      <c r="C11" s="52" t="s">
        <v>647</v>
      </c>
      <c r="D11" s="182">
        <v>0.36139678959999999</v>
      </c>
      <c r="E11" s="182">
        <v>0.88762092589999997</v>
      </c>
      <c r="F11" s="182">
        <v>1.1638870240000001</v>
      </c>
      <c r="G11" s="182">
        <v>2.283068895</v>
      </c>
      <c r="H11" s="182">
        <v>2.9191176890000001</v>
      </c>
    </row>
    <row r="12" spans="1:8">
      <c r="B12" s="321"/>
      <c r="C12" s="52" t="s">
        <v>648</v>
      </c>
      <c r="D12" s="182">
        <v>0.68058001999999995</v>
      </c>
      <c r="E12" s="182">
        <v>0.87322372199999998</v>
      </c>
      <c r="F12" s="182">
        <v>1.340769291</v>
      </c>
      <c r="G12" s="182">
        <v>1.8522822859999999</v>
      </c>
      <c r="H12" s="182">
        <v>2.555362701</v>
      </c>
    </row>
    <row r="13" spans="1:8">
      <c r="B13" s="322"/>
      <c r="C13" s="74" t="s">
        <v>649</v>
      </c>
      <c r="D13" s="238">
        <v>0.92472839360000003</v>
      </c>
      <c r="E13" s="238">
        <v>1.097979426</v>
      </c>
      <c r="F13" s="238">
        <v>1.9288518429999999</v>
      </c>
      <c r="G13" s="238">
        <v>2.4940490720000001</v>
      </c>
      <c r="H13" s="238">
        <v>3.4588766099999999</v>
      </c>
    </row>
    <row r="14" spans="1:8">
      <c r="B14" s="320" t="s">
        <v>108</v>
      </c>
      <c r="C14" s="51" t="s">
        <v>650</v>
      </c>
      <c r="D14" s="182">
        <v>0.53180050850000005</v>
      </c>
      <c r="E14" s="182">
        <v>0.5741840601</v>
      </c>
      <c r="F14" s="182">
        <v>0.63251495359999999</v>
      </c>
      <c r="G14" s="182">
        <v>0.67888927460000004</v>
      </c>
      <c r="H14" s="182">
        <v>3.3397040370000002</v>
      </c>
    </row>
    <row r="15" spans="1:8">
      <c r="B15" s="321"/>
      <c r="C15" s="51" t="s">
        <v>651</v>
      </c>
      <c r="D15" s="182">
        <v>0.8552856445</v>
      </c>
      <c r="E15" s="182">
        <v>1.0563385489999999</v>
      </c>
      <c r="F15" s="182">
        <v>1.509055614</v>
      </c>
      <c r="G15" s="182">
        <v>1.893757463</v>
      </c>
      <c r="H15" s="182">
        <v>2.4940490720000001</v>
      </c>
    </row>
    <row r="16" spans="1:8">
      <c r="B16" s="321"/>
      <c r="C16" s="51" t="s">
        <v>652</v>
      </c>
      <c r="D16" s="182">
        <v>1.097979426</v>
      </c>
      <c r="E16" s="182">
        <v>1.1638870240000001</v>
      </c>
      <c r="F16" s="182">
        <v>1.9077851770000001</v>
      </c>
      <c r="G16" s="182">
        <v>2.7221190929999999</v>
      </c>
      <c r="H16" s="182">
        <v>3.2244663240000002</v>
      </c>
    </row>
    <row r="17" spans="1:8">
      <c r="B17" s="322"/>
      <c r="C17" s="164" t="s">
        <v>653</v>
      </c>
      <c r="D17" s="238">
        <v>-8.4749497500000007E-2</v>
      </c>
      <c r="E17" s="238">
        <v>1.37154683E-2</v>
      </c>
      <c r="F17" s="238">
        <v>0.1121804342</v>
      </c>
      <c r="G17" s="238">
        <v>1.0205161570000001</v>
      </c>
      <c r="H17" s="238">
        <v>1.9288518429999999</v>
      </c>
    </row>
    <row r="18" spans="1:8">
      <c r="B18" s="320" t="s">
        <v>107</v>
      </c>
      <c r="C18" s="52" t="s">
        <v>654</v>
      </c>
      <c r="D18" s="182">
        <v>0.58040696380000001</v>
      </c>
      <c r="E18" s="182">
        <v>0.67888927460000004</v>
      </c>
      <c r="F18" s="182">
        <v>0.85863065719999998</v>
      </c>
      <c r="G18" s="182">
        <v>1.250891089</v>
      </c>
      <c r="H18" s="182">
        <v>3.0983998779999999</v>
      </c>
    </row>
    <row r="19" spans="1:8">
      <c r="B19" s="321"/>
      <c r="C19" s="52" t="s">
        <v>655</v>
      </c>
      <c r="D19" s="182">
        <v>1.0563385489999999</v>
      </c>
      <c r="E19" s="182">
        <v>1.509055614</v>
      </c>
      <c r="F19" s="182">
        <v>1.9288518429999999</v>
      </c>
      <c r="G19" s="182">
        <v>2.7221190929999999</v>
      </c>
      <c r="H19" s="182">
        <v>3.3397040370000002</v>
      </c>
    </row>
    <row r="20" spans="1:8">
      <c r="B20" s="321"/>
      <c r="C20" s="52" t="s">
        <v>656</v>
      </c>
      <c r="D20" s="182">
        <v>0.61576622719999996</v>
      </c>
      <c r="E20" s="182">
        <v>0.8552856445</v>
      </c>
      <c r="F20" s="182">
        <v>1.097979426</v>
      </c>
      <c r="G20" s="182">
        <v>1.8084329370000001</v>
      </c>
      <c r="H20" s="182">
        <v>2.1419110300000002</v>
      </c>
    </row>
    <row r="21" spans="1:8">
      <c r="B21" s="322"/>
      <c r="C21" s="74" t="s">
        <v>657</v>
      </c>
      <c r="D21" s="238">
        <v>0.92472839360000003</v>
      </c>
      <c r="E21" s="238">
        <v>1.4788731340000001</v>
      </c>
      <c r="F21" s="238">
        <v>1.893757463</v>
      </c>
      <c r="G21" s="238">
        <v>2.1380321979999999</v>
      </c>
      <c r="H21" s="238">
        <v>2.4940490720000001</v>
      </c>
    </row>
    <row r="22" spans="1:8">
      <c r="B22" s="330" t="s">
        <v>84</v>
      </c>
      <c r="C22" s="330"/>
      <c r="D22" s="330"/>
      <c r="E22" s="330"/>
      <c r="F22" s="330"/>
      <c r="G22" s="330"/>
      <c r="H22" s="330"/>
    </row>
    <row r="23" spans="1:8" ht="52.5" customHeight="1">
      <c r="B23" s="313" t="s">
        <v>258</v>
      </c>
      <c r="C23" s="313"/>
      <c r="D23" s="313"/>
      <c r="E23" s="313"/>
      <c r="F23" s="313"/>
      <c r="G23" s="313"/>
      <c r="H23" s="313"/>
    </row>
    <row r="24" spans="1:8" ht="15">
      <c r="B24" s="37"/>
    </row>
    <row r="25" spans="1:8" ht="15">
      <c r="A25" s="37"/>
      <c r="B25" s="37"/>
    </row>
    <row r="26" spans="1:8" ht="15">
      <c r="A26" s="37"/>
      <c r="B26" s="37"/>
    </row>
    <row r="27" spans="1:8" ht="15">
      <c r="A27" s="37"/>
      <c r="B27" s="37"/>
    </row>
    <row r="28" spans="1:8" ht="15">
      <c r="A28" s="37"/>
      <c r="B28" s="37"/>
    </row>
    <row r="29" spans="1:8" ht="15">
      <c r="A29" s="37"/>
      <c r="B29" s="37"/>
      <c r="C29" s="37"/>
      <c r="D29" s="37"/>
      <c r="E29" s="37"/>
      <c r="F29" s="37"/>
      <c r="G29" s="37"/>
    </row>
    <row r="30" spans="1:8" ht="15">
      <c r="A30" s="37"/>
      <c r="B30" s="37"/>
      <c r="C30" s="37"/>
      <c r="D30" s="37"/>
      <c r="E30" s="37"/>
      <c r="F30" s="37"/>
      <c r="G30" s="37"/>
    </row>
    <row r="31" spans="1:8" ht="15">
      <c r="A31" s="37"/>
      <c r="B31" s="37"/>
      <c r="C31" s="37"/>
      <c r="D31" s="37"/>
      <c r="E31" s="37"/>
      <c r="F31" s="37"/>
      <c r="G31" s="37"/>
    </row>
    <row r="32" spans="1:8" ht="15">
      <c r="A32" s="37"/>
      <c r="B32" s="37"/>
      <c r="C32" s="37"/>
      <c r="D32" s="37"/>
      <c r="E32" s="37"/>
      <c r="F32" s="37"/>
      <c r="G32" s="37"/>
    </row>
    <row r="33" spans="1:7" ht="15">
      <c r="A33" s="37"/>
      <c r="B33" s="37"/>
      <c r="C33" s="37"/>
      <c r="D33" s="37"/>
      <c r="E33" s="37"/>
      <c r="F33" s="37"/>
      <c r="G33" s="37"/>
    </row>
    <row r="34" spans="1:7" ht="15">
      <c r="A34" s="37"/>
      <c r="B34" s="37"/>
      <c r="C34" s="37"/>
      <c r="D34" s="37"/>
      <c r="E34" s="37"/>
      <c r="F34" s="37"/>
      <c r="G34" s="37"/>
    </row>
    <row r="35" spans="1:7" ht="15">
      <c r="A35" s="37"/>
      <c r="B35" s="37"/>
      <c r="C35" s="37"/>
      <c r="D35" s="37"/>
      <c r="E35" s="37"/>
      <c r="F35" s="37"/>
      <c r="G35" s="37"/>
    </row>
    <row r="36" spans="1:7" ht="15">
      <c r="A36" s="37"/>
      <c r="B36" s="37"/>
      <c r="C36" s="37"/>
      <c r="D36" s="37"/>
      <c r="E36" s="37"/>
      <c r="F36" s="37"/>
      <c r="G36" s="37"/>
    </row>
    <row r="37" spans="1:7" ht="15">
      <c r="A37" s="37"/>
      <c r="B37" s="37"/>
      <c r="C37" s="37"/>
      <c r="D37" s="37"/>
      <c r="E37" s="37"/>
      <c r="F37" s="37"/>
      <c r="G37" s="37"/>
    </row>
    <row r="38" spans="1:7" ht="15">
      <c r="A38" s="37"/>
      <c r="B38" s="37"/>
      <c r="C38" s="37"/>
      <c r="D38" s="37"/>
      <c r="E38" s="37"/>
      <c r="F38" s="37"/>
      <c r="G38" s="37"/>
    </row>
    <row r="39" spans="1:7" ht="15">
      <c r="A39" s="37"/>
      <c r="B39" s="37"/>
      <c r="C39" s="37"/>
      <c r="D39" s="37"/>
      <c r="E39" s="37"/>
      <c r="F39" s="37"/>
      <c r="G39" s="37"/>
    </row>
    <row r="40" spans="1:7" ht="15">
      <c r="A40" s="37"/>
      <c r="B40" s="37"/>
      <c r="C40" s="37"/>
      <c r="D40" s="37"/>
      <c r="E40" s="37"/>
      <c r="F40" s="37"/>
      <c r="G40" s="37"/>
    </row>
    <row r="41" spans="1:7" ht="15">
      <c r="A41" s="37"/>
      <c r="B41" s="37"/>
      <c r="C41" s="37"/>
      <c r="D41" s="37"/>
      <c r="E41" s="37"/>
      <c r="F41" s="37"/>
      <c r="G41" s="37"/>
    </row>
    <row r="42" spans="1:7" ht="15">
      <c r="A42" s="37"/>
      <c r="B42" s="37"/>
      <c r="C42" s="37"/>
      <c r="D42" s="37"/>
      <c r="E42" s="37"/>
      <c r="F42" s="37"/>
      <c r="G42" s="37"/>
    </row>
    <row r="43" spans="1:7" ht="15">
      <c r="A43" s="37"/>
      <c r="B43" s="37"/>
      <c r="C43" s="37"/>
      <c r="D43" s="37"/>
      <c r="E43" s="37"/>
      <c r="F43" s="37"/>
      <c r="G43" s="37"/>
    </row>
    <row r="44" spans="1:7" ht="15">
      <c r="A44" s="37"/>
      <c r="B44" s="37"/>
      <c r="C44" s="37"/>
      <c r="D44" s="37"/>
      <c r="E44" s="37"/>
      <c r="F44" s="37"/>
      <c r="G44" s="37"/>
    </row>
    <row r="45" spans="1:7" ht="15">
      <c r="A45" s="37"/>
      <c r="B45" s="37"/>
      <c r="C45" s="37"/>
      <c r="D45" s="37"/>
      <c r="E45" s="37"/>
      <c r="F45" s="37"/>
      <c r="G45" s="37"/>
    </row>
    <row r="46" spans="1:7" ht="15">
      <c r="A46" s="37"/>
      <c r="B46" s="37"/>
      <c r="C46" s="37"/>
      <c r="D46" s="37"/>
      <c r="E46" s="37"/>
      <c r="F46" s="37"/>
      <c r="G46" s="37"/>
    </row>
  </sheetData>
  <mergeCells count="5">
    <mergeCell ref="B8:B13"/>
    <mergeCell ref="B22:H22"/>
    <mergeCell ref="B14:B17"/>
    <mergeCell ref="B18:B21"/>
    <mergeCell ref="B23:H23"/>
  </mergeCells>
  <hyperlinks>
    <hyperlink ref="A1" location="Index!A1" display="back to Index"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667D-38F1-4D65-8EA8-30092FD8A5B2}">
  <sheetPr>
    <tabColor theme="4" tint="0.59996337778862885"/>
  </sheetPr>
  <dimension ref="A1:N79"/>
  <sheetViews>
    <sheetView showGridLines="0" zoomScaleNormal="100" workbookViewId="0">
      <pane ySplit="3" topLeftCell="A4" activePane="bottomLeft" state="frozen"/>
      <selection activeCell="F22" sqref="F22"/>
      <selection pane="bottomLeft"/>
    </sheetView>
  </sheetViews>
  <sheetFormatPr defaultColWidth="8.5703125" defaultRowHeight="14.25"/>
  <cols>
    <col min="1" max="1" width="12.7109375" style="19" bestFit="1" customWidth="1"/>
    <col min="2" max="2" width="24.28515625" style="19" customWidth="1"/>
    <col min="3" max="4" width="9" style="19" customWidth="1"/>
    <col min="5" max="5" width="2.7109375" style="19" customWidth="1"/>
    <col min="6" max="6" width="8.7109375" style="19" customWidth="1"/>
    <col min="7" max="7" width="1.7109375" style="19" customWidth="1"/>
    <col min="8" max="9" width="8.7109375" style="19" customWidth="1"/>
    <col min="10" max="10" width="2.7109375" style="19" customWidth="1"/>
    <col min="11" max="11" width="8.7109375" style="19" customWidth="1"/>
    <col min="12" max="12" width="1.7109375" style="19" customWidth="1"/>
    <col min="13" max="14" width="8.7109375" style="19" customWidth="1"/>
    <col min="15" max="16384" width="8.5703125" style="19"/>
  </cols>
  <sheetData>
    <row r="1" spans="1:14" s="17" customFormat="1" ht="15">
      <c r="A1" s="42" t="s">
        <v>4</v>
      </c>
      <c r="B1" s="63" t="s">
        <v>88</v>
      </c>
    </row>
    <row r="2" spans="1:14" s="17" customFormat="1" ht="15">
      <c r="A2" s="17" t="s">
        <v>5</v>
      </c>
      <c r="B2" s="17" t="str">
        <f>Index!E20</f>
        <v>Learning poverty rates in 2030 under two scenarios (simulation results with sensitivity : T24, T25, T26)</v>
      </c>
    </row>
    <row r="3" spans="1:14" s="18" customFormat="1" ht="6" customHeight="1"/>
    <row r="5" spans="1:14">
      <c r="A5" s="199" t="s">
        <v>264</v>
      </c>
      <c r="B5" s="264" t="s">
        <v>269</v>
      </c>
      <c r="C5" s="154"/>
      <c r="D5" s="154"/>
      <c r="E5" s="154"/>
      <c r="F5" s="154"/>
      <c r="G5" s="154"/>
      <c r="H5" s="154"/>
      <c r="I5" s="154"/>
      <c r="J5" s="154"/>
      <c r="K5" s="154"/>
      <c r="L5" s="154"/>
      <c r="M5" s="154"/>
      <c r="N5" s="154"/>
    </row>
    <row r="6" spans="1:14">
      <c r="A6" s="199"/>
      <c r="B6" s="106"/>
      <c r="C6" s="317" t="s">
        <v>110</v>
      </c>
      <c r="D6" s="317"/>
      <c r="E6" s="81"/>
      <c r="F6" s="317" t="s">
        <v>49</v>
      </c>
      <c r="G6" s="317"/>
      <c r="H6" s="317"/>
      <c r="I6" s="317"/>
      <c r="J6" s="81"/>
      <c r="K6" s="317" t="s">
        <v>111</v>
      </c>
      <c r="L6" s="317"/>
      <c r="M6" s="317"/>
      <c r="N6" s="317"/>
    </row>
    <row r="7" spans="1:14">
      <c r="A7" s="199"/>
      <c r="B7" s="198" t="s">
        <v>40</v>
      </c>
      <c r="C7" s="243">
        <v>2015</v>
      </c>
      <c r="D7" s="243">
        <v>2030</v>
      </c>
      <c r="E7" s="52"/>
      <c r="F7" s="243">
        <v>2015</v>
      </c>
      <c r="G7" s="243"/>
      <c r="H7" s="243">
        <v>2030</v>
      </c>
      <c r="I7" s="243">
        <v>2030</v>
      </c>
      <c r="J7" s="52"/>
      <c r="K7" s="243">
        <v>2015</v>
      </c>
      <c r="L7" s="243"/>
      <c r="M7" s="243">
        <v>2030</v>
      </c>
      <c r="N7" s="243">
        <v>2030</v>
      </c>
    </row>
    <row r="8" spans="1:14" s="36" customFormat="1">
      <c r="A8" s="200"/>
      <c r="B8" s="193"/>
      <c r="C8" s="193"/>
      <c r="D8" s="193"/>
      <c r="E8" s="243" t="s">
        <v>86</v>
      </c>
      <c r="F8" s="241" t="s">
        <v>112</v>
      </c>
      <c r="G8" s="173"/>
      <c r="H8" s="241" t="s">
        <v>109</v>
      </c>
      <c r="I8" s="241" t="s">
        <v>113</v>
      </c>
      <c r="J8" s="162" t="s">
        <v>86</v>
      </c>
      <c r="K8" s="241" t="s">
        <v>112</v>
      </c>
      <c r="L8" s="173"/>
      <c r="M8" s="241" t="s">
        <v>109</v>
      </c>
      <c r="N8" s="241" t="s">
        <v>113</v>
      </c>
    </row>
    <row r="9" spans="1:14">
      <c r="A9" s="199"/>
      <c r="B9" s="71" t="s">
        <v>658</v>
      </c>
      <c r="C9" s="194">
        <v>137.060546875</v>
      </c>
      <c r="D9" s="194">
        <v>137.82791137695313</v>
      </c>
      <c r="E9" s="115"/>
      <c r="F9" s="195">
        <v>21.164699554443359</v>
      </c>
      <c r="G9" s="195"/>
      <c r="H9" s="195">
        <v>6.4337949752807617</v>
      </c>
      <c r="I9" s="195">
        <v>0.34061652421951294</v>
      </c>
      <c r="J9" s="196"/>
      <c r="K9" s="195">
        <v>10.048742294311523</v>
      </c>
      <c r="L9" s="196"/>
      <c r="M9" s="195">
        <v>3.3183557987213135</v>
      </c>
      <c r="N9" s="195">
        <v>0.28814288973808289</v>
      </c>
    </row>
    <row r="10" spans="1:14">
      <c r="A10" s="199"/>
      <c r="B10" s="71" t="s">
        <v>659</v>
      </c>
      <c r="C10" s="194">
        <v>27.044895172119141</v>
      </c>
      <c r="D10" s="194">
        <v>31.76099967956543</v>
      </c>
      <c r="E10" s="115"/>
      <c r="F10" s="195">
        <v>13.286224365234375</v>
      </c>
      <c r="G10" s="195"/>
      <c r="H10" s="195">
        <v>3.3977601528167725</v>
      </c>
      <c r="I10" s="195">
        <v>1.8019266128540039</v>
      </c>
      <c r="J10" s="196"/>
      <c r="K10" s="195">
        <v>1.2447267770767212</v>
      </c>
      <c r="L10" s="196"/>
      <c r="M10" s="195">
        <v>0.40383639931678772</v>
      </c>
      <c r="N10" s="195">
        <v>0.35126614570617676</v>
      </c>
    </row>
    <row r="11" spans="1:14">
      <c r="A11" s="199"/>
      <c r="B11" s="71" t="s">
        <v>660</v>
      </c>
      <c r="C11" s="194">
        <v>53.347000122070313</v>
      </c>
      <c r="D11" s="194">
        <v>50.581798553466797</v>
      </c>
      <c r="E11" s="115"/>
      <c r="F11" s="195">
        <v>50.779083251953125</v>
      </c>
      <c r="G11" s="195"/>
      <c r="H11" s="195">
        <v>39.579128265380859</v>
      </c>
      <c r="I11" s="195">
        <v>23.738906860351563</v>
      </c>
      <c r="J11" s="196"/>
      <c r="K11" s="195">
        <v>9.3838701248168945</v>
      </c>
      <c r="L11" s="196"/>
      <c r="M11" s="195">
        <v>7.4916772842407227</v>
      </c>
      <c r="N11" s="195">
        <v>7.369873046875</v>
      </c>
    </row>
    <row r="12" spans="1:14">
      <c r="A12" s="199"/>
      <c r="B12" s="71" t="s">
        <v>661</v>
      </c>
      <c r="C12" s="194">
        <v>32.533279418945313</v>
      </c>
      <c r="D12" s="194">
        <v>43.752998352050781</v>
      </c>
      <c r="E12" s="115"/>
      <c r="F12" s="195">
        <v>63.299293518066406</v>
      </c>
      <c r="G12" s="195"/>
      <c r="H12" s="195">
        <v>56.171352386474609</v>
      </c>
      <c r="I12" s="195">
        <v>28.906892776489258</v>
      </c>
      <c r="J12" s="196"/>
      <c r="K12" s="195">
        <v>7.1336836814880371</v>
      </c>
      <c r="L12" s="196"/>
      <c r="M12" s="195">
        <v>9.1968965530395508</v>
      </c>
      <c r="N12" s="195">
        <v>7.7627263069152832</v>
      </c>
    </row>
    <row r="13" spans="1:14">
      <c r="A13" s="199"/>
      <c r="B13" s="71" t="s">
        <v>662</v>
      </c>
      <c r="C13" s="194">
        <v>174.64784240722656</v>
      </c>
      <c r="D13" s="194">
        <v>167.18701171875</v>
      </c>
      <c r="E13" s="115"/>
      <c r="F13" s="195">
        <v>58.205474853515625</v>
      </c>
      <c r="G13" s="195"/>
      <c r="H13" s="195">
        <v>50.474407196044922</v>
      </c>
      <c r="I13" s="195">
        <v>31.528131484985352</v>
      </c>
      <c r="J13" s="196"/>
      <c r="K13" s="195">
        <v>35.213905334472656</v>
      </c>
      <c r="L13" s="196"/>
      <c r="M13" s="195">
        <v>31.578557968139648</v>
      </c>
      <c r="N13" s="195">
        <v>32.352344512939453</v>
      </c>
    </row>
    <row r="14" spans="1:14">
      <c r="A14" s="199"/>
      <c r="B14" s="71" t="s">
        <v>663</v>
      </c>
      <c r="C14" s="194">
        <v>123.15902709960938</v>
      </c>
      <c r="D14" s="194">
        <v>171.01359558105469</v>
      </c>
      <c r="E14" s="195"/>
      <c r="F14" s="195">
        <v>86.667373657226563</v>
      </c>
      <c r="G14" s="195"/>
      <c r="H14" s="195">
        <v>75.021995544433594</v>
      </c>
      <c r="I14" s="195">
        <v>49.422859191894531</v>
      </c>
      <c r="J14" s="195"/>
      <c r="K14" s="195">
        <v>36.975070953369141</v>
      </c>
      <c r="L14" s="195"/>
      <c r="M14" s="195">
        <v>48.010677337646484</v>
      </c>
      <c r="N14" s="195">
        <v>51.875644683837891</v>
      </c>
    </row>
    <row r="15" spans="1:14">
      <c r="A15" s="199"/>
      <c r="B15" s="80" t="s">
        <v>664</v>
      </c>
      <c r="C15" s="174">
        <v>547.7926025390625</v>
      </c>
      <c r="D15" s="174">
        <v>602.12432861328125</v>
      </c>
      <c r="E15" s="175"/>
      <c r="F15" s="175">
        <v>52.698310852050781</v>
      </c>
      <c r="G15" s="175"/>
      <c r="H15" s="175">
        <v>44.380817413330078</v>
      </c>
      <c r="I15" s="175">
        <v>27.058818817138672</v>
      </c>
      <c r="J15" s="175"/>
      <c r="K15" s="175">
        <v>100</v>
      </c>
      <c r="L15" s="175"/>
      <c r="M15" s="175">
        <v>100</v>
      </c>
      <c r="N15" s="175">
        <v>100</v>
      </c>
    </row>
    <row r="16" spans="1:14">
      <c r="A16" s="199"/>
      <c r="B16" s="330" t="s">
        <v>84</v>
      </c>
      <c r="C16" s="330"/>
      <c r="D16" s="330"/>
      <c r="E16" s="330"/>
      <c r="F16" s="330"/>
      <c r="G16" s="330"/>
      <c r="H16" s="330"/>
      <c r="I16" s="330"/>
      <c r="J16" s="330"/>
      <c r="K16" s="330"/>
      <c r="L16" s="330"/>
      <c r="M16" s="330"/>
      <c r="N16" s="330"/>
    </row>
    <row r="17" spans="1:14" ht="36" customHeight="1">
      <c r="A17" s="199"/>
      <c r="B17" s="346" t="s">
        <v>273</v>
      </c>
      <c r="C17" s="346"/>
      <c r="D17" s="346"/>
      <c r="E17" s="346"/>
      <c r="F17" s="346"/>
      <c r="G17" s="346"/>
      <c r="H17" s="346"/>
      <c r="I17" s="346"/>
      <c r="J17" s="346"/>
      <c r="K17" s="346"/>
      <c r="L17" s="346"/>
      <c r="M17" s="346"/>
      <c r="N17" s="346"/>
    </row>
    <row r="18" spans="1:14">
      <c r="A18" s="199"/>
      <c r="B18" s="52"/>
      <c r="C18" s="52"/>
      <c r="D18" s="52"/>
      <c r="E18" s="52"/>
      <c r="F18" s="52"/>
      <c r="G18" s="52"/>
      <c r="H18" s="52"/>
      <c r="I18" s="52"/>
      <c r="J18" s="52"/>
      <c r="K18" s="52"/>
      <c r="L18" s="52"/>
      <c r="M18" s="52"/>
      <c r="N18" s="52"/>
    </row>
    <row r="19" spans="1:14">
      <c r="A19" s="199"/>
      <c r="B19" s="249" t="s">
        <v>102</v>
      </c>
      <c r="C19" s="249"/>
      <c r="D19" s="249"/>
      <c r="E19" s="249"/>
      <c r="F19" s="249"/>
      <c r="G19" s="249"/>
      <c r="H19" s="249"/>
      <c r="I19" s="249"/>
      <c r="J19" s="249"/>
      <c r="K19" s="249"/>
      <c r="L19" s="249"/>
      <c r="M19" s="249"/>
      <c r="N19" s="249"/>
    </row>
    <row r="20" spans="1:14">
      <c r="A20" s="199"/>
      <c r="B20" s="52"/>
      <c r="C20" s="52"/>
      <c r="D20" s="52"/>
      <c r="E20" s="52"/>
      <c r="F20" s="52"/>
      <c r="G20" s="52"/>
      <c r="H20" s="52"/>
      <c r="I20" s="52"/>
      <c r="J20" s="52"/>
      <c r="K20" s="52"/>
      <c r="L20" s="52"/>
      <c r="M20" s="52"/>
      <c r="N20" s="52"/>
    </row>
    <row r="21" spans="1:14">
      <c r="A21" s="199" t="s">
        <v>265</v>
      </c>
      <c r="B21" s="264" t="s">
        <v>296</v>
      </c>
      <c r="C21" s="74"/>
      <c r="D21" s="74"/>
      <c r="E21" s="74"/>
      <c r="F21" s="74"/>
      <c r="G21" s="74"/>
      <c r="H21" s="74"/>
      <c r="I21" s="74"/>
      <c r="J21" s="74"/>
      <c r="K21" s="74"/>
      <c r="L21" s="74"/>
      <c r="M21" s="74"/>
      <c r="N21" s="74"/>
    </row>
    <row r="22" spans="1:14">
      <c r="A22" s="199"/>
      <c r="B22" s="106"/>
      <c r="C22" s="317" t="s">
        <v>110</v>
      </c>
      <c r="D22" s="317"/>
      <c r="E22" s="81"/>
      <c r="F22" s="317" t="s">
        <v>49</v>
      </c>
      <c r="G22" s="317"/>
      <c r="H22" s="317"/>
      <c r="I22" s="317"/>
      <c r="J22" s="81"/>
      <c r="K22" s="317" t="s">
        <v>111</v>
      </c>
      <c r="L22" s="317"/>
      <c r="M22" s="317"/>
      <c r="N22" s="317"/>
    </row>
    <row r="23" spans="1:14">
      <c r="A23" s="199"/>
      <c r="B23" s="198" t="s">
        <v>40</v>
      </c>
      <c r="C23" s="243">
        <v>2015</v>
      </c>
      <c r="D23" s="243">
        <v>2030</v>
      </c>
      <c r="E23" s="52"/>
      <c r="F23" s="243">
        <v>2015</v>
      </c>
      <c r="G23" s="243"/>
      <c r="H23" s="243">
        <v>2030</v>
      </c>
      <c r="I23" s="243">
        <v>2030</v>
      </c>
      <c r="J23" s="52"/>
      <c r="K23" s="243">
        <v>2015</v>
      </c>
      <c r="L23" s="243"/>
      <c r="M23" s="243">
        <v>2030</v>
      </c>
      <c r="N23" s="243">
        <v>2030</v>
      </c>
    </row>
    <row r="24" spans="1:14">
      <c r="A24" s="199"/>
      <c r="B24" s="193"/>
      <c r="C24" s="193"/>
      <c r="D24" s="193"/>
      <c r="E24" s="243" t="s">
        <v>86</v>
      </c>
      <c r="F24" s="241" t="s">
        <v>112</v>
      </c>
      <c r="G24" s="173"/>
      <c r="H24" s="241" t="s">
        <v>109</v>
      </c>
      <c r="I24" s="241" t="s">
        <v>113</v>
      </c>
      <c r="J24" s="162" t="s">
        <v>86</v>
      </c>
      <c r="K24" s="241" t="s">
        <v>112</v>
      </c>
      <c r="L24" s="173"/>
      <c r="M24" s="241" t="s">
        <v>109</v>
      </c>
      <c r="N24" s="241" t="s">
        <v>113</v>
      </c>
    </row>
    <row r="25" spans="1:14">
      <c r="A25" s="199"/>
      <c r="B25" s="71" t="s">
        <v>665</v>
      </c>
      <c r="C25" s="194">
        <v>137.060546875</v>
      </c>
      <c r="D25" s="194">
        <v>137.82791137695313</v>
      </c>
      <c r="E25" s="115"/>
      <c r="F25" s="195">
        <v>21.164699554443359</v>
      </c>
      <c r="G25" s="195"/>
      <c r="H25" s="195">
        <v>4.4420638084411621</v>
      </c>
      <c r="I25" s="195">
        <v>0.15002165734767914</v>
      </c>
      <c r="J25" s="196"/>
      <c r="K25" s="195">
        <v>10.048742294311523</v>
      </c>
      <c r="L25" s="196"/>
      <c r="M25" s="195">
        <v>2.260448694229126</v>
      </c>
      <c r="N25" s="195">
        <v>0.12031931430101395</v>
      </c>
    </row>
    <row r="26" spans="1:14">
      <c r="A26" s="199"/>
      <c r="B26" s="71" t="s">
        <v>666</v>
      </c>
      <c r="C26" s="194">
        <v>27.044895172119141</v>
      </c>
      <c r="D26" s="194">
        <v>31.76099967956543</v>
      </c>
      <c r="E26" s="115"/>
      <c r="F26" s="195">
        <v>13.286224365234375</v>
      </c>
      <c r="G26" s="195"/>
      <c r="H26" s="195">
        <v>3.1984007358551025</v>
      </c>
      <c r="I26" s="195">
        <v>0.80880296230316162</v>
      </c>
      <c r="J26" s="196"/>
      <c r="K26" s="195">
        <v>1.2447267770767212</v>
      </c>
      <c r="L26" s="196"/>
      <c r="M26" s="195">
        <v>0.37505912780761719</v>
      </c>
      <c r="N26" s="195">
        <v>0.14947932958602905</v>
      </c>
    </row>
    <row r="27" spans="1:14">
      <c r="A27" s="199"/>
      <c r="B27" s="71" t="s">
        <v>667</v>
      </c>
      <c r="C27" s="194">
        <v>53.347000122070313</v>
      </c>
      <c r="D27" s="194">
        <v>50.581798553466797</v>
      </c>
      <c r="E27" s="115"/>
      <c r="F27" s="195">
        <v>50.779083251953125</v>
      </c>
      <c r="G27" s="195"/>
      <c r="H27" s="195">
        <v>39.416515350341797</v>
      </c>
      <c r="I27" s="195">
        <v>22.830530166625977</v>
      </c>
      <c r="J27" s="196"/>
      <c r="K27" s="195">
        <v>9.3838701248168945</v>
      </c>
      <c r="L27" s="196"/>
      <c r="M27" s="195">
        <v>7.3611416816711426</v>
      </c>
      <c r="N27" s="195">
        <v>6.7197718620300293</v>
      </c>
    </row>
    <row r="28" spans="1:14">
      <c r="A28" s="199"/>
      <c r="B28" s="71" t="s">
        <v>668</v>
      </c>
      <c r="C28" s="194">
        <v>32.533279418945313</v>
      </c>
      <c r="D28" s="194">
        <v>43.752998352050781</v>
      </c>
      <c r="E28" s="115"/>
      <c r="F28" s="195">
        <v>63.299293518066406</v>
      </c>
      <c r="G28" s="195"/>
      <c r="H28" s="195">
        <v>51.211833953857422</v>
      </c>
      <c r="I28" s="195">
        <v>29.414487838745117</v>
      </c>
      <c r="J28" s="196"/>
      <c r="K28" s="195">
        <v>7.1336836814880371</v>
      </c>
      <c r="L28" s="196"/>
      <c r="M28" s="195">
        <v>8.2727680206298828</v>
      </c>
      <c r="N28" s="195">
        <v>7.4888195991516113</v>
      </c>
    </row>
    <row r="29" spans="1:14">
      <c r="A29" s="199"/>
      <c r="B29" s="71" t="s">
        <v>669</v>
      </c>
      <c r="C29" s="194">
        <v>174.64784240722656</v>
      </c>
      <c r="D29" s="194">
        <v>167.18701171875</v>
      </c>
      <c r="E29" s="115"/>
      <c r="F29" s="195">
        <v>58.205474853515625</v>
      </c>
      <c r="G29" s="195"/>
      <c r="H29" s="195">
        <v>45.391834259033203</v>
      </c>
      <c r="I29" s="195">
        <v>19.474559783935547</v>
      </c>
      <c r="J29" s="196"/>
      <c r="K29" s="195">
        <v>35.213905334472656</v>
      </c>
      <c r="L29" s="196"/>
      <c r="M29" s="195">
        <v>28.019020080566406</v>
      </c>
      <c r="N29" s="195">
        <v>18.945863723754883</v>
      </c>
    </row>
    <row r="30" spans="1:14">
      <c r="A30" s="199"/>
      <c r="B30" s="71" t="s">
        <v>670</v>
      </c>
      <c r="C30" s="194">
        <v>123.15902709960938</v>
      </c>
      <c r="D30" s="194">
        <v>171.01359558105469</v>
      </c>
      <c r="E30" s="195"/>
      <c r="F30" s="195">
        <v>86.667373657226563</v>
      </c>
      <c r="G30" s="195"/>
      <c r="H30" s="195">
        <v>85.067649841308594</v>
      </c>
      <c r="I30" s="195">
        <v>66.902313232421875</v>
      </c>
      <c r="J30" s="195"/>
      <c r="K30" s="195">
        <v>36.975070953369141</v>
      </c>
      <c r="L30" s="195"/>
      <c r="M30" s="195">
        <v>53.711563110351563</v>
      </c>
      <c r="N30" s="195">
        <v>66.57574462890625</v>
      </c>
    </row>
    <row r="31" spans="1:14">
      <c r="A31" s="199"/>
      <c r="B31" s="80" t="s">
        <v>671</v>
      </c>
      <c r="C31" s="174">
        <v>547.7926025390625</v>
      </c>
      <c r="D31" s="174">
        <v>602.12432861328125</v>
      </c>
      <c r="E31" s="175"/>
      <c r="F31" s="175">
        <v>52.698310852050781</v>
      </c>
      <c r="G31" s="175"/>
      <c r="H31" s="175">
        <v>44.982246398925781</v>
      </c>
      <c r="I31" s="175">
        <v>28.541027069091797</v>
      </c>
      <c r="J31" s="175"/>
      <c r="K31" s="175">
        <v>100</v>
      </c>
      <c r="L31" s="175"/>
      <c r="M31" s="175">
        <v>100</v>
      </c>
      <c r="N31" s="175">
        <v>100</v>
      </c>
    </row>
    <row r="32" spans="1:14">
      <c r="A32" s="199"/>
      <c r="B32" s="52"/>
      <c r="C32" s="52"/>
      <c r="D32" s="52"/>
      <c r="E32" s="52"/>
      <c r="F32" s="52"/>
      <c r="G32" s="52"/>
      <c r="H32" s="52"/>
      <c r="I32" s="52"/>
      <c r="J32" s="52"/>
      <c r="K32" s="52"/>
      <c r="L32" s="52"/>
      <c r="M32" s="52"/>
      <c r="N32" s="52"/>
    </row>
    <row r="33" spans="1:14">
      <c r="A33" s="199" t="s">
        <v>266</v>
      </c>
      <c r="B33" s="264" t="s">
        <v>297</v>
      </c>
      <c r="C33" s="74"/>
      <c r="D33" s="74"/>
      <c r="E33" s="74"/>
      <c r="F33" s="74"/>
      <c r="G33" s="74"/>
      <c r="H33" s="74"/>
      <c r="I33" s="74"/>
      <c r="J33" s="74"/>
      <c r="K33" s="74"/>
      <c r="L33" s="74"/>
      <c r="M33" s="74"/>
      <c r="N33" s="74"/>
    </row>
    <row r="34" spans="1:14">
      <c r="A34" s="199"/>
      <c r="B34" s="106"/>
      <c r="C34" s="317" t="s">
        <v>110</v>
      </c>
      <c r="D34" s="317"/>
      <c r="E34" s="81"/>
      <c r="F34" s="317" t="s">
        <v>49</v>
      </c>
      <c r="G34" s="317"/>
      <c r="H34" s="317"/>
      <c r="I34" s="317"/>
      <c r="J34" s="81"/>
      <c r="K34" s="317" t="s">
        <v>111</v>
      </c>
      <c r="L34" s="317"/>
      <c r="M34" s="317"/>
      <c r="N34" s="317"/>
    </row>
    <row r="35" spans="1:14">
      <c r="A35" s="199"/>
      <c r="B35" s="198" t="s">
        <v>40</v>
      </c>
      <c r="C35" s="243">
        <v>2015</v>
      </c>
      <c r="D35" s="243">
        <v>2030</v>
      </c>
      <c r="E35" s="52"/>
      <c r="F35" s="243">
        <v>2015</v>
      </c>
      <c r="G35" s="243"/>
      <c r="H35" s="243">
        <v>2030</v>
      </c>
      <c r="I35" s="243">
        <v>2030</v>
      </c>
      <c r="J35" s="52"/>
      <c r="K35" s="243">
        <v>2015</v>
      </c>
      <c r="L35" s="243"/>
      <c r="M35" s="243">
        <v>2030</v>
      </c>
      <c r="N35" s="243">
        <v>2030</v>
      </c>
    </row>
    <row r="36" spans="1:14">
      <c r="A36" s="199"/>
      <c r="B36" s="193"/>
      <c r="C36" s="193"/>
      <c r="D36" s="193"/>
      <c r="E36" s="243" t="s">
        <v>86</v>
      </c>
      <c r="F36" s="241" t="s">
        <v>112</v>
      </c>
      <c r="G36" s="173"/>
      <c r="H36" s="241" t="s">
        <v>109</v>
      </c>
      <c r="I36" s="241" t="s">
        <v>113</v>
      </c>
      <c r="J36" s="162" t="s">
        <v>86</v>
      </c>
      <c r="K36" s="241" t="s">
        <v>112</v>
      </c>
      <c r="L36" s="173"/>
      <c r="M36" s="241" t="s">
        <v>109</v>
      </c>
      <c r="N36" s="241" t="s">
        <v>113</v>
      </c>
    </row>
    <row r="37" spans="1:14">
      <c r="A37" s="199"/>
      <c r="B37" s="71" t="s">
        <v>672</v>
      </c>
      <c r="C37" s="194">
        <v>137.060546875</v>
      </c>
      <c r="D37" s="194">
        <v>137.82791137695313</v>
      </c>
      <c r="E37" s="115"/>
      <c r="F37" s="195">
        <v>21.164699554443359</v>
      </c>
      <c r="G37" s="195"/>
      <c r="H37" s="195">
        <v>7.5375895500183105</v>
      </c>
      <c r="I37" s="195">
        <v>2.3660008907318115</v>
      </c>
      <c r="J37" s="196"/>
      <c r="K37" s="195">
        <v>10.048742294311523</v>
      </c>
      <c r="L37" s="196"/>
      <c r="M37" s="195">
        <v>3.8551843166351318</v>
      </c>
      <c r="N37" s="195">
        <v>1.9108525514602661</v>
      </c>
    </row>
    <row r="38" spans="1:14">
      <c r="A38" s="199"/>
      <c r="B38" s="71" t="s">
        <v>673</v>
      </c>
      <c r="C38" s="194">
        <v>27.044895172119141</v>
      </c>
      <c r="D38" s="194">
        <v>31.76099967956543</v>
      </c>
      <c r="E38" s="115"/>
      <c r="F38" s="195">
        <v>13.286224365234375</v>
      </c>
      <c r="G38" s="195"/>
      <c r="H38" s="195">
        <v>3.4277913570404053</v>
      </c>
      <c r="I38" s="195">
        <v>1.8096029758453369</v>
      </c>
      <c r="J38" s="196"/>
      <c r="K38" s="195">
        <v>1.2447267770767212</v>
      </c>
      <c r="L38" s="196"/>
      <c r="M38" s="195">
        <v>0.40400251746177673</v>
      </c>
      <c r="N38" s="195">
        <v>0.33678486943244934</v>
      </c>
    </row>
    <row r="39" spans="1:14">
      <c r="A39" s="199"/>
      <c r="B39" s="71" t="s">
        <v>674</v>
      </c>
      <c r="C39" s="194">
        <v>53.347000122070313</v>
      </c>
      <c r="D39" s="194">
        <v>50.581798553466797</v>
      </c>
      <c r="E39" s="115"/>
      <c r="F39" s="195">
        <v>50.779083251953125</v>
      </c>
      <c r="G39" s="195"/>
      <c r="H39" s="195">
        <v>39.579135894775391</v>
      </c>
      <c r="I39" s="195">
        <v>19.666872024536133</v>
      </c>
      <c r="J39" s="196"/>
      <c r="K39" s="195">
        <v>9.3838701248168945</v>
      </c>
      <c r="L39" s="196"/>
      <c r="M39" s="195">
        <v>7.4290981292724609</v>
      </c>
      <c r="N39" s="195">
        <v>5.8291425704956055</v>
      </c>
    </row>
    <row r="40" spans="1:14">
      <c r="A40" s="199"/>
      <c r="B40" s="71" t="s">
        <v>675</v>
      </c>
      <c r="C40" s="194">
        <v>32.533279418945313</v>
      </c>
      <c r="D40" s="194">
        <v>43.752998352050781</v>
      </c>
      <c r="E40" s="115"/>
      <c r="F40" s="195">
        <v>63.299293518066406</v>
      </c>
      <c r="G40" s="195"/>
      <c r="H40" s="195">
        <v>54.419418334960938</v>
      </c>
      <c r="I40" s="195">
        <v>33.368846893310547</v>
      </c>
      <c r="J40" s="196"/>
      <c r="K40" s="195">
        <v>7.1336836814880371</v>
      </c>
      <c r="L40" s="196"/>
      <c r="M40" s="195">
        <v>8.8356237411499023</v>
      </c>
      <c r="N40" s="195">
        <v>8.5550813674926758</v>
      </c>
    </row>
    <row r="41" spans="1:14">
      <c r="A41" s="199"/>
      <c r="B41" s="71" t="s">
        <v>676</v>
      </c>
      <c r="C41" s="194">
        <v>174.64784240722656</v>
      </c>
      <c r="D41" s="194">
        <v>167.18701171875</v>
      </c>
      <c r="E41" s="115"/>
      <c r="F41" s="195">
        <v>58.205474853515625</v>
      </c>
      <c r="G41" s="195"/>
      <c r="H41" s="195">
        <v>51.210704803466797</v>
      </c>
      <c r="I41" s="195">
        <v>26.35426139831543</v>
      </c>
      <c r="J41" s="196"/>
      <c r="K41" s="195">
        <v>35.213905334472656</v>
      </c>
      <c r="L41" s="196"/>
      <c r="M41" s="195">
        <v>31.771577835083008</v>
      </c>
      <c r="N41" s="195">
        <v>25.818349838256836</v>
      </c>
    </row>
    <row r="42" spans="1:14">
      <c r="A42" s="199"/>
      <c r="B42" s="71" t="s">
        <v>677</v>
      </c>
      <c r="C42" s="194">
        <v>123.15902709960938</v>
      </c>
      <c r="D42" s="194">
        <v>171.01359558105469</v>
      </c>
      <c r="E42" s="195"/>
      <c r="F42" s="195">
        <v>86.667373657226563</v>
      </c>
      <c r="G42" s="195"/>
      <c r="H42" s="195">
        <v>75.171516418457031</v>
      </c>
      <c r="I42" s="195">
        <v>57.429889678955078</v>
      </c>
      <c r="J42" s="195"/>
      <c r="K42" s="195">
        <v>36.975070953369141</v>
      </c>
      <c r="L42" s="195"/>
      <c r="M42" s="195">
        <v>47.704513549804688</v>
      </c>
      <c r="N42" s="195">
        <v>57.549789428710938</v>
      </c>
    </row>
    <row r="43" spans="1:14">
      <c r="A43" s="199"/>
      <c r="B43" s="80" t="s">
        <v>678</v>
      </c>
      <c r="C43" s="174">
        <v>547.7926025390625</v>
      </c>
      <c r="D43" s="174">
        <v>602.12432861328125</v>
      </c>
      <c r="E43" s="175"/>
      <c r="F43" s="175">
        <v>52.698310852050781</v>
      </c>
      <c r="G43" s="175"/>
      <c r="H43" s="175">
        <v>44.754665374755859</v>
      </c>
      <c r="I43" s="175">
        <v>28.342536926269531</v>
      </c>
      <c r="J43" s="175"/>
      <c r="K43" s="175">
        <v>100</v>
      </c>
      <c r="L43" s="175"/>
      <c r="M43" s="175">
        <v>100</v>
      </c>
      <c r="N43" s="175">
        <v>100</v>
      </c>
    </row>
    <row r="44" spans="1:14">
      <c r="A44" s="199"/>
    </row>
    <row r="45" spans="1:14">
      <c r="A45" s="199"/>
      <c r="B45" s="249" t="s">
        <v>272</v>
      </c>
      <c r="C45" s="249"/>
      <c r="D45" s="249"/>
      <c r="E45" s="249"/>
      <c r="F45" s="249"/>
      <c r="G45" s="249"/>
      <c r="H45" s="249"/>
      <c r="I45" s="249"/>
      <c r="J45" s="249"/>
      <c r="K45" s="249"/>
      <c r="L45" s="249"/>
      <c r="M45" s="249"/>
      <c r="N45" s="249"/>
    </row>
    <row r="46" spans="1:14">
      <c r="A46" s="199"/>
    </row>
    <row r="47" spans="1:14">
      <c r="A47" s="199" t="s">
        <v>267</v>
      </c>
      <c r="B47" s="264" t="s">
        <v>270</v>
      </c>
      <c r="C47" s="74"/>
      <c r="D47" s="74"/>
      <c r="E47" s="74"/>
      <c r="F47" s="74"/>
      <c r="G47" s="74"/>
      <c r="H47" s="74"/>
      <c r="I47" s="74"/>
      <c r="J47" s="74"/>
      <c r="K47" s="74"/>
      <c r="L47" s="74"/>
      <c r="M47" s="74"/>
      <c r="N47" s="74"/>
    </row>
    <row r="48" spans="1:14">
      <c r="B48" s="106"/>
      <c r="C48" s="317" t="s">
        <v>110</v>
      </c>
      <c r="D48" s="317"/>
      <c r="E48" s="81"/>
      <c r="F48" s="317" t="s">
        <v>49</v>
      </c>
      <c r="G48" s="317"/>
      <c r="H48" s="317"/>
      <c r="I48" s="317"/>
      <c r="J48" s="81"/>
      <c r="K48" s="317" t="s">
        <v>111</v>
      </c>
      <c r="L48" s="317"/>
      <c r="M48" s="317"/>
      <c r="N48" s="317"/>
    </row>
    <row r="49" spans="1:14">
      <c r="B49" s="198" t="s">
        <v>40</v>
      </c>
      <c r="C49" s="243">
        <v>2015</v>
      </c>
      <c r="D49" s="243">
        <v>2030</v>
      </c>
      <c r="E49" s="52"/>
      <c r="F49" s="243">
        <v>2015</v>
      </c>
      <c r="G49" s="243"/>
      <c r="H49" s="243">
        <v>2030</v>
      </c>
      <c r="I49" s="243">
        <v>2030</v>
      </c>
      <c r="J49" s="52"/>
      <c r="K49" s="243">
        <v>2015</v>
      </c>
      <c r="L49" s="243"/>
      <c r="M49" s="243">
        <v>2030</v>
      </c>
      <c r="N49" s="243">
        <v>2030</v>
      </c>
    </row>
    <row r="50" spans="1:14">
      <c r="B50" s="193"/>
      <c r="C50" s="193"/>
      <c r="D50" s="193"/>
      <c r="E50" s="243" t="s">
        <v>86</v>
      </c>
      <c r="F50" s="241" t="s">
        <v>112</v>
      </c>
      <c r="G50" s="173"/>
      <c r="H50" s="241" t="s">
        <v>109</v>
      </c>
      <c r="I50" s="241" t="s">
        <v>113</v>
      </c>
      <c r="J50" s="162" t="s">
        <v>86</v>
      </c>
      <c r="K50" s="241" t="s">
        <v>112</v>
      </c>
      <c r="L50" s="173"/>
      <c r="M50" s="241" t="s">
        <v>109</v>
      </c>
      <c r="N50" s="241" t="s">
        <v>113</v>
      </c>
    </row>
    <row r="51" spans="1:14">
      <c r="B51" s="71" t="s">
        <v>679</v>
      </c>
      <c r="C51" s="194">
        <v>137.060546875</v>
      </c>
      <c r="D51" s="194">
        <v>137.82791137695313</v>
      </c>
      <c r="E51" s="115"/>
      <c r="F51" s="195">
        <v>21.164699554443359</v>
      </c>
      <c r="G51" s="195"/>
      <c r="H51" s="195">
        <v>9.8950252532958984</v>
      </c>
      <c r="I51" s="195">
        <v>1.5025970935821533</v>
      </c>
      <c r="J51" s="196"/>
      <c r="K51" s="195">
        <v>10.048742294311523</v>
      </c>
      <c r="L51" s="196"/>
      <c r="M51" s="195">
        <v>5.1918258666992188</v>
      </c>
      <c r="N51" s="195">
        <v>1.2968611717224121</v>
      </c>
    </row>
    <row r="52" spans="1:14">
      <c r="B52" s="71" t="s">
        <v>680</v>
      </c>
      <c r="C52" s="194">
        <v>27.044895172119141</v>
      </c>
      <c r="D52" s="194">
        <v>31.76099967956543</v>
      </c>
      <c r="E52" s="115"/>
      <c r="F52" s="195">
        <v>13.286224365234375</v>
      </c>
      <c r="G52" s="195"/>
      <c r="H52" s="195">
        <v>6.7269105911254883</v>
      </c>
      <c r="I52" s="195">
        <v>2.6292293071746826</v>
      </c>
      <c r="J52" s="196"/>
      <c r="K52" s="195">
        <v>1.2447267770767212</v>
      </c>
      <c r="L52" s="196"/>
      <c r="M52" s="195">
        <v>0.8133469820022583</v>
      </c>
      <c r="N52" s="195">
        <v>0.52292138338088989</v>
      </c>
    </row>
    <row r="53" spans="1:14">
      <c r="B53" s="71" t="s">
        <v>681</v>
      </c>
      <c r="C53" s="194">
        <v>53.347000122070313</v>
      </c>
      <c r="D53" s="194">
        <v>50.581798553466797</v>
      </c>
      <c r="E53" s="115"/>
      <c r="F53" s="195">
        <v>50.779083251953125</v>
      </c>
      <c r="G53" s="195"/>
      <c r="H53" s="195">
        <v>41.585372924804688</v>
      </c>
      <c r="I53" s="195">
        <v>23.980068206787109</v>
      </c>
      <c r="J53" s="196"/>
      <c r="K53" s="195">
        <v>9.3838701248168945</v>
      </c>
      <c r="L53" s="196"/>
      <c r="M53" s="195">
        <v>8.007573127746582</v>
      </c>
      <c r="N53" s="195">
        <v>7.5955367088317871</v>
      </c>
    </row>
    <row r="54" spans="1:14">
      <c r="B54" s="71" t="s">
        <v>682</v>
      </c>
      <c r="C54" s="194">
        <v>32.533279418945313</v>
      </c>
      <c r="D54" s="194">
        <v>43.752998352050781</v>
      </c>
      <c r="E54" s="115"/>
      <c r="F54" s="195">
        <v>63.299293518066406</v>
      </c>
      <c r="G54" s="195"/>
      <c r="H54" s="195">
        <v>44.559192657470703</v>
      </c>
      <c r="I54" s="195">
        <v>22.838743209838867</v>
      </c>
      <c r="J54" s="196"/>
      <c r="K54" s="195">
        <v>7.1336836814880371</v>
      </c>
      <c r="L54" s="196"/>
      <c r="M54" s="195">
        <v>7.4218335151672363</v>
      </c>
      <c r="N54" s="195">
        <v>6.2573981285095215</v>
      </c>
    </row>
    <row r="55" spans="1:14">
      <c r="B55" s="71" t="s">
        <v>683</v>
      </c>
      <c r="C55" s="194">
        <v>174.64784240722656</v>
      </c>
      <c r="D55" s="194">
        <v>167.18701171875</v>
      </c>
      <c r="E55" s="115"/>
      <c r="F55" s="195">
        <v>58.205474853515625</v>
      </c>
      <c r="G55" s="195"/>
      <c r="H55" s="195">
        <v>47.411190032958984</v>
      </c>
      <c r="I55" s="195">
        <v>29.993400573730469</v>
      </c>
      <c r="J55" s="196"/>
      <c r="K55" s="195">
        <v>35.213905334472656</v>
      </c>
      <c r="L55" s="196"/>
      <c r="M55" s="195">
        <v>30.175149917602539</v>
      </c>
      <c r="N55" s="195">
        <v>31.40089225769043</v>
      </c>
    </row>
    <row r="56" spans="1:14">
      <c r="B56" s="71" t="s">
        <v>684</v>
      </c>
      <c r="C56" s="194">
        <v>123.15902709960938</v>
      </c>
      <c r="D56" s="194">
        <v>171.01359558105469</v>
      </c>
      <c r="E56" s="195"/>
      <c r="F56" s="195">
        <v>86.667373657226563</v>
      </c>
      <c r="G56" s="195"/>
      <c r="H56" s="195">
        <v>74.329521179199219</v>
      </c>
      <c r="I56" s="195">
        <v>49.422859191894531</v>
      </c>
      <c r="J56" s="195"/>
      <c r="K56" s="195">
        <v>36.975070953369141</v>
      </c>
      <c r="L56" s="195"/>
      <c r="M56" s="195">
        <v>48.390270233154297</v>
      </c>
      <c r="N56" s="195">
        <v>52.9263916015625</v>
      </c>
    </row>
    <row r="57" spans="1:14">
      <c r="B57" s="80" t="s">
        <v>685</v>
      </c>
      <c r="C57" s="174">
        <v>547.7926025390625</v>
      </c>
      <c r="D57" s="174">
        <v>602.12432861328125</v>
      </c>
      <c r="E57" s="175"/>
      <c r="F57" s="175">
        <v>52.698310852050781</v>
      </c>
      <c r="G57" s="175"/>
      <c r="H57" s="175">
        <v>43.626239776611328</v>
      </c>
      <c r="I57" s="175">
        <v>26.521621704101563</v>
      </c>
      <c r="J57" s="175"/>
      <c r="K57" s="175">
        <v>100</v>
      </c>
      <c r="L57" s="175"/>
      <c r="M57" s="175">
        <v>100</v>
      </c>
      <c r="N57" s="175">
        <v>100</v>
      </c>
    </row>
    <row r="59" spans="1:14">
      <c r="A59" s="199" t="s">
        <v>268</v>
      </c>
      <c r="B59" s="264" t="s">
        <v>271</v>
      </c>
      <c r="C59" s="74"/>
      <c r="D59" s="74"/>
      <c r="E59" s="74"/>
      <c r="F59" s="74"/>
      <c r="G59" s="74"/>
      <c r="H59" s="74"/>
      <c r="I59" s="74"/>
      <c r="J59" s="74"/>
      <c r="K59" s="74"/>
      <c r="L59" s="74"/>
      <c r="M59" s="74"/>
      <c r="N59" s="74"/>
    </row>
    <row r="60" spans="1:14">
      <c r="B60" s="106"/>
      <c r="C60" s="317" t="s">
        <v>110</v>
      </c>
      <c r="D60" s="317"/>
      <c r="E60" s="81"/>
      <c r="F60" s="317" t="s">
        <v>49</v>
      </c>
      <c r="G60" s="317"/>
      <c r="H60" s="317"/>
      <c r="I60" s="317"/>
      <c r="J60" s="81"/>
      <c r="K60" s="317" t="s">
        <v>111</v>
      </c>
      <c r="L60" s="317"/>
      <c r="M60" s="317"/>
      <c r="N60" s="317"/>
    </row>
    <row r="61" spans="1:14">
      <c r="B61" s="198" t="s">
        <v>40</v>
      </c>
      <c r="C61" s="243">
        <v>2015</v>
      </c>
      <c r="D61" s="243">
        <v>2030</v>
      </c>
      <c r="E61" s="52"/>
      <c r="F61" s="243">
        <v>2015</v>
      </c>
      <c r="G61" s="243"/>
      <c r="H61" s="243">
        <v>2030</v>
      </c>
      <c r="I61" s="243">
        <v>2030</v>
      </c>
      <c r="J61" s="52"/>
      <c r="K61" s="243">
        <v>2015</v>
      </c>
      <c r="L61" s="243"/>
      <c r="M61" s="243">
        <v>2030</v>
      </c>
      <c r="N61" s="243">
        <v>2030</v>
      </c>
    </row>
    <row r="62" spans="1:14">
      <c r="B62" s="193"/>
      <c r="C62" s="193"/>
      <c r="D62" s="193"/>
      <c r="E62" s="243" t="s">
        <v>86</v>
      </c>
      <c r="F62" s="241" t="s">
        <v>112</v>
      </c>
      <c r="G62" s="173"/>
      <c r="H62" s="241" t="s">
        <v>109</v>
      </c>
      <c r="I62" s="241" t="s">
        <v>113</v>
      </c>
      <c r="J62" s="162" t="s">
        <v>86</v>
      </c>
      <c r="K62" s="241" t="s">
        <v>112</v>
      </c>
      <c r="L62" s="173"/>
      <c r="M62" s="241" t="s">
        <v>109</v>
      </c>
      <c r="N62" s="241" t="s">
        <v>113</v>
      </c>
    </row>
    <row r="63" spans="1:14">
      <c r="B63" s="71" t="s">
        <v>686</v>
      </c>
      <c r="C63" s="194">
        <v>137.060546875</v>
      </c>
      <c r="D63" s="194">
        <v>137.82791137695313</v>
      </c>
      <c r="E63" s="115"/>
      <c r="F63" s="195">
        <v>21.164699554443359</v>
      </c>
      <c r="G63" s="195"/>
      <c r="H63" s="195">
        <v>11.358291625976563</v>
      </c>
      <c r="I63" s="195">
        <v>1.8283305168151855</v>
      </c>
      <c r="J63" s="196"/>
      <c r="K63" s="195">
        <v>10.048742294311523</v>
      </c>
      <c r="L63" s="196"/>
      <c r="M63" s="195">
        <v>5.8070077896118164</v>
      </c>
      <c r="N63" s="195">
        <v>1.5238901376724243</v>
      </c>
    </row>
    <row r="64" spans="1:14">
      <c r="B64" s="71" t="s">
        <v>687</v>
      </c>
      <c r="C64" s="194">
        <v>27.044895172119141</v>
      </c>
      <c r="D64" s="194">
        <v>31.76099967956543</v>
      </c>
      <c r="E64" s="115"/>
      <c r="F64" s="195">
        <v>13.286224365234375</v>
      </c>
      <c r="G64" s="195"/>
      <c r="H64" s="195">
        <v>6.7269105911254883</v>
      </c>
      <c r="I64" s="195">
        <v>2.6292293071746826</v>
      </c>
      <c r="J64" s="196"/>
      <c r="K64" s="195">
        <v>1.2447267770767212</v>
      </c>
      <c r="L64" s="196"/>
      <c r="M64" s="195">
        <v>0.79252338409423828</v>
      </c>
      <c r="N64" s="195">
        <v>0.50499188899993896</v>
      </c>
    </row>
    <row r="65" spans="2:14">
      <c r="B65" s="71" t="s">
        <v>688</v>
      </c>
      <c r="C65" s="194">
        <v>53.347000122070313</v>
      </c>
      <c r="D65" s="194">
        <v>50.581798553466797</v>
      </c>
      <c r="E65" s="115"/>
      <c r="F65" s="195">
        <v>50.779083251953125</v>
      </c>
      <c r="G65" s="195"/>
      <c r="H65" s="195">
        <v>41.585372924804688</v>
      </c>
      <c r="I65" s="195">
        <v>23.980068206787109</v>
      </c>
      <c r="J65" s="196"/>
      <c r="K65" s="195">
        <v>9.3838701248168945</v>
      </c>
      <c r="L65" s="196"/>
      <c r="M65" s="195">
        <v>7.8025603294372559</v>
      </c>
      <c r="N65" s="195">
        <v>7.3351073265075684</v>
      </c>
    </row>
    <row r="66" spans="2:14">
      <c r="B66" s="71" t="s">
        <v>689</v>
      </c>
      <c r="C66" s="194">
        <v>32.533279418945313</v>
      </c>
      <c r="D66" s="194">
        <v>43.752998352050781</v>
      </c>
      <c r="E66" s="115"/>
      <c r="F66" s="195">
        <v>63.299293518066406</v>
      </c>
      <c r="G66" s="195"/>
      <c r="H66" s="195">
        <v>55.088977813720703</v>
      </c>
      <c r="I66" s="195">
        <v>28.906892776489258</v>
      </c>
      <c r="J66" s="196"/>
      <c r="K66" s="195">
        <v>7.1336836814880371</v>
      </c>
      <c r="L66" s="196"/>
      <c r="M66" s="195">
        <v>8.9407672882080078</v>
      </c>
      <c r="N66" s="195">
        <v>7.6484079360961914</v>
      </c>
    </row>
    <row r="67" spans="2:14">
      <c r="B67" s="71" t="s">
        <v>690</v>
      </c>
      <c r="C67" s="194">
        <v>174.64784240722656</v>
      </c>
      <c r="D67" s="194">
        <v>167.18701171875</v>
      </c>
      <c r="E67" s="115"/>
      <c r="F67" s="195">
        <v>58.205474853515625</v>
      </c>
      <c r="G67" s="195"/>
      <c r="H67" s="195">
        <v>48.9757080078125</v>
      </c>
      <c r="I67" s="195">
        <v>31.528131484985352</v>
      </c>
      <c r="J67" s="196"/>
      <c r="K67" s="195">
        <v>35.213905334472656</v>
      </c>
      <c r="L67" s="196"/>
      <c r="M67" s="195">
        <v>30.372848510742188</v>
      </c>
      <c r="N67" s="195">
        <v>31.875905990600586</v>
      </c>
    </row>
    <row r="68" spans="2:14">
      <c r="B68" s="71" t="s">
        <v>691</v>
      </c>
      <c r="C68" s="194">
        <v>123.15902709960938</v>
      </c>
      <c r="D68" s="194">
        <v>171.01359558105469</v>
      </c>
      <c r="E68" s="195"/>
      <c r="F68" s="195">
        <v>86.667373657226563</v>
      </c>
      <c r="G68" s="195"/>
      <c r="H68" s="195">
        <v>72.962669372558594</v>
      </c>
      <c r="I68" s="195">
        <v>49.422859191894531</v>
      </c>
      <c r="J68" s="195"/>
      <c r="K68" s="195">
        <v>36.975070953369141</v>
      </c>
      <c r="L68" s="195"/>
      <c r="M68" s="195">
        <v>46.284290313720703</v>
      </c>
      <c r="N68" s="195">
        <v>51.1116943359375</v>
      </c>
    </row>
    <row r="69" spans="2:14">
      <c r="B69" s="80" t="s">
        <v>692</v>
      </c>
      <c r="C69" s="174">
        <v>547.7926025390625</v>
      </c>
      <c r="D69" s="174">
        <v>602.12432861328125</v>
      </c>
      <c r="E69" s="175"/>
      <c r="F69" s="175">
        <v>52.698310852050781</v>
      </c>
      <c r="G69" s="175"/>
      <c r="H69" s="175">
        <v>44.77252197265625</v>
      </c>
      <c r="I69" s="175">
        <v>27.463258743286133</v>
      </c>
      <c r="J69" s="175"/>
      <c r="K69" s="175">
        <v>100</v>
      </c>
      <c r="L69" s="175"/>
      <c r="M69" s="175">
        <v>100</v>
      </c>
      <c r="N69" s="175">
        <v>100</v>
      </c>
    </row>
    <row r="72" spans="2:14">
      <c r="F72" s="317" t="s">
        <v>49</v>
      </c>
      <c r="G72" s="317"/>
      <c r="H72" s="317"/>
      <c r="I72" s="317"/>
    </row>
    <row r="73" spans="2:14">
      <c r="F73" s="143">
        <v>2015</v>
      </c>
      <c r="G73" s="143"/>
      <c r="H73" s="143">
        <v>2030</v>
      </c>
      <c r="I73" s="143">
        <v>2030</v>
      </c>
    </row>
    <row r="74" spans="2:14">
      <c r="F74" s="202" t="s">
        <v>112</v>
      </c>
      <c r="G74" s="173"/>
      <c r="H74" s="202" t="s">
        <v>109</v>
      </c>
      <c r="I74" s="202" t="s">
        <v>113</v>
      </c>
    </row>
    <row r="75" spans="2:14">
      <c r="C75" s="80" t="str">
        <f>A5</f>
        <v>Table 15A</v>
      </c>
      <c r="D75" s="175" t="str">
        <f>B15</f>
        <v>Overall</v>
      </c>
      <c r="E75" s="175"/>
      <c r="F75" s="175">
        <f>F15</f>
        <v>52.698310852050781</v>
      </c>
      <c r="G75" s="175"/>
      <c r="H75" s="175">
        <f>H15</f>
        <v>44.380817413330078</v>
      </c>
      <c r="I75" s="175">
        <f>I15</f>
        <v>27.058818817138672</v>
      </c>
    </row>
    <row r="76" spans="2:14">
      <c r="C76" s="80" t="str">
        <f>A21</f>
        <v>Table 15B</v>
      </c>
      <c r="D76" s="175" t="str">
        <f>B31</f>
        <v>Overall</v>
      </c>
      <c r="E76" s="175"/>
      <c r="F76" s="175">
        <f>F31</f>
        <v>52.698310852050781</v>
      </c>
      <c r="G76" s="175"/>
      <c r="H76" s="175">
        <f>H31</f>
        <v>44.982246398925781</v>
      </c>
      <c r="I76" s="175">
        <f>I31</f>
        <v>28.541027069091797</v>
      </c>
    </row>
    <row r="77" spans="2:14">
      <c r="C77" s="80" t="str">
        <f>A33</f>
        <v>Table 15C</v>
      </c>
      <c r="D77" s="175" t="str">
        <f>B43</f>
        <v>Overall</v>
      </c>
      <c r="E77" s="175"/>
      <c r="F77" s="175">
        <f>F43</f>
        <v>52.698310852050781</v>
      </c>
      <c r="G77" s="175"/>
      <c r="H77" s="175">
        <f>H43</f>
        <v>44.754665374755859</v>
      </c>
      <c r="I77" s="175">
        <f>I43</f>
        <v>28.342536926269531</v>
      </c>
    </row>
    <row r="78" spans="2:14">
      <c r="C78" s="80" t="str">
        <f>A47</f>
        <v>Table 15D</v>
      </c>
      <c r="D78" s="175" t="str">
        <f>B57</f>
        <v>Overall</v>
      </c>
      <c r="E78" s="175"/>
      <c r="F78" s="175">
        <f>F57</f>
        <v>52.698310852050781</v>
      </c>
      <c r="G78" s="175"/>
      <c r="H78" s="175">
        <f>H57</f>
        <v>43.626239776611328</v>
      </c>
      <c r="I78" s="175">
        <f>I57</f>
        <v>26.521621704101563</v>
      </c>
    </row>
    <row r="79" spans="2:14">
      <c r="C79" s="80" t="str">
        <f>A59</f>
        <v>Table 15E</v>
      </c>
      <c r="D79" s="175" t="str">
        <f>B69</f>
        <v>Overall</v>
      </c>
      <c r="E79" s="175"/>
      <c r="F79" s="175">
        <f>F69</f>
        <v>52.698310852050781</v>
      </c>
      <c r="G79" s="175"/>
      <c r="H79" s="175">
        <f>H69</f>
        <v>44.77252197265625</v>
      </c>
      <c r="I79" s="175">
        <f>I69</f>
        <v>27.463258743286133</v>
      </c>
    </row>
  </sheetData>
  <mergeCells count="18">
    <mergeCell ref="C6:D6"/>
    <mergeCell ref="F6:I6"/>
    <mergeCell ref="K6:N6"/>
    <mergeCell ref="C22:D22"/>
    <mergeCell ref="F22:I22"/>
    <mergeCell ref="K22:N22"/>
    <mergeCell ref="B16:N16"/>
    <mergeCell ref="B17:N17"/>
    <mergeCell ref="F72:I72"/>
    <mergeCell ref="C34:D34"/>
    <mergeCell ref="F34:I34"/>
    <mergeCell ref="K34:N34"/>
    <mergeCell ref="C60:D60"/>
    <mergeCell ref="F60:I60"/>
    <mergeCell ref="K60:N60"/>
    <mergeCell ref="C48:D48"/>
    <mergeCell ref="F48:I48"/>
    <mergeCell ref="K48:N48"/>
  </mergeCells>
  <hyperlinks>
    <hyperlink ref="A1" location="Index!A1" display="back to Index"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5B92-1E69-4C18-A188-66EEA978BD82}">
  <sheetPr>
    <tabColor theme="4" tint="0.39997558519241921"/>
  </sheetPr>
  <dimension ref="A1:M23"/>
  <sheetViews>
    <sheetView showGridLines="0" zoomScaleNormal="100" workbookViewId="0">
      <pane ySplit="3" topLeftCell="A4" activePane="bottomLeft" state="frozen"/>
      <selection activeCell="C28" sqref="C28"/>
      <selection pane="bottomLeft"/>
    </sheetView>
  </sheetViews>
  <sheetFormatPr defaultColWidth="8.7109375" defaultRowHeight="15"/>
  <cols>
    <col min="1" max="1" width="12.7109375" style="37" bestFit="1" customWidth="1"/>
    <col min="2" max="2" width="16" style="37" customWidth="1"/>
    <col min="3" max="6" width="7.42578125" style="37" bestFit="1" customWidth="1"/>
    <col min="7" max="7" width="2.5703125" style="37" customWidth="1"/>
    <col min="8" max="11" width="7.42578125" style="37" bestFit="1" customWidth="1"/>
    <col min="12" max="16384" width="8.7109375" style="37"/>
  </cols>
  <sheetData>
    <row r="1" spans="1:11" s="17" customFormat="1">
      <c r="A1" s="32" t="s">
        <v>4</v>
      </c>
      <c r="B1" s="63" t="s">
        <v>88</v>
      </c>
      <c r="C1" s="32"/>
      <c r="D1" s="32"/>
      <c r="E1" s="32"/>
      <c r="F1" s="32"/>
      <c r="G1" s="32"/>
      <c r="H1" s="32"/>
    </row>
    <row r="2" spans="1:11" s="17" customFormat="1">
      <c r="A2" s="17" t="s">
        <v>5</v>
      </c>
      <c r="B2" s="17" t="str">
        <f>Index!E22</f>
        <v>Relationship between reading and math proficiency (PISA)</v>
      </c>
    </row>
    <row r="3" spans="1:11" s="18" customFormat="1" ht="6" customHeight="1"/>
    <row r="5" spans="1:11">
      <c r="B5" s="264" t="s">
        <v>96</v>
      </c>
      <c r="C5" s="1"/>
      <c r="D5" s="1"/>
      <c r="E5" s="1"/>
      <c r="F5" s="1"/>
      <c r="G5" s="1"/>
      <c r="H5" s="1"/>
      <c r="I5" s="1"/>
      <c r="J5" s="1"/>
      <c r="K5" s="1"/>
    </row>
    <row r="6" spans="1:11">
      <c r="B6" s="81"/>
      <c r="C6" s="275" t="s">
        <v>197</v>
      </c>
      <c r="D6" s="275" t="s">
        <v>198</v>
      </c>
      <c r="E6" s="275" t="s">
        <v>199</v>
      </c>
      <c r="F6" s="275" t="s">
        <v>200</v>
      </c>
      <c r="G6" s="81"/>
      <c r="H6" s="275" t="s">
        <v>197</v>
      </c>
      <c r="I6" s="275" t="s">
        <v>198</v>
      </c>
      <c r="J6" s="275" t="s">
        <v>199</v>
      </c>
      <c r="K6" s="275" t="s">
        <v>200</v>
      </c>
    </row>
    <row r="7" spans="1:11">
      <c r="B7" s="276" t="s">
        <v>201</v>
      </c>
      <c r="C7" s="81"/>
      <c r="D7" s="81"/>
      <c r="E7" s="81"/>
      <c r="F7" s="81"/>
      <c r="G7" s="81"/>
      <c r="H7" s="81"/>
      <c r="I7" s="81"/>
      <c r="J7" s="81"/>
      <c r="K7" s="81"/>
    </row>
    <row r="8" spans="1:11">
      <c r="B8" s="135" t="s">
        <v>11</v>
      </c>
      <c r="C8" s="185" t="s">
        <v>693</v>
      </c>
      <c r="D8" s="185" t="s">
        <v>706</v>
      </c>
      <c r="E8" s="185" t="s">
        <v>719</v>
      </c>
      <c r="F8" s="185" t="s">
        <v>732</v>
      </c>
      <c r="G8" s="135"/>
      <c r="H8" s="185" t="s">
        <v>745</v>
      </c>
      <c r="I8" s="185" t="s">
        <v>758</v>
      </c>
      <c r="J8" s="185" t="s">
        <v>771</v>
      </c>
      <c r="K8" s="185" t="s">
        <v>784</v>
      </c>
    </row>
    <row r="9" spans="1:11">
      <c r="B9" s="135" t="s">
        <v>101</v>
      </c>
      <c r="C9" s="185" t="s">
        <v>694</v>
      </c>
      <c r="D9" s="185" t="s">
        <v>707</v>
      </c>
      <c r="E9" s="185" t="s">
        <v>720</v>
      </c>
      <c r="F9" s="185" t="s">
        <v>733</v>
      </c>
      <c r="G9" s="135"/>
      <c r="H9" s="185" t="s">
        <v>746</v>
      </c>
      <c r="I9" s="185" t="s">
        <v>759</v>
      </c>
      <c r="J9" s="185" t="s">
        <v>772</v>
      </c>
      <c r="K9" s="185" t="s">
        <v>785</v>
      </c>
    </row>
    <row r="10" spans="1:11">
      <c r="B10" s="135" t="s">
        <v>12</v>
      </c>
      <c r="C10" s="185" t="s">
        <v>695</v>
      </c>
      <c r="D10" s="185" t="s">
        <v>708</v>
      </c>
      <c r="E10" s="185" t="s">
        <v>721</v>
      </c>
      <c r="F10" s="185" t="s">
        <v>734</v>
      </c>
      <c r="G10" s="135"/>
      <c r="H10" s="185" t="s">
        <v>747</v>
      </c>
      <c r="I10" s="185" t="s">
        <v>760</v>
      </c>
      <c r="J10" s="185" t="s">
        <v>773</v>
      </c>
      <c r="K10" s="185" t="s">
        <v>786</v>
      </c>
    </row>
    <row r="11" spans="1:11">
      <c r="B11" s="74" t="s">
        <v>101</v>
      </c>
      <c r="C11" s="183" t="s">
        <v>696</v>
      </c>
      <c r="D11" s="183" t="s">
        <v>709</v>
      </c>
      <c r="E11" s="183" t="s">
        <v>722</v>
      </c>
      <c r="F11" s="183" t="s">
        <v>735</v>
      </c>
      <c r="G11" s="74"/>
      <c r="H11" s="183" t="s">
        <v>748</v>
      </c>
      <c r="I11" s="183" t="s">
        <v>761</v>
      </c>
      <c r="J11" s="183" t="s">
        <v>774</v>
      </c>
      <c r="K11" s="183" t="s">
        <v>787</v>
      </c>
    </row>
    <row r="12" spans="1:11">
      <c r="B12" s="135" t="s">
        <v>202</v>
      </c>
      <c r="C12" s="274" t="s">
        <v>697</v>
      </c>
      <c r="D12" s="274" t="s">
        <v>710</v>
      </c>
      <c r="E12" s="274" t="s">
        <v>723</v>
      </c>
      <c r="F12" s="274" t="s">
        <v>736</v>
      </c>
      <c r="G12" s="274"/>
      <c r="H12" s="274" t="s">
        <v>749</v>
      </c>
      <c r="I12" s="274" t="s">
        <v>762</v>
      </c>
      <c r="J12" s="274" t="s">
        <v>775</v>
      </c>
      <c r="K12" s="274" t="s">
        <v>788</v>
      </c>
    </row>
    <row r="13" spans="1:11">
      <c r="B13" s="135" t="s">
        <v>25</v>
      </c>
      <c r="C13" s="185" t="s">
        <v>698</v>
      </c>
      <c r="D13" s="185" t="s">
        <v>711</v>
      </c>
      <c r="E13" s="185" t="s">
        <v>724</v>
      </c>
      <c r="F13" s="185" t="s">
        <v>737</v>
      </c>
      <c r="G13" s="135"/>
      <c r="H13" s="185" t="s">
        <v>750</v>
      </c>
      <c r="I13" s="185" t="s">
        <v>763</v>
      </c>
      <c r="J13" s="185" t="s">
        <v>776</v>
      </c>
      <c r="K13" s="185" t="s">
        <v>789</v>
      </c>
    </row>
    <row r="14" spans="1:11">
      <c r="B14" s="276" t="s">
        <v>118</v>
      </c>
      <c r="C14" s="275" t="s">
        <v>699</v>
      </c>
      <c r="D14" s="275" t="s">
        <v>712</v>
      </c>
      <c r="E14" s="275" t="s">
        <v>725</v>
      </c>
      <c r="F14" s="275" t="s">
        <v>738</v>
      </c>
      <c r="G14" s="81"/>
      <c r="H14" s="275" t="s">
        <v>751</v>
      </c>
      <c r="I14" s="275" t="s">
        <v>764</v>
      </c>
      <c r="J14" s="275" t="s">
        <v>777</v>
      </c>
      <c r="K14" s="275" t="s">
        <v>790</v>
      </c>
    </row>
    <row r="15" spans="1:11">
      <c r="B15" s="135" t="s">
        <v>11</v>
      </c>
      <c r="C15" s="185" t="s">
        <v>700</v>
      </c>
      <c r="D15" s="185" t="s">
        <v>713</v>
      </c>
      <c r="E15" s="185" t="s">
        <v>726</v>
      </c>
      <c r="F15" s="185" t="s">
        <v>739</v>
      </c>
      <c r="G15" s="135"/>
      <c r="H15" s="185" t="s">
        <v>752</v>
      </c>
      <c r="I15" s="185" t="s">
        <v>765</v>
      </c>
      <c r="J15" s="185" t="s">
        <v>778</v>
      </c>
      <c r="K15" s="185" t="s">
        <v>791</v>
      </c>
    </row>
    <row r="16" spans="1:11">
      <c r="B16" s="135" t="s">
        <v>101</v>
      </c>
      <c r="C16" s="185" t="s">
        <v>701</v>
      </c>
      <c r="D16" s="185" t="s">
        <v>714</v>
      </c>
      <c r="E16" s="185" t="s">
        <v>727</v>
      </c>
      <c r="F16" s="185" t="s">
        <v>740</v>
      </c>
      <c r="G16" s="135"/>
      <c r="H16" s="185" t="s">
        <v>753</v>
      </c>
      <c r="I16" s="185" t="s">
        <v>766</v>
      </c>
      <c r="J16" s="185" t="s">
        <v>779</v>
      </c>
      <c r="K16" s="185" t="s">
        <v>792</v>
      </c>
    </row>
    <row r="17" spans="2:13">
      <c r="B17" s="135" t="s">
        <v>12</v>
      </c>
      <c r="C17" s="185" t="s">
        <v>702</v>
      </c>
      <c r="D17" s="185" t="s">
        <v>715</v>
      </c>
      <c r="E17" s="185" t="s">
        <v>728</v>
      </c>
      <c r="F17" s="185" t="s">
        <v>741</v>
      </c>
      <c r="G17" s="135"/>
      <c r="H17" s="185" t="s">
        <v>754</v>
      </c>
      <c r="I17" s="185" t="s">
        <v>767</v>
      </c>
      <c r="J17" s="185" t="s">
        <v>780</v>
      </c>
      <c r="K17" s="185" t="s">
        <v>793</v>
      </c>
    </row>
    <row r="18" spans="2:13">
      <c r="B18" s="74" t="s">
        <v>101</v>
      </c>
      <c r="C18" s="183" t="s">
        <v>703</v>
      </c>
      <c r="D18" s="183" t="s">
        <v>716</v>
      </c>
      <c r="E18" s="183" t="s">
        <v>729</v>
      </c>
      <c r="F18" s="183" t="s">
        <v>742</v>
      </c>
      <c r="G18" s="74"/>
      <c r="H18" s="183" t="s">
        <v>755</v>
      </c>
      <c r="I18" s="183" t="s">
        <v>768</v>
      </c>
      <c r="J18" s="183" t="s">
        <v>781</v>
      </c>
      <c r="K18" s="183" t="s">
        <v>794</v>
      </c>
      <c r="M18" s="199"/>
    </row>
    <row r="19" spans="2:13">
      <c r="B19" s="135" t="s">
        <v>202</v>
      </c>
      <c r="C19" s="185" t="s">
        <v>704</v>
      </c>
      <c r="D19" s="185" t="s">
        <v>717</v>
      </c>
      <c r="E19" s="185" t="s">
        <v>730</v>
      </c>
      <c r="F19" s="185" t="s">
        <v>743</v>
      </c>
      <c r="G19" s="135"/>
      <c r="H19" s="185" t="s">
        <v>756</v>
      </c>
      <c r="I19" s="185" t="s">
        <v>769</v>
      </c>
      <c r="J19" s="185" t="s">
        <v>782</v>
      </c>
      <c r="K19" s="185" t="s">
        <v>795</v>
      </c>
    </row>
    <row r="20" spans="2:13">
      <c r="B20" s="74" t="s">
        <v>25</v>
      </c>
      <c r="C20" s="183" t="s">
        <v>705</v>
      </c>
      <c r="D20" s="183" t="s">
        <v>718</v>
      </c>
      <c r="E20" s="183" t="s">
        <v>731</v>
      </c>
      <c r="F20" s="183" t="s">
        <v>744</v>
      </c>
      <c r="G20" s="74"/>
      <c r="H20" s="183" t="s">
        <v>757</v>
      </c>
      <c r="I20" s="183" t="s">
        <v>770</v>
      </c>
      <c r="J20" s="183" t="s">
        <v>783</v>
      </c>
      <c r="K20" s="183" t="s">
        <v>796</v>
      </c>
    </row>
    <row r="21" spans="2:13">
      <c r="B21" s="153" t="s">
        <v>204</v>
      </c>
      <c r="C21" s="153"/>
      <c r="D21" s="153"/>
      <c r="E21" s="153"/>
      <c r="F21" s="153"/>
      <c r="G21" s="153"/>
      <c r="H21" s="153"/>
      <c r="I21" s="153"/>
      <c r="J21" s="153"/>
      <c r="K21" s="153"/>
    </row>
    <row r="22" spans="2:13" ht="27.75" customHeight="1">
      <c r="B22" s="347" t="s">
        <v>203</v>
      </c>
      <c r="C22" s="347"/>
      <c r="D22" s="347"/>
      <c r="E22" s="347"/>
      <c r="F22" s="347"/>
      <c r="G22" s="347"/>
      <c r="H22" s="347"/>
      <c r="I22" s="347"/>
      <c r="J22" s="347"/>
      <c r="K22" s="347"/>
    </row>
    <row r="23" spans="2:13" ht="27.75" customHeight="1"/>
  </sheetData>
  <mergeCells count="1">
    <mergeCell ref="B22:K22"/>
  </mergeCells>
  <hyperlinks>
    <hyperlink ref="A1" location="Index!A1" display="back to Index"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D54F-F7F2-4FB6-9CAB-BBB2F9049999}">
  <sheetPr codeName="Sheet22">
    <tabColor theme="4" tint="0.39997558519241921"/>
  </sheetPr>
  <dimension ref="A1:V38"/>
  <sheetViews>
    <sheetView showGridLines="0" zoomScaleNormal="100" workbookViewId="0">
      <pane ySplit="3" topLeftCell="A4" activePane="bottomLeft" state="frozen"/>
      <selection activeCell="C28" sqref="C28"/>
      <selection pane="bottomLeft"/>
    </sheetView>
  </sheetViews>
  <sheetFormatPr defaultColWidth="9.140625" defaultRowHeight="15"/>
  <cols>
    <col min="1" max="1" width="12.7109375" style="3" bestFit="1" customWidth="1"/>
    <col min="2" max="2" width="14.85546875" style="59" customWidth="1"/>
    <col min="3" max="4" width="11.7109375" style="59" customWidth="1"/>
    <col min="5" max="5" width="48" style="59" customWidth="1"/>
    <col min="6" max="8" width="7.7109375" style="59" customWidth="1"/>
    <col min="9" max="9" width="5.42578125" style="59" bestFit="1" customWidth="1"/>
    <col min="10" max="16384" width="9.140625" style="3"/>
  </cols>
  <sheetData>
    <row r="1" spans="1:22" s="17" customFormat="1">
      <c r="A1" s="42" t="s">
        <v>4</v>
      </c>
      <c r="B1" s="63" t="s">
        <v>88</v>
      </c>
      <c r="C1" s="56"/>
      <c r="D1" s="56"/>
      <c r="E1" s="56"/>
      <c r="F1" s="56"/>
      <c r="G1" s="56"/>
      <c r="H1" s="56"/>
      <c r="I1" s="56"/>
      <c r="J1" s="203"/>
      <c r="K1" s="203"/>
      <c r="L1" s="32"/>
      <c r="M1" s="32"/>
      <c r="N1" s="32"/>
      <c r="O1" s="32"/>
    </row>
    <row r="2" spans="1:22" s="17" customFormat="1">
      <c r="A2" s="17" t="s">
        <v>5</v>
      </c>
      <c r="B2" s="17" t="str">
        <f>Index!E23</f>
        <v>Non-comparable spells in PIRLS and TIMMS</v>
      </c>
      <c r="C2" s="57"/>
      <c r="D2" s="57"/>
      <c r="E2" s="57"/>
      <c r="F2" s="57"/>
      <c r="G2" s="57"/>
      <c r="H2" s="57"/>
      <c r="I2" s="57"/>
    </row>
    <row r="3" spans="1:22" s="18" customFormat="1" ht="6" customHeight="1">
      <c r="B3" s="58"/>
      <c r="C3" s="58"/>
      <c r="D3" s="58"/>
      <c r="E3" s="58"/>
      <c r="F3" s="58"/>
      <c r="G3" s="58"/>
      <c r="H3" s="58"/>
      <c r="I3" s="58"/>
    </row>
    <row r="4" spans="1:22" customFormat="1">
      <c r="A4" s="37"/>
      <c r="B4" s="55"/>
      <c r="C4" s="55"/>
      <c r="D4" s="55"/>
      <c r="E4" s="55"/>
      <c r="F4" s="55"/>
      <c r="G4" s="55"/>
      <c r="H4" s="55"/>
      <c r="I4" s="348"/>
      <c r="J4" s="349"/>
      <c r="K4" s="349"/>
      <c r="L4" s="349"/>
      <c r="M4" s="349"/>
      <c r="N4" s="349"/>
      <c r="O4" s="349"/>
      <c r="P4" s="349"/>
      <c r="Q4" s="349"/>
      <c r="R4" s="349"/>
      <c r="S4" s="349"/>
      <c r="T4" s="349"/>
      <c r="U4" s="349"/>
      <c r="V4" s="349"/>
    </row>
    <row r="5" spans="1:22">
      <c r="B5" s="264" t="s">
        <v>97</v>
      </c>
      <c r="C5" s="177"/>
      <c r="D5" s="177"/>
      <c r="E5" s="177"/>
      <c r="F5" s="177"/>
      <c r="G5" s="199" t="s">
        <v>292</v>
      </c>
      <c r="H5" s="177"/>
      <c r="I5" s="177"/>
    </row>
    <row r="6" spans="1:22">
      <c r="B6" s="80" t="s">
        <v>10</v>
      </c>
      <c r="C6" s="268" t="s">
        <v>13</v>
      </c>
      <c r="D6" s="268" t="s">
        <v>25</v>
      </c>
      <c r="E6" s="278" t="s">
        <v>189</v>
      </c>
      <c r="F6" s="177"/>
      <c r="G6" s="255" t="s">
        <v>797</v>
      </c>
      <c r="H6" s="178" t="s">
        <v>810</v>
      </c>
      <c r="I6" s="178" t="s">
        <v>823</v>
      </c>
      <c r="J6" s="178" t="s">
        <v>826</v>
      </c>
      <c r="K6" s="178" t="s">
        <v>827</v>
      </c>
    </row>
    <row r="7" spans="1:22">
      <c r="B7" s="259" t="s">
        <v>32</v>
      </c>
      <c r="C7" s="177" t="s">
        <v>16</v>
      </c>
      <c r="D7" s="260">
        <v>4</v>
      </c>
      <c r="E7" s="261" t="s">
        <v>190</v>
      </c>
      <c r="F7" s="177"/>
      <c r="G7" s="256" t="s">
        <v>798</v>
      </c>
      <c r="H7" s="257" t="s">
        <v>811</v>
      </c>
      <c r="I7" s="257" t="s">
        <v>824</v>
      </c>
      <c r="J7" s="257">
        <v>4</v>
      </c>
      <c r="K7" s="257" t="s">
        <v>828</v>
      </c>
    </row>
    <row r="8" spans="1:22">
      <c r="B8" s="259" t="s">
        <v>38</v>
      </c>
      <c r="C8" s="177" t="s">
        <v>16</v>
      </c>
      <c r="D8" s="260">
        <v>4</v>
      </c>
      <c r="E8" s="261" t="s">
        <v>190</v>
      </c>
      <c r="F8" s="177"/>
      <c r="G8" s="180" t="s">
        <v>798</v>
      </c>
      <c r="H8" s="177" t="s">
        <v>811</v>
      </c>
      <c r="I8" s="177" t="s">
        <v>824</v>
      </c>
      <c r="J8" s="177">
        <v>4</v>
      </c>
      <c r="K8" s="177" t="s">
        <v>829</v>
      </c>
    </row>
    <row r="9" spans="1:22">
      <c r="B9" s="259" t="s">
        <v>33</v>
      </c>
      <c r="C9" s="177" t="s">
        <v>16</v>
      </c>
      <c r="D9" s="260">
        <v>2</v>
      </c>
      <c r="E9" s="261" t="s">
        <v>191</v>
      </c>
      <c r="F9" s="177"/>
      <c r="G9" s="180" t="s">
        <v>798</v>
      </c>
      <c r="H9" s="177" t="s">
        <v>811</v>
      </c>
      <c r="I9" s="177" t="s">
        <v>824</v>
      </c>
      <c r="J9" s="177">
        <v>4</v>
      </c>
      <c r="K9" s="177" t="s">
        <v>830</v>
      </c>
    </row>
    <row r="10" spans="1:22">
      <c r="B10" s="259" t="s">
        <v>34</v>
      </c>
      <c r="C10" s="177" t="s">
        <v>16</v>
      </c>
      <c r="D10" s="260">
        <v>2</v>
      </c>
      <c r="E10" s="261" t="s">
        <v>192</v>
      </c>
      <c r="F10" s="177"/>
      <c r="G10" s="180" t="s">
        <v>798</v>
      </c>
      <c r="H10" s="177" t="s">
        <v>811</v>
      </c>
      <c r="I10" s="177" t="s">
        <v>824</v>
      </c>
      <c r="J10" s="177">
        <v>4</v>
      </c>
      <c r="K10" s="177" t="s">
        <v>831</v>
      </c>
    </row>
    <row r="11" spans="1:22">
      <c r="B11" s="259" t="s">
        <v>39</v>
      </c>
      <c r="C11" s="177" t="s">
        <v>16</v>
      </c>
      <c r="D11" s="260">
        <v>3</v>
      </c>
      <c r="E11" s="261" t="s">
        <v>193</v>
      </c>
      <c r="F11" s="177"/>
      <c r="G11" s="180" t="s">
        <v>799</v>
      </c>
      <c r="H11" s="177" t="s">
        <v>812</v>
      </c>
      <c r="I11" s="177" t="s">
        <v>824</v>
      </c>
      <c r="J11" s="177">
        <v>4</v>
      </c>
      <c r="K11" s="177" t="s">
        <v>832</v>
      </c>
    </row>
    <row r="12" spans="1:22">
      <c r="B12" s="259" t="s">
        <v>42</v>
      </c>
      <c r="C12" s="254" t="s">
        <v>27</v>
      </c>
      <c r="D12" s="260">
        <v>4</v>
      </c>
      <c r="E12" s="261" t="s">
        <v>194</v>
      </c>
      <c r="F12" s="177"/>
      <c r="G12" s="180" t="s">
        <v>799</v>
      </c>
      <c r="H12" s="177" t="s">
        <v>812</v>
      </c>
      <c r="I12" s="177" t="s">
        <v>824</v>
      </c>
      <c r="J12" s="177">
        <v>4</v>
      </c>
      <c r="K12" s="177" t="s">
        <v>833</v>
      </c>
    </row>
    <row r="13" spans="1:22">
      <c r="B13" s="259" t="s">
        <v>37</v>
      </c>
      <c r="C13" s="254" t="s">
        <v>27</v>
      </c>
      <c r="D13" s="260">
        <v>2</v>
      </c>
      <c r="E13" s="261" t="s">
        <v>195</v>
      </c>
      <c r="F13" s="177"/>
      <c r="G13" s="180" t="s">
        <v>799</v>
      </c>
      <c r="H13" s="177" t="s">
        <v>812</v>
      </c>
      <c r="I13" s="177" t="s">
        <v>824</v>
      </c>
      <c r="J13" s="177">
        <v>4</v>
      </c>
      <c r="K13" s="177" t="s">
        <v>834</v>
      </c>
    </row>
    <row r="14" spans="1:22">
      <c r="B14" s="259" t="s">
        <v>43</v>
      </c>
      <c r="C14" s="254" t="s">
        <v>27</v>
      </c>
      <c r="D14" s="260">
        <v>2</v>
      </c>
      <c r="E14" s="261" t="s">
        <v>195</v>
      </c>
      <c r="F14" s="177"/>
      <c r="G14" s="180" t="s">
        <v>799</v>
      </c>
      <c r="H14" s="177" t="s">
        <v>812</v>
      </c>
      <c r="I14" s="177" t="s">
        <v>824</v>
      </c>
      <c r="J14" s="177">
        <v>4</v>
      </c>
      <c r="K14" s="177" t="s">
        <v>835</v>
      </c>
    </row>
    <row r="15" spans="1:22">
      <c r="B15" s="259" t="s">
        <v>38</v>
      </c>
      <c r="C15" s="254" t="s">
        <v>27</v>
      </c>
      <c r="D15" s="260">
        <v>4</v>
      </c>
      <c r="E15" s="261" t="s">
        <v>196</v>
      </c>
      <c r="F15" s="177"/>
      <c r="G15" s="180" t="s">
        <v>800</v>
      </c>
      <c r="H15" s="177" t="s">
        <v>813</v>
      </c>
      <c r="I15" s="177" t="s">
        <v>824</v>
      </c>
      <c r="J15" s="177">
        <v>4</v>
      </c>
      <c r="K15" s="177" t="s">
        <v>836</v>
      </c>
    </row>
    <row r="16" spans="1:22">
      <c r="B16" s="259" t="s">
        <v>33</v>
      </c>
      <c r="C16" s="254" t="s">
        <v>27</v>
      </c>
      <c r="D16" s="260">
        <v>1</v>
      </c>
      <c r="E16" s="261" t="s">
        <v>35</v>
      </c>
      <c r="F16" s="177"/>
      <c r="G16" s="180" t="s">
        <v>800</v>
      </c>
      <c r="H16" s="177" t="s">
        <v>813</v>
      </c>
      <c r="I16" s="177" t="s">
        <v>824</v>
      </c>
      <c r="J16" s="177">
        <v>4</v>
      </c>
      <c r="K16" s="177" t="s">
        <v>837</v>
      </c>
    </row>
    <row r="17" spans="2:11">
      <c r="B17" s="259" t="s">
        <v>34</v>
      </c>
      <c r="C17" s="254" t="s">
        <v>27</v>
      </c>
      <c r="D17" s="260">
        <v>2</v>
      </c>
      <c r="E17" s="261" t="s">
        <v>195</v>
      </c>
      <c r="F17" s="177"/>
      <c r="G17" s="180" t="s">
        <v>801</v>
      </c>
      <c r="H17" s="177" t="s">
        <v>814</v>
      </c>
      <c r="I17" s="177" t="s">
        <v>824</v>
      </c>
      <c r="J17" s="177">
        <v>4</v>
      </c>
      <c r="K17" s="177" t="s">
        <v>837</v>
      </c>
    </row>
    <row r="18" spans="2:11">
      <c r="B18" s="259" t="s">
        <v>44</v>
      </c>
      <c r="C18" s="254" t="s">
        <v>27</v>
      </c>
      <c r="D18" s="260">
        <v>2</v>
      </c>
      <c r="E18" s="261" t="s">
        <v>36</v>
      </c>
      <c r="F18" s="177"/>
      <c r="G18" s="180" t="s">
        <v>801</v>
      </c>
      <c r="H18" s="177" t="s">
        <v>814</v>
      </c>
      <c r="I18" s="177" t="s">
        <v>824</v>
      </c>
      <c r="J18" s="177">
        <v>4</v>
      </c>
      <c r="K18" s="177" t="s">
        <v>838</v>
      </c>
    </row>
    <row r="19" spans="2:11">
      <c r="B19" s="279" t="s">
        <v>28</v>
      </c>
      <c r="C19" s="268"/>
      <c r="D19" s="268">
        <f>SUM(D7:D18)</f>
        <v>32</v>
      </c>
      <c r="E19" s="280"/>
      <c r="F19" s="177"/>
      <c r="G19" s="180" t="s">
        <v>802</v>
      </c>
      <c r="H19" s="180" t="s">
        <v>815</v>
      </c>
      <c r="I19" s="258" t="s">
        <v>824</v>
      </c>
      <c r="J19" s="258">
        <v>5</v>
      </c>
      <c r="K19" s="258" t="s">
        <v>838</v>
      </c>
    </row>
    <row r="20" spans="2:11">
      <c r="B20" s="350" t="s">
        <v>275</v>
      </c>
      <c r="C20" s="350"/>
      <c r="D20" s="350"/>
      <c r="E20" s="350"/>
      <c r="F20" s="177"/>
      <c r="G20" s="180" t="s">
        <v>802</v>
      </c>
      <c r="H20" s="180" t="s">
        <v>815</v>
      </c>
      <c r="I20" s="177" t="s">
        <v>824</v>
      </c>
      <c r="J20" s="177">
        <v>5</v>
      </c>
      <c r="K20" s="177" t="s">
        <v>839</v>
      </c>
    </row>
    <row r="21" spans="2:11">
      <c r="B21" s="177"/>
      <c r="C21" s="177"/>
      <c r="D21" s="177"/>
      <c r="E21" s="177"/>
      <c r="F21" s="177"/>
      <c r="G21" s="180" t="s">
        <v>802</v>
      </c>
      <c r="H21" s="180" t="s">
        <v>815</v>
      </c>
      <c r="I21" s="177" t="s">
        <v>824</v>
      </c>
      <c r="J21" s="177">
        <v>5</v>
      </c>
      <c r="K21" s="177" t="s">
        <v>840</v>
      </c>
    </row>
    <row r="22" spans="2:11">
      <c r="B22" s="199" t="s">
        <v>276</v>
      </c>
      <c r="C22" s="177"/>
      <c r="D22" s="177"/>
      <c r="E22" s="177"/>
      <c r="F22" s="177"/>
      <c r="G22" s="180" t="s">
        <v>803</v>
      </c>
      <c r="H22" s="180" t="s">
        <v>816</v>
      </c>
      <c r="I22" s="177" t="s">
        <v>825</v>
      </c>
      <c r="J22" s="177">
        <v>4</v>
      </c>
      <c r="K22" s="177" t="s">
        <v>841</v>
      </c>
    </row>
    <row r="23" spans="2:11">
      <c r="B23" s="177"/>
      <c r="C23" s="177"/>
      <c r="D23" s="177"/>
      <c r="E23" s="177"/>
      <c r="F23" s="177"/>
      <c r="G23" s="180" t="s">
        <v>803</v>
      </c>
      <c r="H23" s="180" t="s">
        <v>816</v>
      </c>
      <c r="I23" s="177" t="s">
        <v>825</v>
      </c>
      <c r="J23" s="177">
        <v>4</v>
      </c>
      <c r="K23" s="177" t="s">
        <v>842</v>
      </c>
    </row>
    <row r="24" spans="2:11">
      <c r="B24" s="177"/>
      <c r="C24" s="177"/>
      <c r="D24" s="177"/>
      <c r="E24" s="177"/>
      <c r="F24" s="177"/>
      <c r="G24" s="180" t="s">
        <v>803</v>
      </c>
      <c r="H24" s="180" t="s">
        <v>816</v>
      </c>
      <c r="I24" s="177" t="s">
        <v>825</v>
      </c>
      <c r="J24" s="177">
        <v>4</v>
      </c>
      <c r="K24" s="177" t="s">
        <v>843</v>
      </c>
    </row>
    <row r="25" spans="2:11">
      <c r="B25" s="177"/>
      <c r="C25" s="177"/>
      <c r="D25" s="177"/>
      <c r="E25" s="177"/>
      <c r="F25" s="177"/>
      <c r="G25" s="180" t="s">
        <v>803</v>
      </c>
      <c r="H25" s="180" t="s">
        <v>816</v>
      </c>
      <c r="I25" s="177" t="s">
        <v>825</v>
      </c>
      <c r="J25" s="177">
        <v>4</v>
      </c>
      <c r="K25" s="177" t="s">
        <v>844</v>
      </c>
    </row>
    <row r="26" spans="2:11" ht="24">
      <c r="B26" s="177"/>
      <c r="C26" s="177"/>
      <c r="D26" s="177"/>
      <c r="E26" s="177"/>
      <c r="F26" s="177"/>
      <c r="G26" s="180" t="s">
        <v>804</v>
      </c>
      <c r="H26" s="258" t="s">
        <v>817</v>
      </c>
      <c r="I26" s="258" t="s">
        <v>825</v>
      </c>
      <c r="J26" s="258">
        <v>4</v>
      </c>
      <c r="K26" s="258" t="s">
        <v>845</v>
      </c>
    </row>
    <row r="27" spans="2:11">
      <c r="B27" s="177"/>
      <c r="C27" s="177"/>
      <c r="D27" s="177"/>
      <c r="E27" s="177"/>
      <c r="F27" s="177"/>
      <c r="G27" s="180" t="s">
        <v>804</v>
      </c>
      <c r="H27" s="177" t="s">
        <v>817</v>
      </c>
      <c r="I27" s="177" t="s">
        <v>825</v>
      </c>
      <c r="J27" s="177">
        <v>4</v>
      </c>
      <c r="K27" s="177" t="s">
        <v>846</v>
      </c>
    </row>
    <row r="28" spans="2:11">
      <c r="B28" s="177"/>
      <c r="C28" s="177"/>
      <c r="D28" s="177"/>
      <c r="E28" s="177"/>
      <c r="F28" s="177"/>
      <c r="G28" s="180" t="s">
        <v>805</v>
      </c>
      <c r="H28" s="177" t="s">
        <v>818</v>
      </c>
      <c r="I28" s="177" t="s">
        <v>825</v>
      </c>
      <c r="J28" s="177">
        <v>4</v>
      </c>
      <c r="K28" s="177" t="s">
        <v>847</v>
      </c>
    </row>
    <row r="29" spans="2:11">
      <c r="B29" s="177"/>
      <c r="C29" s="177"/>
      <c r="D29" s="177"/>
      <c r="E29" s="177"/>
      <c r="F29" s="177"/>
      <c r="G29" s="180" t="s">
        <v>805</v>
      </c>
      <c r="H29" s="177" t="s">
        <v>818</v>
      </c>
      <c r="I29" s="177" t="s">
        <v>825</v>
      </c>
      <c r="J29" s="177">
        <v>4</v>
      </c>
      <c r="K29" s="177" t="s">
        <v>848</v>
      </c>
    </row>
    <row r="30" spans="2:11">
      <c r="B30" s="177"/>
      <c r="C30" s="177"/>
      <c r="D30" s="177"/>
      <c r="E30" s="177"/>
      <c r="F30" s="177"/>
      <c r="G30" s="180" t="s">
        <v>806</v>
      </c>
      <c r="H30" s="177" t="s">
        <v>819</v>
      </c>
      <c r="I30" s="177" t="s">
        <v>825</v>
      </c>
      <c r="J30" s="177">
        <v>4</v>
      </c>
      <c r="K30" s="177" t="s">
        <v>848</v>
      </c>
    </row>
    <row r="31" spans="2:11">
      <c r="B31" s="177"/>
      <c r="C31" s="177"/>
      <c r="D31" s="177"/>
      <c r="E31" s="177"/>
      <c r="F31" s="177"/>
      <c r="G31" s="180" t="s">
        <v>806</v>
      </c>
      <c r="H31" s="177" t="s">
        <v>819</v>
      </c>
      <c r="I31" s="177" t="s">
        <v>825</v>
      </c>
      <c r="J31" s="177">
        <v>4</v>
      </c>
      <c r="K31" s="177" t="s">
        <v>849</v>
      </c>
    </row>
    <row r="32" spans="2:11">
      <c r="B32" s="177"/>
      <c r="C32" s="177"/>
      <c r="D32" s="177"/>
      <c r="E32" s="177"/>
      <c r="F32" s="177"/>
      <c r="G32" s="180" t="s">
        <v>806</v>
      </c>
      <c r="H32" s="177" t="s">
        <v>819</v>
      </c>
      <c r="I32" s="177" t="s">
        <v>825</v>
      </c>
      <c r="J32" s="177">
        <v>4</v>
      </c>
      <c r="K32" s="177" t="s">
        <v>850</v>
      </c>
    </row>
    <row r="33" spans="2:11">
      <c r="B33" s="177"/>
      <c r="C33" s="177"/>
      <c r="D33" s="177"/>
      <c r="E33" s="177"/>
      <c r="F33" s="177"/>
      <c r="G33" s="180" t="s">
        <v>806</v>
      </c>
      <c r="H33" s="177" t="s">
        <v>819</v>
      </c>
      <c r="I33" s="177" t="s">
        <v>825</v>
      </c>
      <c r="J33" s="177">
        <v>4</v>
      </c>
      <c r="K33" s="177" t="s">
        <v>851</v>
      </c>
    </row>
    <row r="34" spans="2:11">
      <c r="B34" s="177"/>
      <c r="C34" s="177"/>
      <c r="D34" s="177"/>
      <c r="E34" s="177"/>
      <c r="F34" s="177"/>
      <c r="G34" s="180" t="s">
        <v>807</v>
      </c>
      <c r="H34" s="177" t="s">
        <v>820</v>
      </c>
      <c r="I34" s="177" t="s">
        <v>825</v>
      </c>
      <c r="J34" s="177">
        <v>4</v>
      </c>
      <c r="K34" s="177" t="s">
        <v>852</v>
      </c>
    </row>
    <row r="35" spans="2:11">
      <c r="B35" s="177"/>
      <c r="C35" s="177"/>
      <c r="D35" s="177"/>
      <c r="E35" s="177"/>
      <c r="G35" s="180" t="s">
        <v>808</v>
      </c>
      <c r="H35" s="177" t="s">
        <v>821</v>
      </c>
      <c r="I35" s="177" t="s">
        <v>825</v>
      </c>
      <c r="J35" s="177">
        <v>4</v>
      </c>
      <c r="K35" s="177" t="s">
        <v>853</v>
      </c>
    </row>
    <row r="36" spans="2:11">
      <c r="B36" s="177"/>
      <c r="C36" s="177"/>
      <c r="D36" s="177"/>
      <c r="E36" s="177"/>
      <c r="G36" s="180" t="s">
        <v>808</v>
      </c>
      <c r="H36" s="177" t="s">
        <v>821</v>
      </c>
      <c r="I36" s="177" t="s">
        <v>825</v>
      </c>
      <c r="J36" s="177">
        <v>4</v>
      </c>
      <c r="K36" s="177" t="s">
        <v>854</v>
      </c>
    </row>
    <row r="37" spans="2:11">
      <c r="B37" s="177"/>
      <c r="C37" s="177"/>
      <c r="D37" s="177"/>
      <c r="E37" s="177"/>
      <c r="G37" s="180" t="s">
        <v>809</v>
      </c>
      <c r="H37" s="177" t="s">
        <v>822</v>
      </c>
      <c r="I37" s="177" t="s">
        <v>825</v>
      </c>
      <c r="J37" s="177">
        <v>4</v>
      </c>
      <c r="K37" s="177" t="s">
        <v>855</v>
      </c>
    </row>
    <row r="38" spans="2:11">
      <c r="B38" s="177"/>
      <c r="C38" s="177"/>
      <c r="D38" s="177"/>
      <c r="E38" s="177"/>
      <c r="G38" s="184" t="s">
        <v>809</v>
      </c>
      <c r="H38" s="138" t="s">
        <v>822</v>
      </c>
      <c r="I38" s="138" t="s">
        <v>825</v>
      </c>
      <c r="J38" s="138">
        <v>4</v>
      </c>
      <c r="K38" s="138" t="s">
        <v>856</v>
      </c>
    </row>
  </sheetData>
  <mergeCells count="2">
    <mergeCell ref="I4:V4"/>
    <mergeCell ref="B20:E20"/>
  </mergeCells>
  <hyperlinks>
    <hyperlink ref="A1" location="Index!A1" display="back to Index" xr:uid="{00000000-0004-0000-1100-000000000000}"/>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A10D-B3A6-436C-AF23-A4783BD7B563}">
  <sheetPr>
    <tabColor theme="4" tint="0.39997558519241921"/>
  </sheetPr>
  <dimension ref="A1:W17"/>
  <sheetViews>
    <sheetView showGridLines="0" zoomScaleNormal="100" workbookViewId="0">
      <pane ySplit="3" topLeftCell="A4" activePane="bottomLeft" state="frozen"/>
      <selection activeCell="C28" sqref="C28"/>
      <selection pane="bottomLeft"/>
    </sheetView>
  </sheetViews>
  <sheetFormatPr defaultColWidth="9.140625" defaultRowHeight="15"/>
  <cols>
    <col min="1" max="1" width="12.7109375" style="3" bestFit="1" customWidth="1"/>
    <col min="2" max="2" width="27.42578125" style="3" customWidth="1"/>
    <col min="3" max="6" width="7.7109375" style="59" customWidth="1"/>
    <col min="7" max="7" width="14.28515625" style="59" bestFit="1" customWidth="1"/>
    <col min="8" max="8" width="39.85546875" style="59" bestFit="1" customWidth="1"/>
    <col min="9" max="9" width="7.7109375" style="59" customWidth="1"/>
    <col min="10" max="10" width="5.42578125" style="59" bestFit="1" customWidth="1"/>
    <col min="11" max="16384" width="9.140625" style="3"/>
  </cols>
  <sheetData>
    <row r="1" spans="1:23" s="17" customFormat="1">
      <c r="A1" s="65" t="s">
        <v>4</v>
      </c>
      <c r="B1" s="63" t="s">
        <v>88</v>
      </c>
      <c r="C1" s="56"/>
      <c r="D1" s="56"/>
      <c r="E1" s="56"/>
      <c r="F1" s="56"/>
      <c r="G1" s="56"/>
      <c r="H1" s="56"/>
      <c r="I1" s="56"/>
      <c r="J1" s="56"/>
      <c r="K1" s="32"/>
      <c r="L1" s="32"/>
      <c r="M1" s="32"/>
      <c r="N1" s="32"/>
      <c r="O1" s="32"/>
      <c r="P1" s="32"/>
    </row>
    <row r="2" spans="1:23" s="17" customFormat="1">
      <c r="A2" s="17" t="s">
        <v>5</v>
      </c>
      <c r="B2" s="17" t="str">
        <f>Index!E25</f>
        <v>Source of enrollment data</v>
      </c>
      <c r="C2" s="57"/>
      <c r="D2" s="57"/>
      <c r="E2" s="57"/>
      <c r="F2" s="57"/>
      <c r="G2" s="57"/>
      <c r="H2" s="57"/>
      <c r="I2" s="57"/>
      <c r="J2" s="57"/>
    </row>
    <row r="3" spans="1:23" s="18" customFormat="1" ht="6" customHeight="1">
      <c r="C3" s="58"/>
      <c r="D3" s="58"/>
      <c r="E3" s="58"/>
      <c r="F3" s="58"/>
      <c r="G3" s="58"/>
      <c r="H3" s="58"/>
      <c r="I3" s="58"/>
      <c r="J3" s="58"/>
    </row>
    <row r="4" spans="1:23" s="37" customFormat="1">
      <c r="C4" s="55"/>
      <c r="D4" s="55"/>
      <c r="E4" s="55"/>
      <c r="F4" s="189"/>
      <c r="G4" s="189"/>
      <c r="H4" s="189"/>
      <c r="I4" s="55"/>
      <c r="J4" s="348"/>
      <c r="K4" s="349"/>
      <c r="L4" s="349"/>
      <c r="M4" s="349"/>
      <c r="N4" s="349"/>
      <c r="O4" s="349"/>
      <c r="P4" s="349"/>
      <c r="Q4" s="349"/>
      <c r="R4" s="349"/>
      <c r="S4" s="349"/>
      <c r="T4" s="349"/>
      <c r="U4" s="349"/>
      <c r="V4" s="349"/>
      <c r="W4" s="349"/>
    </row>
    <row r="5" spans="1:23">
      <c r="B5" s="264" t="s">
        <v>278</v>
      </c>
      <c r="C5" s="138"/>
      <c r="D5" s="138"/>
      <c r="F5" s="177"/>
      <c r="G5" s="177"/>
      <c r="H5" s="177"/>
    </row>
    <row r="6" spans="1:23">
      <c r="B6" s="141" t="s">
        <v>857</v>
      </c>
      <c r="C6" s="184" t="s">
        <v>863</v>
      </c>
      <c r="D6" s="184" t="s">
        <v>864</v>
      </c>
      <c r="E6" s="3"/>
      <c r="F6" s="179" t="s">
        <v>865</v>
      </c>
      <c r="G6" s="179" t="s">
        <v>874</v>
      </c>
      <c r="H6" s="179" t="s">
        <v>883</v>
      </c>
      <c r="I6" s="3"/>
      <c r="J6" s="3"/>
    </row>
    <row r="7" spans="1:23">
      <c r="B7" s="185" t="s">
        <v>858</v>
      </c>
      <c r="C7" s="186">
        <v>108</v>
      </c>
      <c r="D7" s="187">
        <v>0.93103450536727905</v>
      </c>
      <c r="E7" s="3"/>
      <c r="F7" s="179" t="s">
        <v>866</v>
      </c>
      <c r="G7" s="179" t="s">
        <v>875</v>
      </c>
      <c r="H7" s="179" t="s">
        <v>884</v>
      </c>
      <c r="I7" s="3"/>
      <c r="J7" s="3"/>
    </row>
    <row r="8" spans="1:23">
      <c r="B8" s="185" t="s">
        <v>859</v>
      </c>
      <c r="C8" s="186">
        <v>4</v>
      </c>
      <c r="D8" s="187">
        <v>3.4482758492231369E-2</v>
      </c>
      <c r="E8" s="3"/>
      <c r="F8" s="179" t="s">
        <v>867</v>
      </c>
      <c r="G8" s="179" t="s">
        <v>876</v>
      </c>
      <c r="H8" s="179" t="s">
        <v>885</v>
      </c>
      <c r="I8" s="3"/>
      <c r="J8" s="3"/>
    </row>
    <row r="9" spans="1:23">
      <c r="B9" s="185" t="s">
        <v>860</v>
      </c>
      <c r="C9" s="186">
        <v>2</v>
      </c>
      <c r="D9" s="187">
        <v>1.7241379246115685E-2</v>
      </c>
      <c r="E9" s="3"/>
      <c r="F9" s="179" t="s">
        <v>868</v>
      </c>
      <c r="G9" s="179" t="s">
        <v>877</v>
      </c>
      <c r="H9" s="179" t="s">
        <v>886</v>
      </c>
      <c r="I9" s="3"/>
      <c r="J9" s="3"/>
    </row>
    <row r="10" spans="1:23">
      <c r="B10" s="185" t="s">
        <v>861</v>
      </c>
      <c r="C10" s="186">
        <v>1</v>
      </c>
      <c r="D10" s="187">
        <v>8.6206896230578423E-3</v>
      </c>
      <c r="E10" s="3"/>
      <c r="F10" s="179" t="s">
        <v>869</v>
      </c>
      <c r="G10" s="179" t="s">
        <v>878</v>
      </c>
      <c r="H10" s="179" t="s">
        <v>886</v>
      </c>
      <c r="I10" s="3"/>
      <c r="J10" s="3"/>
    </row>
    <row r="11" spans="1:23">
      <c r="B11" s="183" t="s">
        <v>862</v>
      </c>
      <c r="C11" s="184">
        <v>1</v>
      </c>
      <c r="D11" s="188">
        <v>8.6206896230578423E-3</v>
      </c>
      <c r="E11" s="3"/>
      <c r="F11" s="179" t="s">
        <v>870</v>
      </c>
      <c r="G11" s="179" t="s">
        <v>879</v>
      </c>
      <c r="H11" s="179" t="s">
        <v>886</v>
      </c>
      <c r="I11" s="3"/>
      <c r="J11" s="3"/>
    </row>
    <row r="12" spans="1:23">
      <c r="C12" s="3"/>
      <c r="D12" s="3"/>
      <c r="E12" s="3"/>
      <c r="F12" s="179" t="s">
        <v>871</v>
      </c>
      <c r="G12" s="179" t="s">
        <v>880</v>
      </c>
      <c r="H12" s="179" t="s">
        <v>887</v>
      </c>
      <c r="I12" s="3"/>
      <c r="J12" s="3"/>
    </row>
    <row r="13" spans="1:23">
      <c r="C13" s="3"/>
      <c r="D13" s="3"/>
      <c r="E13" s="3"/>
      <c r="F13" s="179" t="s">
        <v>872</v>
      </c>
      <c r="G13" s="179" t="s">
        <v>881</v>
      </c>
      <c r="H13" s="179" t="s">
        <v>888</v>
      </c>
      <c r="I13" s="3"/>
      <c r="J13" s="3"/>
    </row>
    <row r="14" spans="1:23">
      <c r="C14" s="3"/>
      <c r="D14" s="3"/>
      <c r="E14" s="3"/>
      <c r="F14" s="179" t="s">
        <v>873</v>
      </c>
      <c r="G14" s="179" t="s">
        <v>882</v>
      </c>
      <c r="H14" s="179" t="s">
        <v>889</v>
      </c>
      <c r="I14" s="3"/>
      <c r="J14" s="3"/>
    </row>
    <row r="15" spans="1:23">
      <c r="C15" s="3"/>
      <c r="D15" s="3"/>
      <c r="E15" s="3"/>
      <c r="F15" s="179"/>
      <c r="G15" s="179"/>
      <c r="H15" s="179"/>
      <c r="I15" s="3"/>
      <c r="J15" s="3"/>
    </row>
    <row r="16" spans="1:23">
      <c r="C16" s="3"/>
      <c r="D16" s="3"/>
      <c r="E16" s="3"/>
      <c r="F16" s="179"/>
      <c r="G16" s="179"/>
      <c r="H16" s="179"/>
      <c r="I16" s="3"/>
      <c r="J16" s="3"/>
    </row>
    <row r="17" spans="6:8">
      <c r="F17" s="177"/>
      <c r="G17" s="177"/>
      <c r="H17" s="177"/>
    </row>
  </sheetData>
  <mergeCells count="1">
    <mergeCell ref="J4:W4"/>
  </mergeCells>
  <hyperlinks>
    <hyperlink ref="A1" location="Index!A1" display="back to Index" xr:uid="{00000000-0004-0000-12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BDE6-BC83-4537-A8BA-724D0BA87B64}">
  <sheetPr codeName="Sheet4">
    <tabColor theme="4" tint="0.59996337778862885"/>
  </sheetPr>
  <dimension ref="A1:N20"/>
  <sheetViews>
    <sheetView showGridLines="0" zoomScaleNormal="100" workbookViewId="0">
      <pane ySplit="3" topLeftCell="A4" activePane="bottomLeft" state="frozen"/>
      <selection activeCell="I7" sqref="I7"/>
      <selection pane="bottomLeft"/>
    </sheetView>
  </sheetViews>
  <sheetFormatPr defaultRowHeight="15"/>
  <cols>
    <col min="1" max="1" width="12.7109375" bestFit="1" customWidth="1"/>
    <col min="2" max="2" width="19.7109375" customWidth="1"/>
    <col min="3" max="3" width="9.140625" customWidth="1"/>
    <col min="4" max="7" width="12.42578125" customWidth="1"/>
    <col min="8" max="8" width="5.42578125" customWidth="1"/>
  </cols>
  <sheetData>
    <row r="1" spans="1:14" s="17" customFormat="1">
      <c r="A1" s="32" t="s">
        <v>4</v>
      </c>
      <c r="B1" s="63" t="s">
        <v>88</v>
      </c>
      <c r="C1" s="32"/>
      <c r="D1" s="32"/>
      <c r="E1" s="32"/>
      <c r="F1" s="32"/>
      <c r="G1" s="32"/>
      <c r="H1" s="32"/>
    </row>
    <row r="2" spans="1:14" s="17" customFormat="1">
      <c r="A2" s="17" t="s">
        <v>5</v>
      </c>
      <c r="B2" s="17" t="str">
        <f>Index!E6</f>
        <v>Correlation of reading scores with math and science scores by assessment and level of aggregation</v>
      </c>
    </row>
    <row r="3" spans="1:14" s="18" customFormat="1" ht="6" customHeight="1"/>
    <row r="5" spans="1:14">
      <c r="B5" s="264" t="s">
        <v>60</v>
      </c>
    </row>
    <row r="6" spans="1:14">
      <c r="A6" s="37"/>
      <c r="B6" s="111"/>
      <c r="C6" s="150" t="s">
        <v>6</v>
      </c>
      <c r="D6" s="295" t="s">
        <v>10</v>
      </c>
      <c r="E6" s="150" t="s">
        <v>9</v>
      </c>
      <c r="F6" s="150" t="s">
        <v>8</v>
      </c>
      <c r="G6" s="295" t="s">
        <v>7</v>
      </c>
      <c r="H6" s="37"/>
      <c r="I6" s="37"/>
      <c r="J6" s="37"/>
      <c r="K6" s="37"/>
      <c r="L6" s="37"/>
      <c r="M6" s="37"/>
      <c r="N6" s="37"/>
    </row>
    <row r="7" spans="1:14" ht="14.45" customHeight="1">
      <c r="A7" s="37"/>
      <c r="B7" s="296" t="s">
        <v>89</v>
      </c>
      <c r="C7" s="150" t="s">
        <v>11</v>
      </c>
      <c r="D7" s="297">
        <v>0.92334657907485962</v>
      </c>
      <c r="E7" s="298"/>
      <c r="F7" s="299"/>
      <c r="G7" s="297"/>
      <c r="H7" s="37"/>
      <c r="I7" s="37" t="s">
        <v>353</v>
      </c>
      <c r="J7" s="37" t="s">
        <v>359</v>
      </c>
      <c r="K7" s="37"/>
      <c r="L7" s="37"/>
      <c r="M7" s="37"/>
      <c r="N7" s="37"/>
    </row>
    <row r="8" spans="1:14">
      <c r="A8" s="37"/>
      <c r="B8" s="300" t="s">
        <v>90</v>
      </c>
      <c r="C8" s="301" t="s">
        <v>12</v>
      </c>
      <c r="D8" s="302">
        <v>0.96485674381256104</v>
      </c>
      <c r="E8" s="303"/>
      <c r="F8" s="304"/>
      <c r="G8" s="302"/>
      <c r="H8" s="37"/>
      <c r="I8" s="37" t="s">
        <v>353</v>
      </c>
      <c r="J8" s="37" t="s">
        <v>360</v>
      </c>
      <c r="K8" s="37"/>
      <c r="L8" s="37"/>
      <c r="M8" s="37"/>
      <c r="N8" s="37"/>
    </row>
    <row r="9" spans="1:14">
      <c r="A9" s="37"/>
      <c r="B9" s="305" t="s">
        <v>91</v>
      </c>
      <c r="C9" s="306" t="s">
        <v>11</v>
      </c>
      <c r="D9" s="308">
        <v>0.90384387969970703</v>
      </c>
      <c r="E9" s="309"/>
      <c r="F9" s="309">
        <v>0.86728644371032715</v>
      </c>
      <c r="G9" s="308">
        <v>0.56070709228515625</v>
      </c>
      <c r="H9" s="37"/>
      <c r="I9" s="37" t="s">
        <v>354</v>
      </c>
      <c r="J9" s="37" t="s">
        <v>361</v>
      </c>
      <c r="K9" s="37"/>
      <c r="L9" s="37"/>
      <c r="M9" s="37"/>
      <c r="N9" s="37"/>
    </row>
    <row r="10" spans="1:14">
      <c r="A10" s="37"/>
      <c r="B10" s="305" t="s">
        <v>92</v>
      </c>
      <c r="C10" s="306" t="s">
        <v>12</v>
      </c>
      <c r="D10" s="308">
        <v>0.94213598966598511</v>
      </c>
      <c r="E10" s="309"/>
      <c r="F10" s="309">
        <v>0.8688819408416748</v>
      </c>
      <c r="G10" s="308">
        <v>0.58704674243927002</v>
      </c>
      <c r="H10" s="37"/>
      <c r="I10" s="37" t="s">
        <v>354</v>
      </c>
      <c r="J10" s="37" t="s">
        <v>362</v>
      </c>
      <c r="K10" s="37"/>
      <c r="L10" s="37"/>
      <c r="M10" s="37"/>
      <c r="N10" s="37"/>
    </row>
    <row r="11" spans="1:14">
      <c r="A11" s="37"/>
      <c r="B11" s="111" t="s">
        <v>93</v>
      </c>
      <c r="C11" s="150" t="s">
        <v>11</v>
      </c>
      <c r="D11" s="297">
        <v>0.9385489821434021</v>
      </c>
      <c r="E11" s="298"/>
      <c r="F11" s="298">
        <v>0.9359315037727356</v>
      </c>
      <c r="G11" s="297">
        <v>0.81826108694076538</v>
      </c>
      <c r="H11" s="37"/>
      <c r="I11" s="37" t="s">
        <v>355</v>
      </c>
      <c r="J11" s="37" t="s">
        <v>363</v>
      </c>
      <c r="K11" s="37"/>
      <c r="L11" s="37"/>
      <c r="M11" s="37"/>
      <c r="N11" s="37"/>
    </row>
    <row r="12" spans="1:14">
      <c r="A12" s="37"/>
      <c r="B12" s="91" t="s">
        <v>58</v>
      </c>
      <c r="C12" s="301" t="s">
        <v>12</v>
      </c>
      <c r="D12" s="302">
        <v>0.97394478321075439</v>
      </c>
      <c r="E12" s="303"/>
      <c r="F12" s="303">
        <v>0.95782238245010376</v>
      </c>
      <c r="G12" s="302">
        <v>0.86789417266845703</v>
      </c>
      <c r="H12" s="37"/>
      <c r="I12" s="37" t="s">
        <v>355</v>
      </c>
      <c r="J12" s="37" t="s">
        <v>364</v>
      </c>
      <c r="K12" s="37"/>
      <c r="L12" s="37"/>
      <c r="M12" s="37"/>
      <c r="N12" s="37"/>
    </row>
    <row r="13" spans="1:14">
      <c r="A13" s="37"/>
      <c r="B13" s="305" t="s">
        <v>94</v>
      </c>
      <c r="C13" s="306" t="s">
        <v>11</v>
      </c>
      <c r="D13" s="308">
        <v>0.94896739721298218</v>
      </c>
      <c r="E13" s="309"/>
      <c r="F13" s="309">
        <v>0.93901526927947998</v>
      </c>
      <c r="G13" s="308">
        <v>0.85091310739517212</v>
      </c>
      <c r="H13" s="37"/>
      <c r="I13" s="37" t="s">
        <v>356</v>
      </c>
      <c r="J13" s="37" t="s">
        <v>365</v>
      </c>
      <c r="K13" s="37"/>
      <c r="L13" s="37"/>
      <c r="M13" s="37"/>
      <c r="N13" s="37"/>
    </row>
    <row r="14" spans="1:14">
      <c r="A14" s="37"/>
      <c r="B14" s="305" t="s">
        <v>58</v>
      </c>
      <c r="C14" s="306" t="s">
        <v>12</v>
      </c>
      <c r="D14" s="308">
        <v>0.9782639741897583</v>
      </c>
      <c r="E14" s="309"/>
      <c r="F14" s="309">
        <v>0.97076570987701416</v>
      </c>
      <c r="G14" s="308">
        <v>0.89462023973464966</v>
      </c>
      <c r="H14" s="37"/>
      <c r="I14" s="37" t="s">
        <v>356</v>
      </c>
      <c r="J14" s="37" t="s">
        <v>366</v>
      </c>
      <c r="K14" s="37"/>
      <c r="L14" s="37"/>
      <c r="M14" s="37"/>
      <c r="N14" s="37"/>
    </row>
    <row r="15" spans="1:14">
      <c r="A15" s="37"/>
      <c r="B15" s="111" t="s">
        <v>59</v>
      </c>
      <c r="C15" s="150" t="s">
        <v>11</v>
      </c>
      <c r="D15" s="297"/>
      <c r="E15" s="298">
        <v>0.96247345209121704</v>
      </c>
      <c r="F15" s="298">
        <v>0.94291704893112183</v>
      </c>
      <c r="G15" s="297">
        <v>0.72504085302352905</v>
      </c>
      <c r="H15" s="37"/>
      <c r="I15" s="37" t="s">
        <v>357</v>
      </c>
      <c r="J15" s="37" t="s">
        <v>367</v>
      </c>
      <c r="K15" s="37"/>
      <c r="L15" s="37"/>
      <c r="M15" s="37"/>
      <c r="N15" s="37"/>
    </row>
    <row r="16" spans="1:14">
      <c r="B16" s="91" t="s">
        <v>95</v>
      </c>
      <c r="C16" s="301" t="s">
        <v>11</v>
      </c>
      <c r="D16" s="302"/>
      <c r="E16" s="303">
        <v>0.93655532598495483</v>
      </c>
      <c r="F16" s="303">
        <v>0.90722900629043579</v>
      </c>
      <c r="G16" s="302">
        <v>0.67158490419387817</v>
      </c>
      <c r="H16" s="37"/>
      <c r="I16" s="37" t="s">
        <v>358</v>
      </c>
      <c r="J16" s="37" t="s">
        <v>367</v>
      </c>
      <c r="K16" s="37"/>
      <c r="L16" s="37"/>
      <c r="M16" s="37"/>
      <c r="N16" s="37"/>
    </row>
    <row r="17" spans="2:7" ht="135" customHeight="1">
      <c r="B17" s="313" t="s">
        <v>206</v>
      </c>
      <c r="C17" s="313"/>
      <c r="D17" s="313"/>
      <c r="E17" s="313"/>
      <c r="F17" s="313"/>
      <c r="G17" s="313"/>
    </row>
    <row r="18" spans="2:7">
      <c r="B18" s="26"/>
      <c r="C18" s="37"/>
      <c r="D18" s="37"/>
      <c r="E18" s="37"/>
      <c r="F18" s="37"/>
      <c r="G18" s="37"/>
    </row>
    <row r="19" spans="2:7">
      <c r="B19" s="26"/>
      <c r="C19" s="37"/>
      <c r="D19" s="37"/>
      <c r="E19" s="37"/>
      <c r="F19" s="37"/>
      <c r="G19" s="37"/>
    </row>
    <row r="20" spans="2:7">
      <c r="B20" s="26"/>
      <c r="C20" s="37"/>
      <c r="D20" s="37"/>
      <c r="E20" s="37"/>
      <c r="F20" s="37"/>
      <c r="G20" s="37"/>
    </row>
  </sheetData>
  <mergeCells count="1">
    <mergeCell ref="B17:G17"/>
  </mergeCells>
  <hyperlinks>
    <hyperlink ref="A1" location="Index!A1" display="back to Index" xr:uid="{00000000-0004-0000-0100-000000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2898D-24AB-431D-AC74-98AEF7B807B2}">
  <sheetPr>
    <tabColor theme="4" tint="0.39997558519241921"/>
  </sheetPr>
  <dimension ref="A1:X16"/>
  <sheetViews>
    <sheetView showGridLines="0" zoomScaleNormal="100" workbookViewId="0">
      <pane ySplit="3" topLeftCell="A4" activePane="bottomLeft" state="frozen"/>
      <selection activeCell="C28" sqref="C28"/>
      <selection pane="bottomLeft"/>
    </sheetView>
  </sheetViews>
  <sheetFormatPr defaultColWidth="9.140625" defaultRowHeight="15"/>
  <cols>
    <col min="1" max="1" width="12.7109375" style="3" bestFit="1" customWidth="1"/>
    <col min="2" max="2" width="26.140625" style="3" customWidth="1"/>
    <col min="3" max="7" width="10.85546875" style="59" customWidth="1"/>
    <col min="8" max="10" width="7.7109375" style="59" customWidth="1"/>
    <col min="11" max="11" width="5.42578125" style="59" bestFit="1" customWidth="1"/>
    <col min="12" max="16384" width="9.140625" style="3"/>
  </cols>
  <sheetData>
    <row r="1" spans="1:24" s="17" customFormat="1">
      <c r="A1" s="65" t="s">
        <v>4</v>
      </c>
      <c r="B1" s="63" t="s">
        <v>88</v>
      </c>
      <c r="C1" s="56"/>
      <c r="D1" s="56"/>
      <c r="E1" s="56"/>
      <c r="F1" s="56"/>
      <c r="G1" s="56"/>
      <c r="H1" s="56"/>
      <c r="I1" s="56"/>
      <c r="J1" s="56"/>
      <c r="K1" s="56"/>
      <c r="L1" s="32"/>
      <c r="M1" s="32"/>
      <c r="N1" s="32"/>
      <c r="O1" s="32"/>
      <c r="P1" s="32"/>
      <c r="Q1" s="32"/>
    </row>
    <row r="2" spans="1:24" s="17" customFormat="1">
      <c r="A2" s="17" t="s">
        <v>5</v>
      </c>
      <c r="B2" s="17" t="str">
        <f>Index!E26</f>
        <v>Population ages 10-14 years old by region and income classifications (Year = 2015)</v>
      </c>
      <c r="C2" s="57"/>
      <c r="D2" s="57"/>
      <c r="E2" s="57"/>
      <c r="F2" s="57"/>
      <c r="G2" s="57"/>
      <c r="H2" s="57"/>
      <c r="I2" s="57"/>
      <c r="J2" s="57"/>
      <c r="K2" s="57"/>
    </row>
    <row r="3" spans="1:24" s="18" customFormat="1" ht="6" customHeight="1">
      <c r="C3" s="58"/>
      <c r="D3" s="58"/>
      <c r="E3" s="58"/>
      <c r="F3" s="58"/>
      <c r="G3" s="58"/>
      <c r="H3" s="58"/>
      <c r="I3" s="58"/>
      <c r="J3" s="58"/>
      <c r="K3" s="58"/>
    </row>
    <row r="4" spans="1:24" s="37" customFormat="1">
      <c r="C4" s="55"/>
      <c r="D4" s="55"/>
      <c r="E4" s="55"/>
      <c r="F4" s="55"/>
      <c r="G4" s="55"/>
      <c r="H4" s="55"/>
      <c r="I4" s="55"/>
      <c r="J4" s="55"/>
      <c r="K4" s="348"/>
      <c r="L4" s="349"/>
      <c r="M4" s="349"/>
      <c r="N4" s="349"/>
      <c r="O4" s="349"/>
      <c r="P4" s="349"/>
      <c r="Q4" s="349"/>
      <c r="R4" s="349"/>
      <c r="S4" s="349"/>
      <c r="T4" s="349"/>
      <c r="U4" s="349"/>
      <c r="V4" s="349"/>
      <c r="W4" s="349"/>
      <c r="X4" s="349"/>
    </row>
    <row r="5" spans="1:24">
      <c r="B5" s="264" t="s">
        <v>281</v>
      </c>
      <c r="C5" s="138"/>
      <c r="D5" s="138"/>
      <c r="E5" s="138"/>
      <c r="F5" s="138"/>
      <c r="G5" s="138"/>
    </row>
    <row r="6" spans="1:24" ht="36.75">
      <c r="B6" s="77" t="s">
        <v>890</v>
      </c>
      <c r="C6" s="310" t="s">
        <v>899</v>
      </c>
      <c r="D6" s="310" t="s">
        <v>900</v>
      </c>
      <c r="E6" s="310" t="s">
        <v>901</v>
      </c>
      <c r="F6" s="310" t="s">
        <v>902</v>
      </c>
      <c r="G6" s="136" t="s">
        <v>903</v>
      </c>
      <c r="H6" s="3"/>
      <c r="I6" s="3"/>
      <c r="J6" s="3"/>
      <c r="K6" s="3"/>
    </row>
    <row r="7" spans="1:24">
      <c r="B7" s="52" t="s">
        <v>891</v>
      </c>
      <c r="C7" s="139">
        <v>10448241</v>
      </c>
      <c r="D7" s="139">
        <v>87689307</v>
      </c>
      <c r="E7" s="139">
        <v>49371244</v>
      </c>
      <c r="F7" s="139">
        <v>1885239</v>
      </c>
      <c r="G7" s="139">
        <v>149394032</v>
      </c>
      <c r="H7" s="3"/>
      <c r="I7" s="3"/>
      <c r="J7" s="3"/>
      <c r="K7" s="3"/>
    </row>
    <row r="8" spans="1:24">
      <c r="B8" s="52" t="s">
        <v>892</v>
      </c>
      <c r="C8" s="139">
        <v>25422323</v>
      </c>
      <c r="D8" s="139">
        <v>19022549</v>
      </c>
      <c r="E8" s="139">
        <v>5238264</v>
      </c>
      <c r="F8" s="139">
        <v>823390</v>
      </c>
      <c r="G8" s="139">
        <v>50506528</v>
      </c>
      <c r="H8" s="3"/>
      <c r="I8" s="3"/>
      <c r="J8" s="3"/>
      <c r="K8" s="3"/>
    </row>
    <row r="9" spans="1:24">
      <c r="B9" s="52" t="s">
        <v>893</v>
      </c>
      <c r="C9" s="139">
        <v>2240453</v>
      </c>
      <c r="D9" s="139">
        <v>47456826</v>
      </c>
      <c r="E9" s="139">
        <v>3444678</v>
      </c>
      <c r="F9" s="139">
        <v>1178250</v>
      </c>
      <c r="G9" s="139">
        <v>54320208</v>
      </c>
      <c r="H9" s="3"/>
      <c r="I9" s="3"/>
      <c r="J9" s="3"/>
      <c r="K9" s="3"/>
    </row>
    <row r="10" spans="1:24">
      <c r="B10" s="52" t="s">
        <v>894</v>
      </c>
      <c r="C10" s="139">
        <v>4184567</v>
      </c>
      <c r="D10" s="139">
        <v>14847722</v>
      </c>
      <c r="E10" s="139">
        <v>13116378</v>
      </c>
      <c r="F10" s="139">
        <v>5070562</v>
      </c>
      <c r="G10" s="139">
        <v>37219228</v>
      </c>
      <c r="H10" s="3"/>
      <c r="I10" s="3"/>
      <c r="J10" s="3"/>
      <c r="K10" s="3"/>
    </row>
    <row r="11" spans="1:24">
      <c r="B11" s="52" t="s">
        <v>895</v>
      </c>
      <c r="C11" s="139">
        <v>22578317</v>
      </c>
      <c r="D11" s="139">
        <v>0</v>
      </c>
      <c r="E11" s="139">
        <v>0</v>
      </c>
      <c r="F11" s="139">
        <v>0</v>
      </c>
      <c r="G11" s="139">
        <v>22578316</v>
      </c>
      <c r="H11" s="3"/>
      <c r="I11" s="3"/>
      <c r="J11" s="3"/>
      <c r="K11" s="3"/>
    </row>
    <row r="12" spans="1:24">
      <c r="B12" s="52" t="s">
        <v>896</v>
      </c>
      <c r="C12" s="139">
        <v>0</v>
      </c>
      <c r="D12" s="139">
        <v>1733106</v>
      </c>
      <c r="E12" s="139">
        <v>164939900</v>
      </c>
      <c r="F12" s="139">
        <v>7974831</v>
      </c>
      <c r="G12" s="139">
        <v>174647840</v>
      </c>
      <c r="H12" s="3"/>
      <c r="I12" s="3"/>
      <c r="J12" s="3"/>
      <c r="K12" s="3"/>
    </row>
    <row r="13" spans="1:24">
      <c r="B13" s="74" t="s">
        <v>897</v>
      </c>
      <c r="C13" s="140">
        <v>6448</v>
      </c>
      <c r="D13" s="140">
        <v>5769214</v>
      </c>
      <c r="E13" s="140">
        <v>53027261</v>
      </c>
      <c r="F13" s="140">
        <v>64356101</v>
      </c>
      <c r="G13" s="140">
        <v>123159024</v>
      </c>
      <c r="H13" s="3"/>
      <c r="I13" s="3"/>
      <c r="J13" s="3"/>
      <c r="K13" s="3"/>
    </row>
    <row r="14" spans="1:24">
      <c r="B14" s="141" t="s">
        <v>898</v>
      </c>
      <c r="C14" s="140">
        <v>64880349</v>
      </c>
      <c r="D14" s="140">
        <v>176518724</v>
      </c>
      <c r="E14" s="140">
        <v>289137725</v>
      </c>
      <c r="F14" s="140">
        <v>81288373</v>
      </c>
      <c r="G14" s="140">
        <v>611825152</v>
      </c>
      <c r="H14" s="3"/>
      <c r="I14" s="3"/>
      <c r="J14" s="3"/>
      <c r="K14" s="3"/>
    </row>
    <row r="15" spans="1:24">
      <c r="B15" s="350" t="s">
        <v>282</v>
      </c>
      <c r="C15" s="350"/>
      <c r="D15" s="350"/>
      <c r="E15" s="350"/>
      <c r="F15" s="350"/>
      <c r="G15" s="350"/>
      <c r="H15" s="3"/>
      <c r="I15" s="3"/>
      <c r="J15" s="3"/>
      <c r="K15" s="3"/>
    </row>
    <row r="16" spans="1:24">
      <c r="F16" s="3"/>
      <c r="G16" s="3"/>
      <c r="H16" s="3"/>
      <c r="I16" s="3"/>
      <c r="J16" s="3"/>
      <c r="K16" s="3"/>
    </row>
  </sheetData>
  <mergeCells count="2">
    <mergeCell ref="K4:X4"/>
    <mergeCell ref="B15:G15"/>
  </mergeCells>
  <hyperlinks>
    <hyperlink ref="A1" location="Index!A1" display="back to Index" xr:uid="{00000000-0004-0000-13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FA91-3503-4DE2-8742-6E0A9FD50C7A}">
  <sheetPr>
    <tabColor theme="4" tint="0.39997558519241921"/>
  </sheetPr>
  <dimension ref="A1:N20"/>
  <sheetViews>
    <sheetView showGridLines="0" workbookViewId="0"/>
  </sheetViews>
  <sheetFormatPr defaultColWidth="8.85546875" defaultRowHeight="15"/>
  <cols>
    <col min="1" max="1" width="12.7109375" style="37" bestFit="1" customWidth="1"/>
    <col min="2" max="2" width="6" style="37" customWidth="1"/>
    <col min="3" max="3" width="21.85546875" style="37" customWidth="1"/>
    <col min="4" max="4" width="3" style="37" customWidth="1"/>
    <col min="5" max="6" width="9.28515625" style="37" customWidth="1"/>
    <col min="7" max="7" width="5.5703125" style="37" customWidth="1"/>
    <col min="8" max="8" width="3.140625" style="37" customWidth="1"/>
    <col min="9" max="9" width="9.28515625" style="37" customWidth="1"/>
    <col min="10" max="10" width="12" style="37" customWidth="1"/>
    <col min="11" max="11" width="3" style="37" customWidth="1"/>
    <col min="12" max="12" width="5.5703125" style="37" customWidth="1"/>
    <col min="13" max="13" width="5" style="37" bestFit="1" customWidth="1"/>
    <col min="14" max="16384" width="8.85546875" style="37"/>
  </cols>
  <sheetData>
    <row r="1" spans="1:14" s="17" customFormat="1">
      <c r="A1" s="32" t="s">
        <v>4</v>
      </c>
      <c r="B1" s="63" t="s">
        <v>88</v>
      </c>
      <c r="C1" s="32"/>
      <c r="D1" s="32"/>
      <c r="E1" s="32"/>
      <c r="F1" s="32"/>
      <c r="G1" s="32"/>
      <c r="H1" s="32"/>
    </row>
    <row r="2" spans="1:14" s="17" customFormat="1">
      <c r="A2" s="17" t="s">
        <v>5</v>
      </c>
      <c r="B2" s="17" t="str">
        <f>Index!E27</f>
        <v>Weighted average and correlation of PISA and Learning Poverty country averages according to country groupings and moving windows of PISA data (weighted)</v>
      </c>
    </row>
    <row r="3" spans="1:14" s="18" customFormat="1" ht="6" customHeight="1"/>
    <row r="5" spans="1:14" ht="28.9" customHeight="1">
      <c r="B5" s="355" t="s">
        <v>288</v>
      </c>
      <c r="C5" s="355"/>
      <c r="D5" s="355"/>
      <c r="E5" s="355"/>
      <c r="F5" s="355"/>
      <c r="G5" s="355"/>
      <c r="H5" s="355"/>
      <c r="I5" s="355"/>
      <c r="J5" s="355"/>
      <c r="K5" s="355"/>
      <c r="L5" s="355"/>
      <c r="M5" s="226"/>
      <c r="N5" s="226"/>
    </row>
    <row r="6" spans="1:14" ht="14.45" customHeight="1">
      <c r="B6" s="28"/>
      <c r="C6" s="356" t="s">
        <v>155</v>
      </c>
      <c r="D6" s="356"/>
      <c r="E6" s="358" t="s">
        <v>154</v>
      </c>
      <c r="F6" s="358"/>
      <c r="G6" s="358"/>
      <c r="H6" s="223"/>
      <c r="I6" s="358" t="s">
        <v>161</v>
      </c>
      <c r="J6" s="358"/>
      <c r="K6" s="81"/>
      <c r="L6" s="356" t="s">
        <v>25</v>
      </c>
    </row>
    <row r="7" spans="1:14" s="33" customFormat="1" ht="24">
      <c r="B7" s="127"/>
      <c r="C7" s="357"/>
      <c r="D7" s="357"/>
      <c r="E7" s="224" t="s">
        <v>151</v>
      </c>
      <c r="F7" s="224" t="s">
        <v>150</v>
      </c>
      <c r="G7" s="224" t="s">
        <v>31</v>
      </c>
      <c r="H7" s="224"/>
      <c r="I7" s="224" t="s">
        <v>152</v>
      </c>
      <c r="J7" s="224" t="s">
        <v>287</v>
      </c>
      <c r="K7" s="181"/>
      <c r="L7" s="357"/>
    </row>
    <row r="8" spans="1:14">
      <c r="B8" s="351" t="s">
        <v>153</v>
      </c>
      <c r="C8" s="223" t="s">
        <v>337</v>
      </c>
      <c r="D8" s="52"/>
      <c r="E8" s="196">
        <v>52.141231536865234</v>
      </c>
      <c r="F8" s="196">
        <v>42.223270416259766</v>
      </c>
      <c r="G8" s="196">
        <v>44.339908599853516</v>
      </c>
      <c r="H8" s="196"/>
      <c r="I8" s="233">
        <v>0.87177735567092896</v>
      </c>
      <c r="J8" s="233">
        <v>0.90073847770690918</v>
      </c>
      <c r="K8" s="52"/>
      <c r="L8" s="52">
        <v>123</v>
      </c>
      <c r="N8" s="37">
        <v>1</v>
      </c>
    </row>
    <row r="9" spans="1:14">
      <c r="B9" s="352"/>
      <c r="C9" s="189" t="s">
        <v>338</v>
      </c>
      <c r="D9" s="52"/>
      <c r="E9" s="196">
        <v>45.351715087890625</v>
      </c>
      <c r="F9" s="196">
        <v>33.61883544921875</v>
      </c>
      <c r="G9" s="196">
        <v>35.629642486572266</v>
      </c>
      <c r="H9" s="196"/>
      <c r="I9" s="233">
        <v>0.88011938333511353</v>
      </c>
      <c r="J9" s="233">
        <v>0.89771801233291626</v>
      </c>
      <c r="K9" s="52"/>
      <c r="L9" s="52">
        <v>228</v>
      </c>
      <c r="N9" s="37">
        <v>2</v>
      </c>
    </row>
    <row r="10" spans="1:14">
      <c r="B10" s="352"/>
      <c r="C10" s="227" t="s">
        <v>339</v>
      </c>
      <c r="D10" s="52"/>
      <c r="E10" s="196">
        <v>34.132564544677734</v>
      </c>
      <c r="F10" s="196">
        <v>20.341264724731445</v>
      </c>
      <c r="G10" s="196">
        <v>22.19141960144043</v>
      </c>
      <c r="H10" s="196"/>
      <c r="I10" s="233">
        <v>0.78547215461730957</v>
      </c>
      <c r="J10" s="233">
        <v>0.79906827211380005</v>
      </c>
      <c r="K10" s="52"/>
      <c r="L10" s="52">
        <v>107</v>
      </c>
      <c r="N10" s="37">
        <v>3</v>
      </c>
    </row>
    <row r="11" spans="1:14">
      <c r="B11" s="352"/>
      <c r="C11" s="227" t="s">
        <v>340</v>
      </c>
      <c r="D11" s="52"/>
      <c r="E11" s="196">
        <v>32.607040405273438</v>
      </c>
      <c r="F11" s="196">
        <v>14.987048149108887</v>
      </c>
      <c r="G11" s="196">
        <v>16.901382446289063</v>
      </c>
      <c r="H11" s="196"/>
      <c r="I11" s="233">
        <v>0.69111400842666626</v>
      </c>
      <c r="J11" s="233">
        <v>0.71072983741760254</v>
      </c>
      <c r="K11" s="52"/>
      <c r="L11" s="52">
        <v>110</v>
      </c>
      <c r="N11" s="37">
        <v>4</v>
      </c>
    </row>
    <row r="12" spans="1:14">
      <c r="B12" s="352"/>
      <c r="C12" s="227" t="s">
        <v>341</v>
      </c>
      <c r="D12" s="52"/>
      <c r="E12" s="196">
        <v>15.332210540771484</v>
      </c>
      <c r="F12" s="196">
        <v>3.357670783996582</v>
      </c>
      <c r="G12" s="196">
        <v>4.5698843002319336</v>
      </c>
      <c r="H12" s="196"/>
      <c r="I12" s="233">
        <v>0.1405942291021347</v>
      </c>
      <c r="J12" s="233">
        <v>0.3250739574432373</v>
      </c>
      <c r="K12" s="52"/>
      <c r="L12" s="52">
        <v>28</v>
      </c>
      <c r="N12" s="37">
        <v>5</v>
      </c>
    </row>
    <row r="13" spans="1:14" ht="7.9" customHeight="1">
      <c r="B13" s="52"/>
      <c r="C13" s="189"/>
      <c r="D13" s="52"/>
      <c r="E13" s="189"/>
      <c r="F13" s="189"/>
      <c r="G13" s="189"/>
      <c r="H13" s="189"/>
      <c r="I13" s="233"/>
      <c r="J13" s="233"/>
      <c r="K13" s="52"/>
      <c r="L13" s="52"/>
      <c r="N13" s="37">
        <v>5.5</v>
      </c>
    </row>
    <row r="14" spans="1:14">
      <c r="B14" s="351" t="s">
        <v>286</v>
      </c>
      <c r="C14" s="223" t="s">
        <v>337</v>
      </c>
      <c r="D14" s="81"/>
      <c r="E14" s="231">
        <v>22.50469970703125</v>
      </c>
      <c r="F14" s="231">
        <v>7.0188632011413574</v>
      </c>
      <c r="G14" s="231">
        <v>8.4138507843017578</v>
      </c>
      <c r="H14" s="231"/>
      <c r="I14" s="234">
        <v>0.79145187139511108</v>
      </c>
      <c r="J14" s="234">
        <v>0.76173567771911621</v>
      </c>
      <c r="K14" s="81"/>
      <c r="L14" s="81">
        <v>76</v>
      </c>
      <c r="N14" s="37">
        <v>6</v>
      </c>
    </row>
    <row r="15" spans="1:14">
      <c r="B15" s="353"/>
      <c r="C15" s="189" t="s">
        <v>338</v>
      </c>
      <c r="D15" s="135"/>
      <c r="E15" s="232">
        <v>22.994649887084961</v>
      </c>
      <c r="F15" s="232">
        <v>8.277043342590332</v>
      </c>
      <c r="G15" s="152">
        <v>9.5537424087524414</v>
      </c>
      <c r="H15" s="152"/>
      <c r="I15" s="235">
        <v>0.88761526346206665</v>
      </c>
      <c r="J15" s="235">
        <v>0.85923570394515991</v>
      </c>
      <c r="K15" s="135"/>
      <c r="L15" s="135">
        <v>160</v>
      </c>
      <c r="N15" s="37">
        <v>7</v>
      </c>
    </row>
    <row r="16" spans="1:14">
      <c r="B16" s="353"/>
      <c r="C16" s="227" t="s">
        <v>339</v>
      </c>
      <c r="D16" s="135"/>
      <c r="E16" s="232">
        <v>19.763208389282227</v>
      </c>
      <c r="F16" s="232">
        <v>4.9944190979003906</v>
      </c>
      <c r="G16" s="232">
        <v>6.55078125</v>
      </c>
      <c r="H16" s="232"/>
      <c r="I16" s="235">
        <v>0.76219147443771362</v>
      </c>
      <c r="J16" s="235">
        <v>0.75808268785476685</v>
      </c>
      <c r="K16" s="135"/>
      <c r="L16" s="135">
        <v>79</v>
      </c>
      <c r="N16" s="37">
        <v>8</v>
      </c>
    </row>
    <row r="17" spans="2:14">
      <c r="B17" s="353"/>
      <c r="C17" s="227" t="s">
        <v>340</v>
      </c>
      <c r="D17" s="135"/>
      <c r="E17" s="232">
        <v>20.018215179443359</v>
      </c>
      <c r="F17" s="232">
        <v>5.9085073471069336</v>
      </c>
      <c r="G17" s="152">
        <v>7.1675477027893066</v>
      </c>
      <c r="H17" s="152"/>
      <c r="I17" s="235">
        <v>0.79460448026657104</v>
      </c>
      <c r="J17" s="235">
        <v>0.80952894687652588</v>
      </c>
      <c r="K17" s="135"/>
      <c r="L17" s="135">
        <v>85</v>
      </c>
      <c r="N17" s="37">
        <v>9</v>
      </c>
    </row>
    <row r="18" spans="2:14">
      <c r="B18" s="354"/>
      <c r="C18" s="228" t="s">
        <v>341</v>
      </c>
      <c r="D18" s="74"/>
      <c r="E18" s="229">
        <v>14.864224433898926</v>
      </c>
      <c r="F18" s="229">
        <v>3.4626321792602539</v>
      </c>
      <c r="G18" s="229">
        <v>4.5328049659729004</v>
      </c>
      <c r="H18" s="229"/>
      <c r="I18" s="236">
        <v>0.26653373241424561</v>
      </c>
      <c r="J18" s="236">
        <v>0.4167276918888092</v>
      </c>
      <c r="K18" s="74"/>
      <c r="L18" s="74">
        <v>26</v>
      </c>
      <c r="N18" s="37">
        <v>10</v>
      </c>
    </row>
    <row r="19" spans="2:14">
      <c r="B19" s="289" t="s">
        <v>83</v>
      </c>
      <c r="C19" s="289"/>
      <c r="D19" s="289"/>
      <c r="E19" s="289"/>
      <c r="F19" s="289"/>
      <c r="G19" s="289"/>
      <c r="H19" s="289"/>
      <c r="I19" s="289"/>
      <c r="J19" s="289"/>
      <c r="K19" s="290"/>
      <c r="L19" s="290"/>
    </row>
    <row r="20" spans="2:14" ht="34.5" customHeight="1">
      <c r="B20" s="327" t="s">
        <v>156</v>
      </c>
      <c r="C20" s="327"/>
      <c r="D20" s="327"/>
      <c r="E20" s="327"/>
      <c r="F20" s="327"/>
      <c r="G20" s="327"/>
      <c r="H20" s="327"/>
      <c r="I20" s="327"/>
      <c r="J20" s="327"/>
      <c r="K20" s="327"/>
      <c r="L20" s="327"/>
    </row>
  </sheetData>
  <mergeCells count="9">
    <mergeCell ref="B8:B12"/>
    <mergeCell ref="B14:B18"/>
    <mergeCell ref="B20:L20"/>
    <mergeCell ref="B5:L5"/>
    <mergeCell ref="D6:D7"/>
    <mergeCell ref="E6:G6"/>
    <mergeCell ref="I6:J6"/>
    <mergeCell ref="L6:L7"/>
    <mergeCell ref="C6:C7"/>
  </mergeCells>
  <hyperlinks>
    <hyperlink ref="A1" location="Index!A1" display="back to Index" xr:uid="{00000000-0004-0000-1400-000000000000}"/>
  </hyperlinks>
  <pageMargins left="0.7" right="0.7" top="0.75" bottom="0.75" header="0.3" footer="0.3"/>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57F3-A9E7-4EC2-AB37-E8A3765D6675}">
  <sheetPr>
    <tabColor theme="4" tint="0.39997558519241921"/>
  </sheetPr>
  <dimension ref="A1:J29"/>
  <sheetViews>
    <sheetView showGridLines="0" workbookViewId="0"/>
  </sheetViews>
  <sheetFormatPr defaultColWidth="8.85546875" defaultRowHeight="15"/>
  <cols>
    <col min="1" max="1" width="12.7109375" style="37" bestFit="1" customWidth="1"/>
    <col min="2" max="2" width="10.140625" style="37" customWidth="1"/>
    <col min="3" max="3" width="16" style="37" customWidth="1"/>
    <col min="4" max="4" width="12.28515625" style="37" bestFit="1" customWidth="1"/>
    <col min="5" max="5" width="11.85546875" style="37" customWidth="1"/>
    <col min="6" max="6" width="4.7109375" style="37" customWidth="1"/>
    <col min="7" max="7" width="4.42578125" style="37" customWidth="1"/>
    <col min="8" max="8" width="4.85546875" style="37" customWidth="1"/>
    <col min="9" max="9" width="5.85546875" style="37" customWidth="1"/>
    <col min="10" max="10" width="8.85546875" style="55"/>
    <col min="11" max="11" width="10.7109375" style="37" customWidth="1"/>
    <col min="12" max="16384" width="8.85546875" style="37"/>
  </cols>
  <sheetData>
    <row r="1" spans="1:10" s="17" customFormat="1">
      <c r="A1" s="32" t="s">
        <v>4</v>
      </c>
      <c r="B1" s="63" t="s">
        <v>88</v>
      </c>
      <c r="C1" s="32"/>
      <c r="D1" s="32"/>
      <c r="E1" s="32"/>
      <c r="F1" s="32"/>
      <c r="G1" s="32"/>
      <c r="H1" s="32"/>
    </row>
    <row r="2" spans="1:10" s="17" customFormat="1">
      <c r="A2" s="17" t="s">
        <v>5</v>
      </c>
      <c r="B2" s="17" t="str">
        <f>Index!E28</f>
        <v>Correlation of early grade and end of primary scores</v>
      </c>
    </row>
    <row r="3" spans="1:10" s="18" customFormat="1" ht="6" customHeight="1"/>
    <row r="4" spans="1:10">
      <c r="I4" s="55"/>
      <c r="J4" s="37"/>
    </row>
    <row r="5" spans="1:10">
      <c r="B5" s="360" t="s">
        <v>291</v>
      </c>
      <c r="C5" s="360"/>
      <c r="D5" s="360"/>
      <c r="E5" s="360"/>
      <c r="F5" s="360"/>
      <c r="G5" s="360"/>
      <c r="H5" s="360"/>
      <c r="I5" s="360"/>
      <c r="J5" s="37"/>
    </row>
    <row r="6" spans="1:10" s="33" customFormat="1" ht="25.5" customHeight="1">
      <c r="B6" s="79" t="s">
        <v>13</v>
      </c>
      <c r="C6" s="79" t="s">
        <v>154</v>
      </c>
      <c r="D6" s="79" t="s">
        <v>159</v>
      </c>
      <c r="E6" s="79" t="s">
        <v>160</v>
      </c>
      <c r="F6" s="79"/>
      <c r="G6" s="79" t="s">
        <v>161</v>
      </c>
      <c r="H6" s="79"/>
      <c r="I6" s="79" t="s">
        <v>25</v>
      </c>
    </row>
    <row r="7" spans="1:10" ht="14.45" customHeight="1">
      <c r="B7" s="359" t="s">
        <v>26</v>
      </c>
      <c r="C7" s="52" t="s">
        <v>162</v>
      </c>
      <c r="D7" s="115">
        <v>504.28970336914063</v>
      </c>
      <c r="E7" s="161">
        <v>502.328125</v>
      </c>
      <c r="F7" s="182"/>
      <c r="G7" s="233">
        <v>0.96192872524261475</v>
      </c>
      <c r="H7" s="189"/>
      <c r="I7" s="189">
        <v>31</v>
      </c>
      <c r="J7" s="37"/>
    </row>
    <row r="8" spans="1:10">
      <c r="B8" s="359"/>
      <c r="C8" s="52" t="s">
        <v>163</v>
      </c>
      <c r="D8" s="115">
        <v>504.28970336914063</v>
      </c>
      <c r="E8" s="115">
        <v>56.722389221191406</v>
      </c>
      <c r="F8" s="182"/>
      <c r="G8" s="233">
        <v>-0.93672198057174683</v>
      </c>
      <c r="H8" s="189"/>
      <c r="I8" s="189">
        <v>31</v>
      </c>
      <c r="J8" s="37"/>
    </row>
    <row r="9" spans="1:10">
      <c r="B9" s="359"/>
      <c r="C9" s="52" t="s">
        <v>164</v>
      </c>
      <c r="D9" s="115">
        <v>504.28970336914063</v>
      </c>
      <c r="E9" s="115">
        <v>44.985240936279297</v>
      </c>
      <c r="F9" s="182"/>
      <c r="G9" s="233">
        <v>-0.8505018949508667</v>
      </c>
      <c r="H9" s="189"/>
      <c r="I9" s="189">
        <v>31</v>
      </c>
      <c r="J9" s="37"/>
    </row>
    <row r="10" spans="1:10" ht="6.6" customHeight="1">
      <c r="B10" s="237"/>
      <c r="C10" s="74"/>
      <c r="D10" s="117"/>
      <c r="E10" s="117"/>
      <c r="F10" s="238"/>
      <c r="G10" s="236"/>
      <c r="H10" s="225"/>
      <c r="I10" s="225"/>
      <c r="J10" s="37"/>
    </row>
    <row r="11" spans="1:10">
      <c r="B11" s="359" t="s">
        <v>17</v>
      </c>
      <c r="C11" s="52" t="s">
        <v>162</v>
      </c>
      <c r="D11" s="115">
        <v>500</v>
      </c>
      <c r="E11" s="115">
        <v>500</v>
      </c>
      <c r="F11" s="182"/>
      <c r="G11" s="233">
        <v>0.47893685102462769</v>
      </c>
      <c r="H11" s="189"/>
      <c r="I11" s="189">
        <v>10</v>
      </c>
      <c r="J11" s="37"/>
    </row>
    <row r="12" spans="1:10">
      <c r="B12" s="359"/>
      <c r="C12" s="52" t="s">
        <v>163</v>
      </c>
      <c r="D12" s="115">
        <v>500</v>
      </c>
      <c r="E12" s="115">
        <v>82.929985046386719</v>
      </c>
      <c r="F12" s="182"/>
      <c r="G12" s="233">
        <v>3.4897197037935257E-2</v>
      </c>
      <c r="H12" s="189"/>
      <c r="I12" s="189">
        <v>10</v>
      </c>
      <c r="J12" s="37"/>
    </row>
    <row r="13" spans="1:10">
      <c r="B13" s="359"/>
      <c r="C13" s="52" t="s">
        <v>164</v>
      </c>
      <c r="D13" s="115">
        <v>500</v>
      </c>
      <c r="E13" s="115">
        <v>53.123760223388672</v>
      </c>
      <c r="F13" s="182"/>
      <c r="G13" s="233">
        <v>-0.71868818998336792</v>
      </c>
      <c r="H13" s="189"/>
      <c r="I13" s="189">
        <v>10</v>
      </c>
      <c r="J13" s="37"/>
    </row>
    <row r="14" spans="1:10" ht="7.9" customHeight="1">
      <c r="B14" s="237"/>
      <c r="C14" s="74"/>
      <c r="D14" s="117"/>
      <c r="E14" s="117"/>
      <c r="F14" s="238"/>
      <c r="G14" s="236"/>
      <c r="H14" s="225"/>
      <c r="I14" s="225"/>
      <c r="J14" s="37"/>
    </row>
    <row r="15" spans="1:10">
      <c r="B15" s="351" t="s">
        <v>171</v>
      </c>
      <c r="C15" s="81" t="s">
        <v>162</v>
      </c>
      <c r="D15" s="116">
        <v>485.8087158203125</v>
      </c>
      <c r="E15" s="116">
        <v>497.17681884765625</v>
      </c>
      <c r="F15" s="239"/>
      <c r="G15" s="234">
        <v>0.62939602136611938</v>
      </c>
      <c r="H15" s="223"/>
      <c r="I15" s="223">
        <v>9</v>
      </c>
      <c r="J15" s="37"/>
    </row>
    <row r="16" spans="1:10">
      <c r="B16" s="353"/>
      <c r="C16" s="135" t="s">
        <v>163</v>
      </c>
      <c r="D16" s="269">
        <v>485.8087158203125</v>
      </c>
      <c r="E16" s="269">
        <v>81.847381591796875</v>
      </c>
      <c r="F16" s="291"/>
      <c r="G16" s="235">
        <v>-0.52780348062515259</v>
      </c>
      <c r="H16" s="152"/>
      <c r="I16" s="152">
        <v>9</v>
      </c>
      <c r="J16" s="37"/>
    </row>
    <row r="17" spans="2:10">
      <c r="B17" s="354"/>
      <c r="C17" s="74" t="s">
        <v>164</v>
      </c>
      <c r="D17" s="117">
        <v>485.8087158203125</v>
      </c>
      <c r="E17" s="117">
        <v>54.794803619384766</v>
      </c>
      <c r="F17" s="238"/>
      <c r="G17" s="236">
        <v>-0.67026299238204956</v>
      </c>
      <c r="H17" s="225"/>
      <c r="I17" s="225">
        <v>9</v>
      </c>
      <c r="J17" s="37"/>
    </row>
    <row r="18" spans="2:10" ht="28.9" customHeight="1">
      <c r="B18" s="346" t="s">
        <v>83</v>
      </c>
      <c r="C18" s="346"/>
      <c r="D18" s="346"/>
      <c r="E18" s="346"/>
      <c r="F18" s="346"/>
      <c r="G18" s="346"/>
      <c r="H18" s="346"/>
      <c r="I18" s="346"/>
      <c r="J18" s="37"/>
    </row>
    <row r="19" spans="2:10">
      <c r="B19" s="230"/>
      <c r="D19" s="39"/>
      <c r="E19" s="39"/>
      <c r="F19" s="38"/>
      <c r="I19" s="55"/>
      <c r="J19" s="37"/>
    </row>
    <row r="20" spans="2:10">
      <c r="B20" s="230"/>
      <c r="D20" s="62"/>
      <c r="E20" s="62"/>
      <c r="F20" s="38"/>
      <c r="I20" s="55"/>
      <c r="J20" s="37"/>
    </row>
    <row r="21" spans="2:10">
      <c r="D21" s="62"/>
      <c r="E21" s="62"/>
      <c r="F21" s="38"/>
      <c r="I21" s="55"/>
      <c r="J21" s="37"/>
    </row>
    <row r="22" spans="2:10" ht="14.45" customHeight="1">
      <c r="C22" s="230"/>
      <c r="E22" s="39"/>
      <c r="F22" s="39"/>
      <c r="G22" s="38"/>
    </row>
    <row r="23" spans="2:10">
      <c r="C23" s="230"/>
      <c r="E23" s="62"/>
      <c r="F23" s="62"/>
      <c r="G23" s="38"/>
    </row>
    <row r="24" spans="2:10">
      <c r="C24" s="230"/>
      <c r="E24" s="39"/>
      <c r="F24" s="39"/>
      <c r="G24" s="38"/>
    </row>
    <row r="25" spans="2:10">
      <c r="C25" s="230"/>
      <c r="E25" s="62"/>
      <c r="F25" s="62"/>
      <c r="G25" s="38"/>
    </row>
    <row r="26" spans="2:10">
      <c r="C26" s="230"/>
      <c r="E26" s="39"/>
      <c r="F26" s="39"/>
      <c r="G26" s="38"/>
    </row>
    <row r="27" spans="2:10">
      <c r="C27" s="230"/>
      <c r="E27" s="62"/>
      <c r="F27" s="62"/>
      <c r="G27" s="38"/>
    </row>
    <row r="28" spans="2:10">
      <c r="C28" s="230"/>
      <c r="E28" s="39"/>
      <c r="F28" s="39"/>
      <c r="G28" s="38"/>
    </row>
    <row r="29" spans="2:10">
      <c r="C29" s="230"/>
      <c r="E29" s="62"/>
      <c r="F29" s="62"/>
      <c r="G29" s="62"/>
    </row>
  </sheetData>
  <mergeCells count="5">
    <mergeCell ref="B7:B9"/>
    <mergeCell ref="B11:B13"/>
    <mergeCell ref="B15:B17"/>
    <mergeCell ref="B5:I5"/>
    <mergeCell ref="B18:I18"/>
  </mergeCells>
  <hyperlinks>
    <hyperlink ref="A1" location="Index!A1" display="back to Index" xr:uid="{00000000-0004-0000-1500-000000000000}"/>
  </hyperlinks>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1671D-3B57-46E0-8CE9-084CF4947AEA}">
  <sheetPr>
    <tabColor theme="4" tint="0.39997558519241921"/>
  </sheetPr>
  <dimension ref="A1:H108"/>
  <sheetViews>
    <sheetView showGridLines="0" zoomScaleNormal="100" workbookViewId="0">
      <pane ySplit="3" topLeftCell="A4" activePane="bottomLeft" state="frozen"/>
      <selection activeCell="C28" sqref="C28"/>
      <selection pane="bottomLeft"/>
    </sheetView>
  </sheetViews>
  <sheetFormatPr defaultColWidth="8.5703125" defaultRowHeight="14.25"/>
  <cols>
    <col min="1" max="1" width="12.7109375" style="19" bestFit="1" customWidth="1"/>
    <col min="2" max="2" width="10.85546875" style="21" customWidth="1"/>
    <col min="3" max="3" width="18" style="66" bestFit="1" customWidth="1"/>
    <col min="4" max="4" width="12.85546875" style="67" customWidth="1"/>
    <col min="5" max="6" width="12.85546875" style="66" customWidth="1"/>
    <col min="7" max="7" width="12.7109375" style="66" customWidth="1"/>
    <col min="8" max="8" width="10.7109375" style="19" customWidth="1"/>
    <col min="9" max="16384" width="8.5703125" style="19"/>
  </cols>
  <sheetData>
    <row r="1" spans="1:8" s="17" customFormat="1" ht="15">
      <c r="A1" s="32" t="s">
        <v>4</v>
      </c>
      <c r="B1" s="63" t="s">
        <v>88</v>
      </c>
      <c r="C1" s="46"/>
      <c r="D1" s="46"/>
      <c r="E1" s="46"/>
      <c r="F1" s="46"/>
      <c r="G1" s="46"/>
      <c r="H1" s="46"/>
    </row>
    <row r="2" spans="1:8" s="17" customFormat="1" ht="15">
      <c r="A2" s="17" t="s">
        <v>5</v>
      </c>
      <c r="B2" s="17" t="str">
        <f>Index!E29</f>
        <v>Country Numbers</v>
      </c>
      <c r="C2" s="47"/>
      <c r="D2" s="47"/>
      <c r="E2" s="47"/>
      <c r="F2" s="47"/>
      <c r="G2" s="47"/>
    </row>
    <row r="3" spans="1:8" s="18" customFormat="1" ht="6" customHeight="1">
      <c r="C3" s="48"/>
      <c r="D3" s="48"/>
      <c r="E3" s="48"/>
      <c r="F3" s="48"/>
      <c r="G3" s="48"/>
    </row>
    <row r="4" spans="1:8" ht="15">
      <c r="H4" s="62"/>
    </row>
    <row r="5" spans="1:8" ht="15">
      <c r="B5" s="45" t="s">
        <v>285</v>
      </c>
      <c r="C5" s="68"/>
      <c r="H5" s="62"/>
    </row>
    <row r="6" spans="1:8" ht="38.25" customHeight="1">
      <c r="B6" s="145" t="s">
        <v>904</v>
      </c>
      <c r="C6" s="146" t="s">
        <v>912</v>
      </c>
      <c r="D6" s="145" t="s">
        <v>1013</v>
      </c>
      <c r="E6" s="145" t="s">
        <v>1014</v>
      </c>
      <c r="F6" s="145" t="s">
        <v>1015</v>
      </c>
      <c r="G6" s="145" t="s">
        <v>1016</v>
      </c>
      <c r="H6" s="145" t="s">
        <v>1055</v>
      </c>
    </row>
    <row r="7" spans="1:8">
      <c r="B7" s="281" t="s">
        <v>905</v>
      </c>
      <c r="C7" s="282" t="s">
        <v>913</v>
      </c>
      <c r="D7" s="283">
        <v>3.2170028686523438</v>
      </c>
      <c r="E7" s="283">
        <v>5.5137929916381836</v>
      </c>
      <c r="F7" s="283">
        <v>8.5534172058105469</v>
      </c>
      <c r="G7" s="281" t="s">
        <v>1017</v>
      </c>
      <c r="H7" s="281">
        <v>2016</v>
      </c>
    </row>
    <row r="8" spans="1:8">
      <c r="B8" s="270" t="s">
        <v>905</v>
      </c>
      <c r="C8" s="144" t="s">
        <v>914</v>
      </c>
      <c r="D8" s="284">
        <v>2.5932464599609375</v>
      </c>
      <c r="E8" s="284">
        <v>49.799999237060547</v>
      </c>
      <c r="F8" s="284">
        <v>51.101810455322266</v>
      </c>
      <c r="G8" s="270" t="s">
        <v>1018</v>
      </c>
      <c r="H8" s="270">
        <v>2013</v>
      </c>
    </row>
    <row r="9" spans="1:8">
      <c r="B9" s="285" t="s">
        <v>905</v>
      </c>
      <c r="C9" s="142" t="s">
        <v>915</v>
      </c>
      <c r="D9" s="286">
        <v>0</v>
      </c>
      <c r="E9" s="286">
        <v>18.200000762939453</v>
      </c>
      <c r="F9" s="286">
        <v>18.200000762939453</v>
      </c>
      <c r="G9" s="285" t="s">
        <v>1018</v>
      </c>
      <c r="H9" s="285">
        <v>2016</v>
      </c>
    </row>
    <row r="10" spans="1:8">
      <c r="B10" s="270" t="s">
        <v>905</v>
      </c>
      <c r="C10" s="144" t="s">
        <v>916</v>
      </c>
      <c r="D10" s="284">
        <v>1.8535537719726563</v>
      </c>
      <c r="E10" s="284">
        <v>1.4039039611816406</v>
      </c>
      <c r="F10" s="284">
        <v>3.2314355373382568</v>
      </c>
      <c r="G10" s="270" t="s">
        <v>1019</v>
      </c>
      <c r="H10" s="270">
        <v>2016</v>
      </c>
    </row>
    <row r="11" spans="1:8">
      <c r="B11" s="285" t="s">
        <v>905</v>
      </c>
      <c r="C11" s="142" t="s">
        <v>917</v>
      </c>
      <c r="D11" s="286">
        <v>2.4452667236328125</v>
      </c>
      <c r="E11" s="286">
        <v>33.772895812988281</v>
      </c>
      <c r="F11" s="286">
        <v>35.392326354980469</v>
      </c>
      <c r="G11" s="285" t="s">
        <v>1019</v>
      </c>
      <c r="H11" s="285">
        <v>2011</v>
      </c>
    </row>
    <row r="12" spans="1:8">
      <c r="B12" s="270" t="s">
        <v>905</v>
      </c>
      <c r="C12" s="144" t="s">
        <v>918</v>
      </c>
      <c r="D12" s="284">
        <v>1.2000579833984375</v>
      </c>
      <c r="E12" s="284">
        <v>1.0091722011566162</v>
      </c>
      <c r="F12" s="284">
        <v>2.1971194744110107</v>
      </c>
      <c r="G12" s="270" t="s">
        <v>1020</v>
      </c>
      <c r="H12" s="270">
        <v>2015</v>
      </c>
    </row>
    <row r="13" spans="1:8">
      <c r="B13" s="285" t="s">
        <v>905</v>
      </c>
      <c r="C13" s="142" t="s">
        <v>919</v>
      </c>
      <c r="D13" s="286">
        <v>2.6573715209960938</v>
      </c>
      <c r="E13" s="286">
        <v>0.30218958854675293</v>
      </c>
      <c r="F13" s="286">
        <v>2.9515306949615479</v>
      </c>
      <c r="G13" s="285" t="s">
        <v>1020</v>
      </c>
      <c r="H13" s="285">
        <v>2015</v>
      </c>
    </row>
    <row r="14" spans="1:8">
      <c r="B14" s="270" t="s">
        <v>905</v>
      </c>
      <c r="C14" s="144" t="s">
        <v>920</v>
      </c>
      <c r="D14" s="284">
        <v>1.282501220703125</v>
      </c>
      <c r="E14" s="284">
        <v>2.4024128913879395</v>
      </c>
      <c r="F14" s="284">
        <v>3.6541030406951904</v>
      </c>
      <c r="G14" s="270" t="s">
        <v>1021</v>
      </c>
      <c r="H14" s="270">
        <v>2016</v>
      </c>
    </row>
    <row r="15" spans="1:8">
      <c r="B15" s="285" t="s">
        <v>905</v>
      </c>
      <c r="C15" s="142" t="s">
        <v>921</v>
      </c>
      <c r="D15" s="286">
        <v>1.3968582153320313</v>
      </c>
      <c r="E15" s="286">
        <v>11.699999809265137</v>
      </c>
      <c r="F15" s="286">
        <v>12.933425903320313</v>
      </c>
      <c r="G15" s="285" t="s">
        <v>1022</v>
      </c>
      <c r="H15" s="285">
        <v>2017</v>
      </c>
    </row>
    <row r="16" spans="1:8">
      <c r="B16" s="270" t="s">
        <v>905</v>
      </c>
      <c r="C16" s="144" t="s">
        <v>922</v>
      </c>
      <c r="D16" s="284">
        <v>1.4772720336914063</v>
      </c>
      <c r="E16" s="284">
        <v>10.02655029296875</v>
      </c>
      <c r="F16" s="284">
        <v>11.355703353881836</v>
      </c>
      <c r="G16" s="270" t="s">
        <v>1023</v>
      </c>
      <c r="H16" s="270">
        <v>2016</v>
      </c>
    </row>
    <row r="17" spans="2:8">
      <c r="B17" s="285" t="s">
        <v>905</v>
      </c>
      <c r="C17" s="142" t="s">
        <v>923</v>
      </c>
      <c r="D17" s="286">
        <v>5.876922607421875E-2</v>
      </c>
      <c r="E17" s="286">
        <v>2.747267484664917</v>
      </c>
      <c r="F17" s="286">
        <v>2.80442214012146</v>
      </c>
      <c r="G17" s="285" t="s">
        <v>1023</v>
      </c>
      <c r="H17" s="285">
        <v>2016</v>
      </c>
    </row>
    <row r="18" spans="2:8">
      <c r="B18" s="270" t="s">
        <v>905</v>
      </c>
      <c r="C18" s="144" t="s">
        <v>924</v>
      </c>
      <c r="D18" s="284">
        <v>1.9804229736328125</v>
      </c>
      <c r="E18" s="284">
        <v>21.918605804443359</v>
      </c>
      <c r="F18" s="284">
        <v>23.464946746826172</v>
      </c>
      <c r="G18" s="270" t="s">
        <v>1024</v>
      </c>
      <c r="H18" s="270">
        <v>2011</v>
      </c>
    </row>
    <row r="19" spans="2:8">
      <c r="B19" s="285" t="s">
        <v>905</v>
      </c>
      <c r="C19" s="142" t="s">
        <v>925</v>
      </c>
      <c r="D19" s="286">
        <v>0.59912109375</v>
      </c>
      <c r="E19" s="286">
        <v>1.0800000429153442</v>
      </c>
      <c r="F19" s="286">
        <v>1.6726505756378174</v>
      </c>
      <c r="G19" s="285" t="s">
        <v>1025</v>
      </c>
      <c r="H19" s="285">
        <v>2011</v>
      </c>
    </row>
    <row r="20" spans="2:8">
      <c r="B20" s="270" t="s">
        <v>906</v>
      </c>
      <c r="C20" s="144" t="s">
        <v>926</v>
      </c>
      <c r="D20" s="284">
        <v>7.1906661987304688</v>
      </c>
      <c r="E20" s="284">
        <v>29.9957275390625</v>
      </c>
      <c r="F20" s="284">
        <v>35.029502868652344</v>
      </c>
      <c r="G20" s="270" t="s">
        <v>1026</v>
      </c>
      <c r="H20" s="270">
        <v>2015</v>
      </c>
    </row>
    <row r="21" spans="2:8">
      <c r="B21" s="285" t="s">
        <v>906</v>
      </c>
      <c r="C21" s="142" t="s">
        <v>927</v>
      </c>
      <c r="D21" s="286">
        <v>0</v>
      </c>
      <c r="E21" s="286">
        <v>2.4142622947692871</v>
      </c>
      <c r="F21" s="286">
        <v>2.4142622947692871</v>
      </c>
      <c r="G21" s="285" t="s">
        <v>1027</v>
      </c>
      <c r="H21" s="285">
        <v>2016</v>
      </c>
    </row>
    <row r="22" spans="2:8">
      <c r="B22" s="270" t="s">
        <v>906</v>
      </c>
      <c r="C22" s="144" t="s">
        <v>928</v>
      </c>
      <c r="D22" s="284">
        <v>5.0347137451171875</v>
      </c>
      <c r="E22" s="284">
        <v>19.21367073059082</v>
      </c>
      <c r="F22" s="284">
        <v>23.281030654907227</v>
      </c>
      <c r="G22" s="270" t="s">
        <v>1027</v>
      </c>
      <c r="H22" s="270">
        <v>2016</v>
      </c>
    </row>
    <row r="23" spans="2:8">
      <c r="B23" s="285" t="s">
        <v>906</v>
      </c>
      <c r="C23" s="142" t="s">
        <v>929</v>
      </c>
      <c r="D23" s="286">
        <v>1.3378067016601563</v>
      </c>
      <c r="E23" s="286">
        <v>5.0987124443054199</v>
      </c>
      <c r="F23" s="286">
        <v>6.3683080673217773</v>
      </c>
      <c r="G23" s="285" t="s">
        <v>1027</v>
      </c>
      <c r="H23" s="285">
        <v>2016</v>
      </c>
    </row>
    <row r="24" spans="2:8">
      <c r="B24" s="270" t="s">
        <v>906</v>
      </c>
      <c r="C24" s="144" t="s">
        <v>930</v>
      </c>
      <c r="D24" s="284">
        <v>6.8410797119140625</v>
      </c>
      <c r="E24" s="284">
        <v>5.2132844924926758</v>
      </c>
      <c r="F24" s="284">
        <v>11.697719573974609</v>
      </c>
      <c r="G24" s="270" t="s">
        <v>1027</v>
      </c>
      <c r="H24" s="270">
        <v>2016</v>
      </c>
    </row>
    <row r="25" spans="2:8">
      <c r="B25" s="285" t="s">
        <v>906</v>
      </c>
      <c r="C25" s="142" t="s">
        <v>931</v>
      </c>
      <c r="D25" s="286">
        <v>3.0278396606445313</v>
      </c>
      <c r="E25" s="286">
        <v>1.0005652904510498</v>
      </c>
      <c r="F25" s="286">
        <v>3.9981093406677246</v>
      </c>
      <c r="G25" s="285" t="s">
        <v>1027</v>
      </c>
      <c r="H25" s="285">
        <v>2011</v>
      </c>
    </row>
    <row r="26" spans="2:8">
      <c r="B26" s="270" t="s">
        <v>906</v>
      </c>
      <c r="C26" s="144" t="s">
        <v>932</v>
      </c>
      <c r="D26" s="284">
        <v>2.171661376953125</v>
      </c>
      <c r="E26" s="284">
        <v>14.299422264099121</v>
      </c>
      <c r="F26" s="284">
        <v>16.160549163818359</v>
      </c>
      <c r="G26" s="270" t="s">
        <v>1028</v>
      </c>
      <c r="H26" s="270">
        <v>2015</v>
      </c>
    </row>
    <row r="27" spans="2:8">
      <c r="B27" s="285" t="s">
        <v>906</v>
      </c>
      <c r="C27" s="142" t="s">
        <v>933</v>
      </c>
      <c r="D27" s="286">
        <v>0</v>
      </c>
      <c r="E27" s="286">
        <v>2.9605269432067871</v>
      </c>
      <c r="F27" s="286">
        <v>2.9605269432067871</v>
      </c>
      <c r="G27" s="285" t="s">
        <v>1029</v>
      </c>
      <c r="H27" s="285">
        <v>2016</v>
      </c>
    </row>
    <row r="28" spans="2:8">
      <c r="B28" s="270" t="s">
        <v>906</v>
      </c>
      <c r="C28" s="144" t="s">
        <v>934</v>
      </c>
      <c r="D28" s="284">
        <v>0.97910308837890625</v>
      </c>
      <c r="E28" s="284">
        <v>2.6210546493530273</v>
      </c>
      <c r="F28" s="284">
        <v>3.5744948387145996</v>
      </c>
      <c r="G28" s="270" t="s">
        <v>1029</v>
      </c>
      <c r="H28" s="270">
        <v>2016</v>
      </c>
    </row>
    <row r="29" spans="2:8">
      <c r="B29" s="285" t="s">
        <v>906</v>
      </c>
      <c r="C29" s="142" t="s">
        <v>935</v>
      </c>
      <c r="D29" s="286">
        <v>0.8765106201171875</v>
      </c>
      <c r="E29" s="286">
        <v>1.7100691795349121</v>
      </c>
      <c r="F29" s="286">
        <v>2.5715909004211426</v>
      </c>
      <c r="G29" s="285" t="s">
        <v>1029</v>
      </c>
      <c r="H29" s="285">
        <v>2016</v>
      </c>
    </row>
    <row r="30" spans="2:8">
      <c r="B30" s="270" t="s">
        <v>906</v>
      </c>
      <c r="C30" s="144" t="s">
        <v>936</v>
      </c>
      <c r="D30" s="284">
        <v>0.89084625244140625</v>
      </c>
      <c r="E30" s="284">
        <v>6.284576416015625</v>
      </c>
      <c r="F30" s="284">
        <v>7.1194367408752441</v>
      </c>
      <c r="G30" s="270" t="s">
        <v>1029</v>
      </c>
      <c r="H30" s="270">
        <v>2016</v>
      </c>
    </row>
    <row r="31" spans="2:8">
      <c r="B31" s="285" t="s">
        <v>906</v>
      </c>
      <c r="C31" s="142" t="s">
        <v>937</v>
      </c>
      <c r="D31" s="286">
        <v>0.37407684326171875</v>
      </c>
      <c r="E31" s="286">
        <v>13.523626327514648</v>
      </c>
      <c r="F31" s="286">
        <v>13.847114562988281</v>
      </c>
      <c r="G31" s="285" t="s">
        <v>1029</v>
      </c>
      <c r="H31" s="285">
        <v>2016</v>
      </c>
    </row>
    <row r="32" spans="2:8">
      <c r="B32" s="270" t="s">
        <v>906</v>
      </c>
      <c r="C32" s="144" t="s">
        <v>938</v>
      </c>
      <c r="D32" s="284">
        <v>0.2181396484375</v>
      </c>
      <c r="E32" s="284">
        <v>5.492556095123291</v>
      </c>
      <c r="F32" s="284">
        <v>5.6987142562866211</v>
      </c>
      <c r="G32" s="270" t="s">
        <v>1029</v>
      </c>
      <c r="H32" s="270">
        <v>2016</v>
      </c>
    </row>
    <row r="33" spans="2:8">
      <c r="B33" s="285" t="s">
        <v>906</v>
      </c>
      <c r="C33" s="142" t="s">
        <v>939</v>
      </c>
      <c r="D33" s="286">
        <v>3.138519287109375</v>
      </c>
      <c r="E33" s="286">
        <v>2.8618931770324707</v>
      </c>
      <c r="F33" s="286">
        <v>5.9105916023254395</v>
      </c>
      <c r="G33" s="285" t="s">
        <v>1029</v>
      </c>
      <c r="H33" s="285">
        <v>2016</v>
      </c>
    </row>
    <row r="34" spans="2:8">
      <c r="B34" s="270" t="s">
        <v>906</v>
      </c>
      <c r="C34" s="144" t="s">
        <v>940</v>
      </c>
      <c r="D34" s="284">
        <v>2.983856201171875E-2</v>
      </c>
      <c r="E34" s="284">
        <v>2.3149967193603516</v>
      </c>
      <c r="F34" s="284">
        <v>2.3441445827484131</v>
      </c>
      <c r="G34" s="270" t="s">
        <v>1029</v>
      </c>
      <c r="H34" s="270">
        <v>2016</v>
      </c>
    </row>
    <row r="35" spans="2:8">
      <c r="B35" s="285" t="s">
        <v>906</v>
      </c>
      <c r="C35" s="142" t="s">
        <v>941</v>
      </c>
      <c r="D35" s="286">
        <v>1.3878097534179688</v>
      </c>
      <c r="E35" s="286">
        <v>2.139204740524292</v>
      </c>
      <c r="F35" s="286">
        <v>3.4973263740539551</v>
      </c>
      <c r="G35" s="285" t="s">
        <v>1029</v>
      </c>
      <c r="H35" s="285">
        <v>2016</v>
      </c>
    </row>
    <row r="36" spans="2:8">
      <c r="B36" s="270" t="s">
        <v>906</v>
      </c>
      <c r="C36" s="144" t="s">
        <v>942</v>
      </c>
      <c r="D36" s="284">
        <v>0.27924346923828125</v>
      </c>
      <c r="E36" s="284">
        <v>1.9077122211456299</v>
      </c>
      <c r="F36" s="284">
        <v>2.1816284656524658</v>
      </c>
      <c r="G36" s="270" t="s">
        <v>1029</v>
      </c>
      <c r="H36" s="270">
        <v>2016</v>
      </c>
    </row>
    <row r="37" spans="2:8">
      <c r="B37" s="285" t="s">
        <v>906</v>
      </c>
      <c r="C37" s="142" t="s">
        <v>943</v>
      </c>
      <c r="D37" s="286">
        <v>1.9055633544921875</v>
      </c>
      <c r="E37" s="286">
        <v>63.799999237060547</v>
      </c>
      <c r="F37" s="286">
        <v>64.489814758300781</v>
      </c>
      <c r="G37" s="285" t="s">
        <v>1030</v>
      </c>
      <c r="H37" s="285">
        <v>2014</v>
      </c>
    </row>
    <row r="38" spans="2:8">
      <c r="B38" s="270" t="s">
        <v>906</v>
      </c>
      <c r="C38" s="144" t="s">
        <v>944</v>
      </c>
      <c r="D38" s="284">
        <v>3.2074508666992188</v>
      </c>
      <c r="E38" s="284">
        <v>0.80328583717346191</v>
      </c>
      <c r="F38" s="284">
        <v>3.9849717617034912</v>
      </c>
      <c r="G38" s="270" t="s">
        <v>1031</v>
      </c>
      <c r="H38" s="270">
        <v>2016</v>
      </c>
    </row>
    <row r="39" spans="2:8">
      <c r="B39" s="285" t="s">
        <v>906</v>
      </c>
      <c r="C39" s="142" t="s">
        <v>945</v>
      </c>
      <c r="D39" s="286">
        <v>0.25527191162109375</v>
      </c>
      <c r="E39" s="286">
        <v>2.7349233627319336</v>
      </c>
      <c r="F39" s="286">
        <v>2.9832139015197754</v>
      </c>
      <c r="G39" s="285" t="s">
        <v>1031</v>
      </c>
      <c r="H39" s="285">
        <v>2016</v>
      </c>
    </row>
    <row r="40" spans="2:8">
      <c r="B40" s="270" t="s">
        <v>906</v>
      </c>
      <c r="C40" s="144" t="s">
        <v>946</v>
      </c>
      <c r="D40" s="284">
        <v>0.33458709716796875</v>
      </c>
      <c r="E40" s="284">
        <v>1.3098418712615967</v>
      </c>
      <c r="F40" s="284">
        <v>1.6400463581085205</v>
      </c>
      <c r="G40" s="270" t="s">
        <v>1031</v>
      </c>
      <c r="H40" s="270">
        <v>2016</v>
      </c>
    </row>
    <row r="41" spans="2:8">
      <c r="B41" s="285" t="s">
        <v>906</v>
      </c>
      <c r="C41" s="142" t="s">
        <v>947</v>
      </c>
      <c r="D41" s="286">
        <v>0.1938018798828125</v>
      </c>
      <c r="E41" s="286">
        <v>5.7878437042236328</v>
      </c>
      <c r="F41" s="286">
        <v>5.970428466796875</v>
      </c>
      <c r="G41" s="285" t="s">
        <v>1031</v>
      </c>
      <c r="H41" s="285">
        <v>2016</v>
      </c>
    </row>
    <row r="42" spans="2:8">
      <c r="B42" s="270" t="s">
        <v>906</v>
      </c>
      <c r="C42" s="144" t="s">
        <v>948</v>
      </c>
      <c r="D42" s="284">
        <v>4.4030914306640625</v>
      </c>
      <c r="E42" s="284">
        <v>1.9925415515899658</v>
      </c>
      <c r="F42" s="284">
        <v>6.3078994750976563</v>
      </c>
      <c r="G42" s="270" t="s">
        <v>1031</v>
      </c>
      <c r="H42" s="270">
        <v>2016</v>
      </c>
    </row>
    <row r="43" spans="2:8">
      <c r="B43" s="285" t="s">
        <v>906</v>
      </c>
      <c r="C43" s="142" t="s">
        <v>949</v>
      </c>
      <c r="D43" s="286">
        <v>3.5686492919921875</v>
      </c>
      <c r="E43" s="286">
        <v>2.9927074909210205</v>
      </c>
      <c r="F43" s="286">
        <v>6.4545574188232422</v>
      </c>
      <c r="G43" s="285" t="s">
        <v>1031</v>
      </c>
      <c r="H43" s="285">
        <v>2016</v>
      </c>
    </row>
    <row r="44" spans="2:8">
      <c r="B44" s="270" t="s">
        <v>906</v>
      </c>
      <c r="C44" s="144" t="s">
        <v>950</v>
      </c>
      <c r="D44" s="284">
        <v>6.8500823974609375</v>
      </c>
      <c r="E44" s="284">
        <v>14.070582389831543</v>
      </c>
      <c r="F44" s="284">
        <v>19.956817626953125</v>
      </c>
      <c r="G44" s="270" t="s">
        <v>1031</v>
      </c>
      <c r="H44" s="270">
        <v>2011</v>
      </c>
    </row>
    <row r="45" spans="2:8">
      <c r="B45" s="285" t="s">
        <v>906</v>
      </c>
      <c r="C45" s="142" t="s">
        <v>951</v>
      </c>
      <c r="D45" s="286">
        <v>2.4139404296875</v>
      </c>
      <c r="E45" s="286">
        <v>0.89484453201293945</v>
      </c>
      <c r="F45" s="286">
        <v>3.2871840000152588</v>
      </c>
      <c r="G45" s="285" t="s">
        <v>1031</v>
      </c>
      <c r="H45" s="285">
        <v>2016</v>
      </c>
    </row>
    <row r="46" spans="2:8">
      <c r="B46" s="270" t="s">
        <v>906</v>
      </c>
      <c r="C46" s="144" t="s">
        <v>952</v>
      </c>
      <c r="D46" s="284">
        <v>0.79376983642578125</v>
      </c>
      <c r="E46" s="284">
        <v>7.3700666427612305</v>
      </c>
      <c r="F46" s="284">
        <v>8.1053352355957031</v>
      </c>
      <c r="G46" s="270" t="s">
        <v>1032</v>
      </c>
      <c r="H46" s="270">
        <v>2015</v>
      </c>
    </row>
    <row r="47" spans="2:8">
      <c r="B47" s="285" t="s">
        <v>906</v>
      </c>
      <c r="C47" s="142" t="s">
        <v>953</v>
      </c>
      <c r="D47" s="286">
        <v>2.1155929565429688</v>
      </c>
      <c r="E47" s="286">
        <v>6.5542221069335938</v>
      </c>
      <c r="F47" s="286">
        <v>8.5311546325683594</v>
      </c>
      <c r="G47" s="285" t="s">
        <v>1033</v>
      </c>
      <c r="H47" s="285">
        <v>2016</v>
      </c>
    </row>
    <row r="48" spans="2:8">
      <c r="B48" s="270" t="s">
        <v>906</v>
      </c>
      <c r="C48" s="144" t="s">
        <v>954</v>
      </c>
      <c r="D48" s="284">
        <v>2.2350082397460938</v>
      </c>
      <c r="E48" s="284">
        <v>3.6808967590332031</v>
      </c>
      <c r="F48" s="284">
        <v>5.8336367607116699</v>
      </c>
      <c r="G48" s="270" t="s">
        <v>1033</v>
      </c>
      <c r="H48" s="270">
        <v>2016</v>
      </c>
    </row>
    <row r="49" spans="2:8">
      <c r="B49" s="285" t="s">
        <v>906</v>
      </c>
      <c r="C49" s="142" t="s">
        <v>955</v>
      </c>
      <c r="D49" s="286">
        <v>1.4699935913085938</v>
      </c>
      <c r="E49" s="286">
        <v>3.4313440322875977</v>
      </c>
      <c r="F49" s="286">
        <v>4.8508973121643066</v>
      </c>
      <c r="G49" s="285" t="s">
        <v>1033</v>
      </c>
      <c r="H49" s="285">
        <v>2016</v>
      </c>
    </row>
    <row r="50" spans="2:8">
      <c r="B50" s="270" t="s">
        <v>906</v>
      </c>
      <c r="C50" s="144" t="s">
        <v>956</v>
      </c>
      <c r="D50" s="284">
        <v>0.3928680419921875</v>
      </c>
      <c r="E50" s="284">
        <v>1.9255518913269043</v>
      </c>
      <c r="F50" s="284">
        <v>2.3108551502227783</v>
      </c>
      <c r="G50" s="270" t="s">
        <v>1033</v>
      </c>
      <c r="H50" s="270">
        <v>2016</v>
      </c>
    </row>
    <row r="51" spans="2:8">
      <c r="B51" s="285" t="s">
        <v>906</v>
      </c>
      <c r="C51" s="142" t="s">
        <v>957</v>
      </c>
      <c r="D51" s="286">
        <v>5.0271072387695313</v>
      </c>
      <c r="E51" s="286">
        <v>17.563825607299805</v>
      </c>
      <c r="F51" s="286">
        <v>21.707981109619141</v>
      </c>
      <c r="G51" s="285" t="s">
        <v>1034</v>
      </c>
      <c r="H51" s="285">
        <v>2015</v>
      </c>
    </row>
    <row r="52" spans="2:8">
      <c r="B52" s="270" t="s">
        <v>906</v>
      </c>
      <c r="C52" s="144" t="s">
        <v>958</v>
      </c>
      <c r="D52" s="284">
        <v>0.2365570068359375</v>
      </c>
      <c r="E52" s="284">
        <v>3.1756341457366943</v>
      </c>
      <c r="F52" s="284">
        <v>3.4046790599822998</v>
      </c>
      <c r="G52" s="270" t="s">
        <v>1035</v>
      </c>
      <c r="H52" s="270">
        <v>2016</v>
      </c>
    </row>
    <row r="53" spans="2:8">
      <c r="B53" s="285" t="s">
        <v>907</v>
      </c>
      <c r="C53" s="142" t="s">
        <v>959</v>
      </c>
      <c r="D53" s="286">
        <v>0.6446075439453125</v>
      </c>
      <c r="E53" s="286">
        <v>53.578964233398438</v>
      </c>
      <c r="F53" s="286">
        <v>53.878196716308594</v>
      </c>
      <c r="G53" s="285" t="s">
        <v>1036</v>
      </c>
      <c r="H53" s="285">
        <v>2013</v>
      </c>
    </row>
    <row r="54" spans="2:8">
      <c r="B54" s="270" t="s">
        <v>907</v>
      </c>
      <c r="C54" s="144" t="s">
        <v>960</v>
      </c>
      <c r="D54" s="284">
        <v>2.6761093139648438</v>
      </c>
      <c r="E54" s="284">
        <v>46.947467803955078</v>
      </c>
      <c r="F54" s="284">
        <v>48.367210388183594</v>
      </c>
      <c r="G54" s="270" t="s">
        <v>1036</v>
      </c>
      <c r="H54" s="270">
        <v>2013</v>
      </c>
    </row>
    <row r="55" spans="2:8">
      <c r="B55" s="285" t="s">
        <v>907</v>
      </c>
      <c r="C55" s="142" t="s">
        <v>961</v>
      </c>
      <c r="D55" s="286">
        <v>9.3444976806640625</v>
      </c>
      <c r="E55" s="286">
        <v>30.258625030517578</v>
      </c>
      <c r="F55" s="286">
        <v>36.775608062744141</v>
      </c>
      <c r="G55" s="285" t="s">
        <v>1036</v>
      </c>
      <c r="H55" s="285">
        <v>2013</v>
      </c>
    </row>
    <row r="56" spans="2:8">
      <c r="B56" s="270" t="s">
        <v>907</v>
      </c>
      <c r="C56" s="144" t="s">
        <v>962</v>
      </c>
      <c r="D56" s="284">
        <v>6.9212265014648438</v>
      </c>
      <c r="E56" s="284">
        <v>44.726211547851563</v>
      </c>
      <c r="F56" s="284">
        <v>48.551834106445313</v>
      </c>
      <c r="G56" s="270" t="s">
        <v>1036</v>
      </c>
      <c r="H56" s="270">
        <v>2013</v>
      </c>
    </row>
    <row r="57" spans="2:8">
      <c r="B57" s="285" t="s">
        <v>907</v>
      </c>
      <c r="C57" s="142" t="s">
        <v>963</v>
      </c>
      <c r="D57" s="286">
        <v>1.0999984741210938</v>
      </c>
      <c r="E57" s="286">
        <v>31.704282760620117</v>
      </c>
      <c r="F57" s="286">
        <v>32.455535888671875</v>
      </c>
      <c r="G57" s="285" t="s">
        <v>1036</v>
      </c>
      <c r="H57" s="285">
        <v>2013</v>
      </c>
    </row>
    <row r="58" spans="2:8">
      <c r="B58" s="270" t="s">
        <v>907</v>
      </c>
      <c r="C58" s="144" t="s">
        <v>964</v>
      </c>
      <c r="D58" s="284">
        <v>6.5989990234375</v>
      </c>
      <c r="E58" s="284">
        <v>79.381965637207031</v>
      </c>
      <c r="F58" s="284">
        <v>80.742546081542969</v>
      </c>
      <c r="G58" s="270" t="s">
        <v>1036</v>
      </c>
      <c r="H58" s="270">
        <v>2013</v>
      </c>
    </row>
    <row r="59" spans="2:8">
      <c r="B59" s="285" t="s">
        <v>907</v>
      </c>
      <c r="C59" s="142" t="s">
        <v>965</v>
      </c>
      <c r="D59" s="286">
        <v>1.9160232543945313</v>
      </c>
      <c r="E59" s="286">
        <v>62.068683624267578</v>
      </c>
      <c r="F59" s="286">
        <v>62.795455932617188</v>
      </c>
      <c r="G59" s="285" t="s">
        <v>1036</v>
      </c>
      <c r="H59" s="285">
        <v>2013</v>
      </c>
    </row>
    <row r="60" spans="2:8">
      <c r="B60" s="270" t="s">
        <v>907</v>
      </c>
      <c r="C60" s="144" t="s">
        <v>966</v>
      </c>
      <c r="D60" s="284">
        <v>10.058647155761719</v>
      </c>
      <c r="E60" s="284">
        <v>63.624408721923828</v>
      </c>
      <c r="F60" s="284">
        <v>67.283302307128906</v>
      </c>
      <c r="G60" s="270" t="s">
        <v>1036</v>
      </c>
      <c r="H60" s="270">
        <v>2013</v>
      </c>
    </row>
    <row r="61" spans="2:8">
      <c r="B61" s="285" t="s">
        <v>907</v>
      </c>
      <c r="C61" s="142" t="s">
        <v>967</v>
      </c>
      <c r="D61" s="286">
        <v>17.140998840332031</v>
      </c>
      <c r="E61" s="286">
        <v>69.443695068359375</v>
      </c>
      <c r="F61" s="286">
        <v>74.681350708007813</v>
      </c>
      <c r="G61" s="285" t="s">
        <v>1036</v>
      </c>
      <c r="H61" s="285">
        <v>2013</v>
      </c>
    </row>
    <row r="62" spans="2:8">
      <c r="B62" s="270" t="s">
        <v>907</v>
      </c>
      <c r="C62" s="144" t="s">
        <v>968</v>
      </c>
      <c r="D62" s="284">
        <v>1.1694793701171875</v>
      </c>
      <c r="E62" s="284">
        <v>42.489982604980469</v>
      </c>
      <c r="F62" s="284">
        <v>43.162551879882813</v>
      </c>
      <c r="G62" s="270" t="s">
        <v>1036</v>
      </c>
      <c r="H62" s="270">
        <v>2013</v>
      </c>
    </row>
    <row r="63" spans="2:8">
      <c r="B63" s="285" t="s">
        <v>907</v>
      </c>
      <c r="C63" s="142" t="s">
        <v>969</v>
      </c>
      <c r="D63" s="286">
        <v>1.5897293090820313</v>
      </c>
      <c r="E63" s="286">
        <v>69.312583923339844</v>
      </c>
      <c r="F63" s="286">
        <v>69.800430297851563</v>
      </c>
      <c r="G63" s="285" t="s">
        <v>1036</v>
      </c>
      <c r="H63" s="285">
        <v>2013</v>
      </c>
    </row>
    <row r="64" spans="2:8">
      <c r="B64" s="270" t="s">
        <v>907</v>
      </c>
      <c r="C64" s="144" t="s">
        <v>970</v>
      </c>
      <c r="D64" s="284">
        <v>7.0764923095703125</v>
      </c>
      <c r="E64" s="284">
        <v>64.08575439453125</v>
      </c>
      <c r="F64" s="284">
        <v>66.627220153808594</v>
      </c>
      <c r="G64" s="270" t="s">
        <v>1036</v>
      </c>
      <c r="H64" s="270">
        <v>2013</v>
      </c>
    </row>
    <row r="65" spans="2:8">
      <c r="B65" s="285" t="s">
        <v>907</v>
      </c>
      <c r="C65" s="142" t="s">
        <v>971</v>
      </c>
      <c r="D65" s="286">
        <v>10.802223205566406</v>
      </c>
      <c r="E65" s="286">
        <v>71.2763671875</v>
      </c>
      <c r="F65" s="286">
        <v>74.379158020019531</v>
      </c>
      <c r="G65" s="285" t="s">
        <v>1036</v>
      </c>
      <c r="H65" s="285">
        <v>2013</v>
      </c>
    </row>
    <row r="66" spans="2:8">
      <c r="B66" s="270" t="s">
        <v>907</v>
      </c>
      <c r="C66" s="144" t="s">
        <v>972</v>
      </c>
      <c r="D66" s="284">
        <v>4.2238998413085938</v>
      </c>
      <c r="E66" s="284">
        <v>53.69500732421875</v>
      </c>
      <c r="F66" s="284">
        <v>55.650882720947266</v>
      </c>
      <c r="G66" s="270" t="s">
        <v>1036</v>
      </c>
      <c r="H66" s="270">
        <v>2013</v>
      </c>
    </row>
    <row r="67" spans="2:8">
      <c r="B67" s="285" t="s">
        <v>907</v>
      </c>
      <c r="C67" s="142" t="s">
        <v>973</v>
      </c>
      <c r="D67" s="286">
        <v>1.2664871215820313</v>
      </c>
      <c r="E67" s="286">
        <v>19.664346694946289</v>
      </c>
      <c r="F67" s="286">
        <v>20.681787490844727</v>
      </c>
      <c r="G67" s="285" t="s">
        <v>1037</v>
      </c>
      <c r="H67" s="285">
        <v>2016</v>
      </c>
    </row>
    <row r="68" spans="2:8">
      <c r="B68" s="270" t="s">
        <v>907</v>
      </c>
      <c r="C68" s="144" t="s">
        <v>974</v>
      </c>
      <c r="D68" s="284">
        <v>0.5031280517578125</v>
      </c>
      <c r="E68" s="284">
        <v>41.429920196533203</v>
      </c>
      <c r="F68" s="284">
        <v>41.724601745605469</v>
      </c>
      <c r="G68" s="270" t="s">
        <v>1038</v>
      </c>
      <c r="H68" s="270">
        <v>2013</v>
      </c>
    </row>
    <row r="69" spans="2:8">
      <c r="B69" s="285" t="s">
        <v>908</v>
      </c>
      <c r="C69" s="142" t="s">
        <v>975</v>
      </c>
      <c r="D69" s="286">
        <v>2.0997390747070313</v>
      </c>
      <c r="E69" s="286">
        <v>30.631668090820313</v>
      </c>
      <c r="F69" s="286">
        <v>32.088222503662109</v>
      </c>
      <c r="G69" s="285" t="s">
        <v>1039</v>
      </c>
      <c r="H69" s="285">
        <v>2016</v>
      </c>
    </row>
    <row r="70" spans="2:8">
      <c r="B70" s="270" t="s">
        <v>908</v>
      </c>
      <c r="C70" s="144" t="s">
        <v>976</v>
      </c>
      <c r="D70" s="284">
        <v>1.3610076904296875</v>
      </c>
      <c r="E70" s="284">
        <v>69.155105590820313</v>
      </c>
      <c r="F70" s="284">
        <v>69.574905395507813</v>
      </c>
      <c r="G70" s="270" t="s">
        <v>1039</v>
      </c>
      <c r="H70" s="270">
        <v>2016</v>
      </c>
    </row>
    <row r="71" spans="2:8">
      <c r="B71" s="285" t="s">
        <v>908</v>
      </c>
      <c r="C71" s="142" t="s">
        <v>977</v>
      </c>
      <c r="D71" s="286">
        <v>0.86225128173828125</v>
      </c>
      <c r="E71" s="286">
        <v>35.096584320068359</v>
      </c>
      <c r="F71" s="286">
        <v>35.656215667724609</v>
      </c>
      <c r="G71" s="285" t="s">
        <v>1039</v>
      </c>
      <c r="H71" s="285">
        <v>2016</v>
      </c>
    </row>
    <row r="72" spans="2:8">
      <c r="B72" s="270" t="s">
        <v>908</v>
      </c>
      <c r="C72" s="144" t="s">
        <v>978</v>
      </c>
      <c r="D72" s="284">
        <v>2.947418212890625</v>
      </c>
      <c r="E72" s="284">
        <v>8.9772939682006836</v>
      </c>
      <c r="F72" s="284">
        <v>11.660113334655762</v>
      </c>
      <c r="G72" s="270" t="s">
        <v>1039</v>
      </c>
      <c r="H72" s="270">
        <v>2016</v>
      </c>
    </row>
    <row r="73" spans="2:8">
      <c r="B73" s="285" t="s">
        <v>908</v>
      </c>
      <c r="C73" s="142" t="s">
        <v>979</v>
      </c>
      <c r="D73" s="286">
        <v>4.0049209594726563</v>
      </c>
      <c r="E73" s="286">
        <v>50.021747589111328</v>
      </c>
      <c r="F73" s="286">
        <v>52.023338317871094</v>
      </c>
      <c r="G73" s="285" t="s">
        <v>1040</v>
      </c>
      <c r="H73" s="285">
        <v>2015</v>
      </c>
    </row>
    <row r="74" spans="2:8">
      <c r="B74" s="270" t="s">
        <v>908</v>
      </c>
      <c r="C74" s="144" t="s">
        <v>980</v>
      </c>
      <c r="D74" s="284">
        <v>3.2638168334960938</v>
      </c>
      <c r="E74" s="284">
        <v>49.383884429931641</v>
      </c>
      <c r="F74" s="284">
        <v>51.035900115966797</v>
      </c>
      <c r="G74" s="270" t="s">
        <v>1041</v>
      </c>
      <c r="H74" s="270">
        <v>2016</v>
      </c>
    </row>
    <row r="75" spans="2:8">
      <c r="B75" s="285" t="s">
        <v>908</v>
      </c>
      <c r="C75" s="142" t="s">
        <v>981</v>
      </c>
      <c r="D75" s="286">
        <v>2.4301986694335938</v>
      </c>
      <c r="E75" s="286">
        <v>26.834184646606445</v>
      </c>
      <c r="F75" s="286">
        <v>28.612258911132813</v>
      </c>
      <c r="G75" s="285" t="s">
        <v>1041</v>
      </c>
      <c r="H75" s="285">
        <v>2016</v>
      </c>
    </row>
    <row r="76" spans="2:8">
      <c r="B76" s="270" t="s">
        <v>908</v>
      </c>
      <c r="C76" s="144" t="s">
        <v>982</v>
      </c>
      <c r="D76" s="284">
        <v>5.4228897094726563</v>
      </c>
      <c r="E76" s="284">
        <v>63.79608154296875</v>
      </c>
      <c r="F76" s="284">
        <v>65.759376525878906</v>
      </c>
      <c r="G76" s="270" t="s">
        <v>1041</v>
      </c>
      <c r="H76" s="270">
        <v>2016</v>
      </c>
    </row>
    <row r="77" spans="2:8">
      <c r="B77" s="285" t="s">
        <v>908</v>
      </c>
      <c r="C77" s="142" t="s">
        <v>983</v>
      </c>
      <c r="D77" s="286">
        <v>1.4587783813476563</v>
      </c>
      <c r="E77" s="286">
        <v>40.937381744384766</v>
      </c>
      <c r="F77" s="286">
        <v>41.798973083496094</v>
      </c>
      <c r="G77" s="285" t="s">
        <v>1041</v>
      </c>
      <c r="H77" s="285">
        <v>2016</v>
      </c>
    </row>
    <row r="78" spans="2:8">
      <c r="B78" s="270" t="s">
        <v>908</v>
      </c>
      <c r="C78" s="144" t="s">
        <v>984</v>
      </c>
      <c r="D78" s="284">
        <v>2.1680679321289063</v>
      </c>
      <c r="E78" s="284">
        <v>33.819866180419922</v>
      </c>
      <c r="F78" s="284">
        <v>35.254695892333984</v>
      </c>
      <c r="G78" s="270" t="s">
        <v>1041</v>
      </c>
      <c r="H78" s="270">
        <v>2016</v>
      </c>
    </row>
    <row r="79" spans="2:8">
      <c r="B79" s="285" t="s">
        <v>908</v>
      </c>
      <c r="C79" s="142" t="s">
        <v>985</v>
      </c>
      <c r="D79" s="286">
        <v>2.5383224487304688</v>
      </c>
      <c r="E79" s="286">
        <v>36.669307708740234</v>
      </c>
      <c r="F79" s="286">
        <v>38.276844024658203</v>
      </c>
      <c r="G79" s="285" t="s">
        <v>1041</v>
      </c>
      <c r="H79" s="285">
        <v>2016</v>
      </c>
    </row>
    <row r="80" spans="2:8">
      <c r="B80" s="270" t="s">
        <v>908</v>
      </c>
      <c r="C80" s="144" t="s">
        <v>986</v>
      </c>
      <c r="D80" s="284">
        <v>0.36592864990234375</v>
      </c>
      <c r="E80" s="284">
        <v>65.122940063476563</v>
      </c>
      <c r="F80" s="284">
        <v>65.250564575195313</v>
      </c>
      <c r="G80" s="270" t="s">
        <v>1042</v>
      </c>
      <c r="H80" s="270">
        <v>2011</v>
      </c>
    </row>
    <row r="81" spans="2:8">
      <c r="B81" s="285" t="s">
        <v>908</v>
      </c>
      <c r="C81" s="142" t="s">
        <v>987</v>
      </c>
      <c r="D81" s="286">
        <v>2.82135009765625</v>
      </c>
      <c r="E81" s="286">
        <v>32.42877197265625</v>
      </c>
      <c r="F81" s="286">
        <v>34.335193634033203</v>
      </c>
      <c r="G81" s="285" t="s">
        <v>1043</v>
      </c>
      <c r="H81" s="285">
        <v>2016</v>
      </c>
    </row>
    <row r="82" spans="2:8">
      <c r="B82" s="270" t="s">
        <v>908</v>
      </c>
      <c r="C82" s="144" t="s">
        <v>988</v>
      </c>
      <c r="D82" s="284">
        <v>18.933502197265625</v>
      </c>
      <c r="E82" s="284">
        <v>93.501052856445313</v>
      </c>
      <c r="F82" s="284">
        <v>94.731529235839844</v>
      </c>
      <c r="G82" s="270" t="s">
        <v>1044</v>
      </c>
      <c r="H82" s="270">
        <v>2011</v>
      </c>
    </row>
    <row r="83" spans="2:8">
      <c r="B83" s="285" t="s">
        <v>909</v>
      </c>
      <c r="C83" s="142" t="s">
        <v>989</v>
      </c>
      <c r="D83" s="286">
        <v>3.775787353515625E-2</v>
      </c>
      <c r="E83" s="286">
        <v>4.2596101760864258</v>
      </c>
      <c r="F83" s="286">
        <v>4.2957596778869629</v>
      </c>
      <c r="G83" s="285" t="s">
        <v>1045</v>
      </c>
      <c r="H83" s="285">
        <v>2016</v>
      </c>
    </row>
    <row r="84" spans="2:8">
      <c r="B84" s="270" t="s">
        <v>909</v>
      </c>
      <c r="C84" s="144" t="s">
        <v>990</v>
      </c>
      <c r="D84" s="284">
        <v>4.107940673828125</v>
      </c>
      <c r="E84" s="284">
        <v>3.9059221744537354</v>
      </c>
      <c r="F84" s="284">
        <v>7.8534097671508789</v>
      </c>
      <c r="G84" s="270" t="s">
        <v>1045</v>
      </c>
      <c r="H84" s="270">
        <v>2016</v>
      </c>
    </row>
    <row r="85" spans="2:8">
      <c r="B85" s="285" t="s">
        <v>910</v>
      </c>
      <c r="C85" s="142" t="s">
        <v>991</v>
      </c>
      <c r="D85" s="286">
        <v>49.599998474121094</v>
      </c>
      <c r="E85" s="286">
        <v>87</v>
      </c>
      <c r="F85" s="286">
        <v>93.447998046875</v>
      </c>
      <c r="G85" s="285" t="s">
        <v>1046</v>
      </c>
      <c r="H85" s="285">
        <v>2013</v>
      </c>
    </row>
    <row r="86" spans="2:8">
      <c r="B86" s="270" t="s">
        <v>910</v>
      </c>
      <c r="C86" s="144" t="s">
        <v>992</v>
      </c>
      <c r="D86" s="284">
        <v>4.8507766723632813</v>
      </c>
      <c r="E86" s="284">
        <v>55</v>
      </c>
      <c r="F86" s="284">
        <v>57.182849884033203</v>
      </c>
      <c r="G86" s="270" t="s">
        <v>1046</v>
      </c>
      <c r="H86" s="270">
        <v>2015</v>
      </c>
    </row>
    <row r="87" spans="2:8">
      <c r="B87" s="285" t="s">
        <v>910</v>
      </c>
      <c r="C87" s="142" t="s">
        <v>993</v>
      </c>
      <c r="D87" s="286">
        <v>2.2699737548828125</v>
      </c>
      <c r="E87" s="286">
        <v>53.700000762939453</v>
      </c>
      <c r="F87" s="286">
        <v>54.750999450683594</v>
      </c>
      <c r="G87" s="285" t="s">
        <v>1046</v>
      </c>
      <c r="H87" s="285">
        <v>2017</v>
      </c>
    </row>
    <row r="88" spans="2:8">
      <c r="B88" s="270" t="s">
        <v>910</v>
      </c>
      <c r="C88" s="144" t="s">
        <v>994</v>
      </c>
      <c r="D88" s="284">
        <v>27.267822265625</v>
      </c>
      <c r="E88" s="284">
        <v>65</v>
      </c>
      <c r="F88" s="284">
        <v>74.543739318847656</v>
      </c>
      <c r="G88" s="270" t="s">
        <v>1046</v>
      </c>
      <c r="H88" s="270">
        <v>2014</v>
      </c>
    </row>
    <row r="89" spans="2:8">
      <c r="B89" s="285" t="s">
        <v>910</v>
      </c>
      <c r="C89" s="142" t="s">
        <v>995</v>
      </c>
      <c r="D89" s="286">
        <v>0.918792724609375</v>
      </c>
      <c r="E89" s="286">
        <v>14</v>
      </c>
      <c r="F89" s="286">
        <v>14.790162086486816</v>
      </c>
      <c r="G89" s="285" t="s">
        <v>1046</v>
      </c>
      <c r="H89" s="285">
        <v>2015</v>
      </c>
    </row>
    <row r="90" spans="2:8">
      <c r="B90" s="270" t="s">
        <v>911</v>
      </c>
      <c r="C90" s="144" t="s">
        <v>996</v>
      </c>
      <c r="D90" s="284">
        <v>3.6396331787109375</v>
      </c>
      <c r="E90" s="284">
        <v>77.341751098632813</v>
      </c>
      <c r="F90" s="284">
        <v>78.166427612304688</v>
      </c>
      <c r="G90" s="270" t="s">
        <v>1047</v>
      </c>
      <c r="H90" s="270">
        <v>2014</v>
      </c>
    </row>
    <row r="91" spans="2:8">
      <c r="B91" s="285" t="s">
        <v>911</v>
      </c>
      <c r="C91" s="142" t="s">
        <v>997</v>
      </c>
      <c r="D91" s="286">
        <v>7.1698226928710938</v>
      </c>
      <c r="E91" s="286">
        <v>44.298088073730469</v>
      </c>
      <c r="F91" s="286">
        <v>48.291816711425781</v>
      </c>
      <c r="G91" s="285" t="s">
        <v>1048</v>
      </c>
      <c r="H91" s="285">
        <v>2011</v>
      </c>
    </row>
    <row r="92" spans="2:8">
      <c r="B92" s="270" t="s">
        <v>911</v>
      </c>
      <c r="C92" s="144" t="s">
        <v>998</v>
      </c>
      <c r="D92" s="284">
        <v>31.696067810058594</v>
      </c>
      <c r="E92" s="284">
        <v>78.576774597167969</v>
      </c>
      <c r="F92" s="284">
        <v>85.367095947265625</v>
      </c>
      <c r="G92" s="270" t="s">
        <v>1049</v>
      </c>
      <c r="H92" s="270">
        <v>2014</v>
      </c>
    </row>
    <row r="93" spans="2:8">
      <c r="B93" s="285" t="s">
        <v>911</v>
      </c>
      <c r="C93" s="142" t="s">
        <v>999</v>
      </c>
      <c r="D93" s="286">
        <v>2.6823196411132813</v>
      </c>
      <c r="E93" s="286">
        <v>92.673416137695313</v>
      </c>
      <c r="F93" s="286">
        <v>92.869941711425781</v>
      </c>
      <c r="G93" s="285" t="s">
        <v>1049</v>
      </c>
      <c r="H93" s="285">
        <v>2014</v>
      </c>
    </row>
    <row r="94" spans="2:8">
      <c r="B94" s="270" t="s">
        <v>911</v>
      </c>
      <c r="C94" s="144" t="s">
        <v>1000</v>
      </c>
      <c r="D94" s="284">
        <v>5.20281982421875</v>
      </c>
      <c r="E94" s="284">
        <v>75.911170959472656</v>
      </c>
      <c r="F94" s="284">
        <v>77.164466857910156</v>
      </c>
      <c r="G94" s="270" t="s">
        <v>1049</v>
      </c>
      <c r="H94" s="270">
        <v>2014</v>
      </c>
    </row>
    <row r="95" spans="2:8">
      <c r="B95" s="285" t="s">
        <v>911</v>
      </c>
      <c r="C95" s="142" t="s">
        <v>1001</v>
      </c>
      <c r="D95" s="286">
        <v>21.081512451171875</v>
      </c>
      <c r="E95" s="286">
        <v>97.023239135742188</v>
      </c>
      <c r="F95" s="286">
        <v>97.650787353515625</v>
      </c>
      <c r="G95" s="285" t="s">
        <v>1049</v>
      </c>
      <c r="H95" s="285">
        <v>2014</v>
      </c>
    </row>
    <row r="96" spans="2:8">
      <c r="B96" s="270" t="s">
        <v>911</v>
      </c>
      <c r="C96" s="144" t="s">
        <v>1002</v>
      </c>
      <c r="D96" s="284">
        <v>63.188190460205078</v>
      </c>
      <c r="E96" s="284">
        <v>62.019001007080078</v>
      </c>
      <c r="F96" s="284">
        <v>86.018508911132813</v>
      </c>
      <c r="G96" s="270" t="s">
        <v>1049</v>
      </c>
      <c r="H96" s="270">
        <v>2010</v>
      </c>
    </row>
    <row r="97" spans="2:8">
      <c r="B97" s="285" t="s">
        <v>911</v>
      </c>
      <c r="C97" s="142" t="s">
        <v>1003</v>
      </c>
      <c r="D97" s="286">
        <v>12.779541015625</v>
      </c>
      <c r="E97" s="286">
        <v>82.860397338867188</v>
      </c>
      <c r="F97" s="286">
        <v>85.050758361816406</v>
      </c>
      <c r="G97" s="285" t="s">
        <v>1049</v>
      </c>
      <c r="H97" s="285">
        <v>2014</v>
      </c>
    </row>
    <row r="98" spans="2:8">
      <c r="B98" s="270" t="s">
        <v>911</v>
      </c>
      <c r="C98" s="144" t="s">
        <v>1004</v>
      </c>
      <c r="D98" s="284">
        <v>21.099998474121094</v>
      </c>
      <c r="E98" s="284">
        <v>77.626785278320313</v>
      </c>
      <c r="F98" s="284">
        <v>82.3475341796875</v>
      </c>
      <c r="G98" s="270" t="s">
        <v>1049</v>
      </c>
      <c r="H98" s="270">
        <v>2014</v>
      </c>
    </row>
    <row r="99" spans="2:8">
      <c r="B99" s="285" t="s">
        <v>911</v>
      </c>
      <c r="C99" s="142" t="s">
        <v>1005</v>
      </c>
      <c r="D99" s="286">
        <v>13.980972290039063</v>
      </c>
      <c r="E99" s="286">
        <v>88.720001220703125</v>
      </c>
      <c r="F99" s="286">
        <v>90.29705810546875</v>
      </c>
      <c r="G99" s="285" t="s">
        <v>1050</v>
      </c>
      <c r="H99" s="285">
        <v>2015</v>
      </c>
    </row>
    <row r="100" spans="2:8">
      <c r="B100" s="270" t="s">
        <v>911</v>
      </c>
      <c r="C100" s="144" t="s">
        <v>1006</v>
      </c>
      <c r="D100" s="284">
        <v>21.911872863769531</v>
      </c>
      <c r="E100" s="284">
        <v>95.800003051757813</v>
      </c>
      <c r="F100" s="284">
        <v>96.720298767089844</v>
      </c>
      <c r="G100" s="270" t="s">
        <v>1051</v>
      </c>
      <c r="H100" s="270">
        <v>2015</v>
      </c>
    </row>
    <row r="101" spans="2:8">
      <c r="B101" s="285" t="s">
        <v>911</v>
      </c>
      <c r="C101" s="142" t="s">
        <v>1007</v>
      </c>
      <c r="D101" s="286">
        <v>33.035469055175781</v>
      </c>
      <c r="E101" s="286">
        <v>85.739997863769531</v>
      </c>
      <c r="F101" s="286">
        <v>90.450859069824219</v>
      </c>
      <c r="G101" s="285" t="s">
        <v>1051</v>
      </c>
      <c r="H101" s="285">
        <v>2012</v>
      </c>
    </row>
    <row r="102" spans="2:8">
      <c r="B102" s="270" t="s">
        <v>911</v>
      </c>
      <c r="C102" s="144" t="s">
        <v>1008</v>
      </c>
      <c r="D102" s="284">
        <v>38.947891235351563</v>
      </c>
      <c r="E102" s="284">
        <v>97.905380249023438</v>
      </c>
      <c r="F102" s="284">
        <v>98.72119140625</v>
      </c>
      <c r="G102" s="270" t="s">
        <v>1051</v>
      </c>
      <c r="H102" s="270">
        <v>2014</v>
      </c>
    </row>
    <row r="103" spans="2:8">
      <c r="B103" s="285" t="s">
        <v>911</v>
      </c>
      <c r="C103" s="142" t="s">
        <v>1009</v>
      </c>
      <c r="D103" s="286">
        <v>25.730232238769531</v>
      </c>
      <c r="E103" s="286">
        <v>65.175743103027344</v>
      </c>
      <c r="F103" s="286">
        <v>74.1361083984375</v>
      </c>
      <c r="G103" s="285" t="s">
        <v>1051</v>
      </c>
      <c r="H103" s="285">
        <v>2014</v>
      </c>
    </row>
    <row r="104" spans="2:8">
      <c r="B104" s="270" t="s">
        <v>911</v>
      </c>
      <c r="C104" s="144" t="s">
        <v>1010</v>
      </c>
      <c r="D104" s="284">
        <v>8.446807861328125</v>
      </c>
      <c r="E104" s="284">
        <v>77.949295043945313</v>
      </c>
      <c r="F104" s="284">
        <v>79.811874389648438</v>
      </c>
      <c r="G104" s="270" t="s">
        <v>1052</v>
      </c>
      <c r="H104" s="270">
        <v>2016</v>
      </c>
    </row>
    <row r="105" spans="2:8">
      <c r="B105" s="285" t="s">
        <v>911</v>
      </c>
      <c r="C105" s="142" t="s">
        <v>1011</v>
      </c>
      <c r="D105" s="286">
        <v>8.5371475219726563</v>
      </c>
      <c r="E105" s="286">
        <v>84.205184936523438</v>
      </c>
      <c r="F105" s="286">
        <v>85.553611755371094</v>
      </c>
      <c r="G105" s="285" t="s">
        <v>1053</v>
      </c>
      <c r="H105" s="285">
        <v>2014</v>
      </c>
    </row>
    <row r="106" spans="2:8">
      <c r="B106" s="149" t="s">
        <v>911</v>
      </c>
      <c r="C106" s="287" t="s">
        <v>1012</v>
      </c>
      <c r="D106" s="288">
        <v>9.0020065307617188</v>
      </c>
      <c r="E106" s="288">
        <v>81.099998474121094</v>
      </c>
      <c r="F106" s="288">
        <v>82.801376342773438</v>
      </c>
      <c r="G106" s="149" t="s">
        <v>1054</v>
      </c>
      <c r="H106" s="149">
        <v>2014</v>
      </c>
    </row>
    <row r="107" spans="2:8" ht="14.25" customHeight="1">
      <c r="B107" s="331" t="s">
        <v>84</v>
      </c>
      <c r="C107" s="331"/>
      <c r="D107" s="331"/>
      <c r="E107" s="331"/>
      <c r="F107" s="331"/>
      <c r="G107" s="331"/>
      <c r="H107" s="331"/>
    </row>
    <row r="108" spans="2:8" ht="14.25" customHeight="1">
      <c r="B108" s="333" t="s">
        <v>284</v>
      </c>
      <c r="C108" s="333"/>
      <c r="D108" s="333"/>
      <c r="E108" s="333"/>
      <c r="F108" s="333"/>
      <c r="G108" s="333"/>
      <c r="H108" s="333"/>
    </row>
  </sheetData>
  <mergeCells count="2">
    <mergeCell ref="B107:H107"/>
    <mergeCell ref="B108:H108"/>
  </mergeCells>
  <hyperlinks>
    <hyperlink ref="A1" location="Index!A1" display="back to Index" xr:uid="{00000000-0004-0000-1600-00000000000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B1732-9C21-44EF-8B8F-8518077FF99B}">
  <sheetPr codeName="Sheet9">
    <tabColor theme="4" tint="0.39997558519241921"/>
  </sheetPr>
  <dimension ref="A1:AE25"/>
  <sheetViews>
    <sheetView showGridLines="0" zoomScaleNormal="100" workbookViewId="0">
      <pane ySplit="3" topLeftCell="A4" activePane="bottomLeft" state="frozen"/>
      <selection activeCell="C28" sqref="C28"/>
      <selection pane="bottomLeft"/>
    </sheetView>
  </sheetViews>
  <sheetFormatPr defaultRowHeight="15"/>
  <cols>
    <col min="1" max="1" width="12.7109375" bestFit="1" customWidth="1"/>
    <col min="2" max="2" width="8.140625" customWidth="1"/>
    <col min="3" max="8" width="6.7109375" customWidth="1"/>
    <col min="9" max="9" width="2.85546875" customWidth="1"/>
    <col min="10" max="14" width="6.7109375" customWidth="1"/>
  </cols>
  <sheetData>
    <row r="1" spans="1:31" s="17" customFormat="1">
      <c r="A1" s="32" t="s">
        <v>4</v>
      </c>
      <c r="B1" s="63" t="s">
        <v>88</v>
      </c>
      <c r="C1" s="32"/>
      <c r="D1" s="32"/>
      <c r="E1" s="32"/>
      <c r="F1" s="32"/>
      <c r="G1" s="32"/>
      <c r="H1" s="32"/>
      <c r="I1" s="32"/>
      <c r="J1" s="32"/>
      <c r="K1" s="32"/>
      <c r="L1" s="32"/>
      <c r="M1" s="32"/>
      <c r="N1" s="32"/>
      <c r="O1" s="32"/>
    </row>
    <row r="2" spans="1:31" s="17" customFormat="1">
      <c r="A2" s="17" t="s">
        <v>5</v>
      </c>
      <c r="B2" s="17" t="str">
        <f>Index!E30</f>
        <v>Summary statistics of the annualized changes in learning poverty and initial condition by assessment</v>
      </c>
    </row>
    <row r="3" spans="1:31" s="18" customFormat="1" ht="6" customHeight="1"/>
    <row r="5" spans="1:31">
      <c r="A5" s="2"/>
      <c r="B5" s="45" t="s">
        <v>183</v>
      </c>
      <c r="C5" s="45"/>
      <c r="D5" s="45"/>
      <c r="E5" s="45"/>
      <c r="F5" s="45"/>
      <c r="G5" s="45"/>
      <c r="H5" s="45"/>
      <c r="I5" s="45"/>
      <c r="J5" s="45"/>
      <c r="K5" s="45"/>
      <c r="L5" s="45"/>
      <c r="M5" s="45"/>
      <c r="N5" s="45"/>
      <c r="O5" s="190"/>
      <c r="P5" s="52"/>
      <c r="Q5" s="52"/>
      <c r="R5" s="52"/>
    </row>
    <row r="6" spans="1:31">
      <c r="A6" s="30"/>
      <c r="B6" s="81"/>
      <c r="C6" s="81"/>
      <c r="D6" s="317" t="s">
        <v>19</v>
      </c>
      <c r="E6" s="317"/>
      <c r="F6" s="317"/>
      <c r="G6" s="317"/>
      <c r="H6" s="317"/>
      <c r="I6" s="132"/>
      <c r="J6" s="317" t="s">
        <v>20</v>
      </c>
      <c r="K6" s="317"/>
      <c r="L6" s="317"/>
      <c r="M6" s="317"/>
      <c r="N6" s="317"/>
      <c r="O6" s="52"/>
      <c r="P6" s="52"/>
      <c r="Q6" s="52"/>
      <c r="R6" s="52"/>
    </row>
    <row r="7" spans="1:31">
      <c r="A7" s="30"/>
      <c r="B7" s="362" t="s">
        <v>13</v>
      </c>
      <c r="C7" s="362"/>
      <c r="D7" s="136" t="s">
        <v>21</v>
      </c>
      <c r="E7" s="136" t="s">
        <v>22</v>
      </c>
      <c r="F7" s="136" t="s">
        <v>23</v>
      </c>
      <c r="G7" s="136" t="s">
        <v>24</v>
      </c>
      <c r="H7" s="136" t="s">
        <v>25</v>
      </c>
      <c r="I7" s="136"/>
      <c r="J7" s="136" t="s">
        <v>21</v>
      </c>
      <c r="K7" s="136" t="s">
        <v>22</v>
      </c>
      <c r="L7" s="136" t="s">
        <v>23</v>
      </c>
      <c r="M7" s="136" t="s">
        <v>24</v>
      </c>
      <c r="N7" s="136" t="s">
        <v>25</v>
      </c>
      <c r="O7" s="52"/>
      <c r="P7" s="52"/>
      <c r="Q7" s="52"/>
      <c r="R7" s="52"/>
    </row>
    <row r="8" spans="1:31">
      <c r="A8" s="30"/>
      <c r="B8" s="351" t="s">
        <v>51</v>
      </c>
      <c r="C8" s="81" t="s">
        <v>1056</v>
      </c>
      <c r="D8" s="239">
        <v>0.77329748868942261</v>
      </c>
      <c r="E8" s="239">
        <v>0.62414062023162842</v>
      </c>
      <c r="F8" s="239">
        <v>-0.42841285467147827</v>
      </c>
      <c r="G8" s="239">
        <v>2.1380321979522705</v>
      </c>
      <c r="H8" s="132">
        <v>14</v>
      </c>
      <c r="I8" s="132"/>
      <c r="J8" s="116">
        <v>61.28411865234375</v>
      </c>
      <c r="K8" s="116">
        <v>61.921630859375</v>
      </c>
      <c r="L8" s="116">
        <v>29.456645965576172</v>
      </c>
      <c r="M8" s="116">
        <v>91.094657897949219</v>
      </c>
      <c r="N8" s="132">
        <v>14</v>
      </c>
      <c r="O8" s="52"/>
      <c r="P8" s="52" t="s">
        <v>1069</v>
      </c>
      <c r="Q8" s="52">
        <v>1</v>
      </c>
      <c r="R8" s="52"/>
    </row>
    <row r="9" spans="1:31">
      <c r="A9" s="30"/>
      <c r="B9" s="353"/>
      <c r="C9" s="52" t="s">
        <v>1057</v>
      </c>
      <c r="D9" s="182">
        <v>-0.47574615478515625</v>
      </c>
      <c r="E9" s="182">
        <v>-0.47574615478515625</v>
      </c>
      <c r="F9" s="182">
        <v>-0.47574615478515625</v>
      </c>
      <c r="G9" s="182">
        <v>-0.47574615478515625</v>
      </c>
      <c r="H9" s="147">
        <v>1</v>
      </c>
      <c r="I9" s="147"/>
      <c r="J9" s="115">
        <v>57.182849884033203</v>
      </c>
      <c r="K9" s="115">
        <v>57.182849884033203</v>
      </c>
      <c r="L9" s="115">
        <v>57.182849884033203</v>
      </c>
      <c r="M9" s="115">
        <v>57.182849884033203</v>
      </c>
      <c r="N9" s="147">
        <v>1</v>
      </c>
      <c r="O9" s="52"/>
      <c r="P9" s="52" t="s">
        <v>1069</v>
      </c>
      <c r="Q9" s="52">
        <v>2</v>
      </c>
      <c r="R9" s="52"/>
    </row>
    <row r="10" spans="1:31">
      <c r="A10" s="30"/>
      <c r="B10" s="353"/>
      <c r="C10" s="52" t="s">
        <v>1058</v>
      </c>
      <c r="D10" s="182">
        <v>0.26475676894187927</v>
      </c>
      <c r="E10" s="182">
        <v>8.6026191711425781E-2</v>
      </c>
      <c r="F10" s="182">
        <v>-3.9632370471954346</v>
      </c>
      <c r="G10" s="182">
        <v>3.3397040367126465</v>
      </c>
      <c r="H10" s="147">
        <v>95</v>
      </c>
      <c r="I10" s="147"/>
      <c r="J10" s="115">
        <v>13.951325416564941</v>
      </c>
      <c r="K10" s="115">
        <v>7.0859212875366211</v>
      </c>
      <c r="L10" s="115">
        <v>0.78291231393814087</v>
      </c>
      <c r="M10" s="115">
        <v>80.354965209960938</v>
      </c>
      <c r="N10" s="147">
        <v>95</v>
      </c>
      <c r="O10" s="52"/>
      <c r="P10" s="52" t="s">
        <v>1069</v>
      </c>
      <c r="Q10" s="52">
        <v>3</v>
      </c>
      <c r="R10" s="52"/>
    </row>
    <row r="11" spans="1:31">
      <c r="A11" s="30"/>
      <c r="B11" s="353"/>
      <c r="C11" s="52" t="s">
        <v>1059</v>
      </c>
      <c r="D11" s="182">
        <v>1.4836968183517456</v>
      </c>
      <c r="E11" s="182">
        <v>1.0979794263839722</v>
      </c>
      <c r="F11" s="182">
        <v>-0.58784264326095581</v>
      </c>
      <c r="G11" s="182">
        <v>3.8831894397735596</v>
      </c>
      <c r="H11" s="147">
        <v>17</v>
      </c>
      <c r="I11" s="147"/>
      <c r="J11" s="115">
        <v>62.031196594238281</v>
      </c>
      <c r="K11" s="115">
        <v>59.692867279052734</v>
      </c>
      <c r="L11" s="115">
        <v>35.265213012695313</v>
      </c>
      <c r="M11" s="115">
        <v>94.542007446289063</v>
      </c>
      <c r="N11" s="147">
        <v>17</v>
      </c>
      <c r="O11" s="52"/>
      <c r="P11" s="52" t="s">
        <v>1069</v>
      </c>
      <c r="Q11" s="52">
        <v>4</v>
      </c>
      <c r="R11" s="52"/>
    </row>
    <row r="12" spans="1:31">
      <c r="A12" s="30"/>
      <c r="B12" s="353"/>
      <c r="C12" s="52" t="s">
        <v>1060</v>
      </c>
      <c r="D12" s="182">
        <v>0.366463303565979</v>
      </c>
      <c r="E12" s="182">
        <v>0.28663930296897888</v>
      </c>
      <c r="F12" s="182">
        <v>-3.3493499755859375</v>
      </c>
      <c r="G12" s="182">
        <v>3.0983998775482178</v>
      </c>
      <c r="H12" s="147">
        <v>80</v>
      </c>
      <c r="I12" s="147"/>
      <c r="J12" s="115">
        <v>15.998563766479492</v>
      </c>
      <c r="K12" s="115">
        <v>8.6648921966552734</v>
      </c>
      <c r="L12" s="115">
        <v>1.5773441791534424</v>
      </c>
      <c r="M12" s="115">
        <v>94.072219848632813</v>
      </c>
      <c r="N12" s="147">
        <v>80</v>
      </c>
      <c r="O12" s="52"/>
      <c r="P12" s="52" t="s">
        <v>1069</v>
      </c>
      <c r="Q12" s="52">
        <v>5</v>
      </c>
      <c r="R12" s="52"/>
    </row>
    <row r="13" spans="1:31">
      <c r="A13" s="30"/>
      <c r="B13" s="354"/>
      <c r="C13" s="77" t="s">
        <v>1061</v>
      </c>
      <c r="D13" s="248">
        <v>0.43498656153678894</v>
      </c>
      <c r="E13" s="248">
        <v>0.21468600630760193</v>
      </c>
      <c r="F13" s="248">
        <v>-3.9632370471954346</v>
      </c>
      <c r="G13" s="248">
        <v>3.8831894397735596</v>
      </c>
      <c r="H13" s="131">
        <v>207</v>
      </c>
      <c r="I13" s="131"/>
      <c r="J13" s="114">
        <v>22.101217269897461</v>
      </c>
      <c r="K13" s="114">
        <v>9.1435375213623047</v>
      </c>
      <c r="L13" s="114">
        <v>0.78291231393814087</v>
      </c>
      <c r="M13" s="114">
        <v>94.542007446289063</v>
      </c>
      <c r="N13" s="131">
        <v>207</v>
      </c>
      <c r="O13" s="52"/>
      <c r="P13" s="52" t="s">
        <v>1069</v>
      </c>
      <c r="Q13" s="52">
        <v>6</v>
      </c>
      <c r="R13" s="52"/>
    </row>
    <row r="14" spans="1:31">
      <c r="A14" s="30"/>
      <c r="B14" s="74"/>
      <c r="C14" s="74" t="s">
        <v>1062</v>
      </c>
      <c r="D14" s="238"/>
      <c r="E14" s="238"/>
      <c r="F14" s="238"/>
      <c r="G14" s="238"/>
      <c r="H14" s="136"/>
      <c r="I14" s="136"/>
      <c r="J14" s="117"/>
      <c r="K14" s="117"/>
      <c r="L14" s="117"/>
      <c r="M14" s="117"/>
      <c r="N14" s="136"/>
      <c r="O14" s="52"/>
      <c r="P14" s="52" t="s">
        <v>1070</v>
      </c>
      <c r="Q14" s="52">
        <v>6.5</v>
      </c>
      <c r="R14" s="52"/>
    </row>
    <row r="15" spans="1:31" ht="15" customHeight="1">
      <c r="A15" s="361"/>
      <c r="B15" s="351" t="s">
        <v>122</v>
      </c>
      <c r="C15" s="52" t="s">
        <v>1063</v>
      </c>
      <c r="D15" s="182">
        <v>0.77329748868942261</v>
      </c>
      <c r="E15" s="182">
        <v>0.62414062023162842</v>
      </c>
      <c r="F15" s="182">
        <v>-0.42841285467147827</v>
      </c>
      <c r="G15" s="182">
        <v>2.1380321979522705</v>
      </c>
      <c r="H15" s="147">
        <v>14</v>
      </c>
      <c r="I15" s="147"/>
      <c r="J15" s="115">
        <v>61.28411865234375</v>
      </c>
      <c r="K15" s="115">
        <v>61.921630859375</v>
      </c>
      <c r="L15" s="115">
        <v>29.456645965576172</v>
      </c>
      <c r="M15" s="115">
        <v>91.094657897949219</v>
      </c>
      <c r="N15" s="147">
        <v>14</v>
      </c>
      <c r="O15" s="52"/>
      <c r="P15" s="52" t="s">
        <v>1071</v>
      </c>
      <c r="Q15" s="52">
        <v>7</v>
      </c>
      <c r="R15" s="52"/>
      <c r="S15" s="37"/>
      <c r="T15" s="37"/>
      <c r="U15" s="37"/>
      <c r="V15" s="37"/>
      <c r="W15" s="37"/>
      <c r="X15" s="37"/>
      <c r="Y15" s="37"/>
      <c r="Z15" s="37"/>
      <c r="AA15" s="37"/>
      <c r="AB15" s="37"/>
      <c r="AC15" s="37"/>
      <c r="AD15" s="37"/>
      <c r="AE15" s="37"/>
    </row>
    <row r="16" spans="1:31">
      <c r="A16" s="361"/>
      <c r="B16" s="353"/>
      <c r="C16" s="52" t="s">
        <v>1064</v>
      </c>
      <c r="D16" s="182">
        <v>-0.47574615478515625</v>
      </c>
      <c r="E16" s="182">
        <v>-0.47574615478515625</v>
      </c>
      <c r="F16" s="182">
        <v>-0.47574615478515625</v>
      </c>
      <c r="G16" s="182">
        <v>-0.47574615478515625</v>
      </c>
      <c r="H16" s="147">
        <v>1</v>
      </c>
      <c r="I16" s="147"/>
      <c r="J16" s="115">
        <v>57.182849884033203</v>
      </c>
      <c r="K16" s="115">
        <v>57.182849884033203</v>
      </c>
      <c r="L16" s="115">
        <v>57.182849884033203</v>
      </c>
      <c r="M16" s="115">
        <v>57.182849884033203</v>
      </c>
      <c r="N16" s="147">
        <v>1</v>
      </c>
      <c r="O16" s="52"/>
      <c r="P16" s="52" t="s">
        <v>1071</v>
      </c>
      <c r="Q16" s="52">
        <v>8</v>
      </c>
      <c r="R16" s="52"/>
      <c r="S16" s="37"/>
      <c r="T16" s="37"/>
      <c r="U16" s="37"/>
      <c r="V16" s="37"/>
      <c r="W16" s="37"/>
      <c r="X16" s="37"/>
      <c r="Y16" s="37"/>
      <c r="Z16" s="37"/>
      <c r="AA16" s="37"/>
      <c r="AB16" s="37"/>
      <c r="AC16" s="37"/>
      <c r="AD16" s="37"/>
      <c r="AE16" s="37"/>
    </row>
    <row r="17" spans="1:31">
      <c r="A17" s="361"/>
      <c r="B17" s="353"/>
      <c r="C17" s="52" t="s">
        <v>1065</v>
      </c>
      <c r="D17" s="182">
        <v>0.81047004461288452</v>
      </c>
      <c r="E17" s="182">
        <v>0.57418406009674072</v>
      </c>
      <c r="F17" s="182">
        <v>-2.2542774677276611</v>
      </c>
      <c r="G17" s="182">
        <v>3.3397040367126465</v>
      </c>
      <c r="H17" s="147">
        <v>23</v>
      </c>
      <c r="I17" s="147"/>
      <c r="J17" s="115">
        <v>28.232822418212891</v>
      </c>
      <c r="K17" s="115">
        <v>22.989486694335938</v>
      </c>
      <c r="L17" s="115">
        <v>3.6577727794647217</v>
      </c>
      <c r="M17" s="115">
        <v>80.354965209960938</v>
      </c>
      <c r="N17" s="147">
        <v>23</v>
      </c>
      <c r="O17" s="52"/>
      <c r="P17" s="52" t="s">
        <v>1071</v>
      </c>
      <c r="Q17" s="52">
        <v>9</v>
      </c>
      <c r="R17" s="52"/>
      <c r="S17" s="37"/>
      <c r="T17" s="37"/>
      <c r="U17" s="37"/>
      <c r="V17" s="37"/>
      <c r="W17" s="37"/>
      <c r="X17" s="37"/>
      <c r="Y17" s="37"/>
      <c r="Z17" s="37"/>
      <c r="AA17" s="37"/>
      <c r="AB17" s="37"/>
      <c r="AC17" s="37"/>
      <c r="AD17" s="37"/>
      <c r="AE17" s="37"/>
    </row>
    <row r="18" spans="1:31">
      <c r="A18" s="361"/>
      <c r="B18" s="353"/>
      <c r="C18" s="52" t="s">
        <v>1066</v>
      </c>
      <c r="D18" s="182">
        <v>1.4836968183517456</v>
      </c>
      <c r="E18" s="182">
        <v>1.0979794263839722</v>
      </c>
      <c r="F18" s="182">
        <v>-0.58784264326095581</v>
      </c>
      <c r="G18" s="182">
        <v>3.8831894397735596</v>
      </c>
      <c r="H18" s="147">
        <v>17</v>
      </c>
      <c r="I18" s="147"/>
      <c r="J18" s="115">
        <v>62.031196594238281</v>
      </c>
      <c r="K18" s="115">
        <v>59.692867279052734</v>
      </c>
      <c r="L18" s="115">
        <v>35.265213012695313</v>
      </c>
      <c r="M18" s="115">
        <v>94.542007446289063</v>
      </c>
      <c r="N18" s="147">
        <v>17</v>
      </c>
      <c r="O18" s="52"/>
      <c r="P18" s="52" t="s">
        <v>1071</v>
      </c>
      <c r="Q18" s="52">
        <v>10</v>
      </c>
      <c r="R18" s="52"/>
      <c r="S18" s="37"/>
      <c r="T18" s="37"/>
      <c r="U18" s="37"/>
      <c r="V18" s="37"/>
      <c r="W18" s="37"/>
      <c r="X18" s="37"/>
      <c r="Y18" s="37"/>
      <c r="Z18" s="37"/>
      <c r="AA18" s="37"/>
      <c r="AB18" s="37"/>
      <c r="AC18" s="37"/>
      <c r="AD18" s="37"/>
      <c r="AE18" s="37"/>
    </row>
    <row r="19" spans="1:31">
      <c r="A19" s="361"/>
      <c r="B19" s="353"/>
      <c r="C19" s="52" t="s">
        <v>1067</v>
      </c>
      <c r="D19" s="182">
        <v>0.71227866411209106</v>
      </c>
      <c r="E19" s="182">
        <v>0.75941014289855957</v>
      </c>
      <c r="F19" s="182">
        <v>-2.7281002998352051</v>
      </c>
      <c r="G19" s="182">
        <v>3.0983998775482178</v>
      </c>
      <c r="H19" s="147">
        <v>17</v>
      </c>
      <c r="I19" s="147"/>
      <c r="J19" s="115">
        <v>35.886283874511719</v>
      </c>
      <c r="K19" s="115">
        <v>27.744203567504883</v>
      </c>
      <c r="L19" s="115">
        <v>4.7915606498718262</v>
      </c>
      <c r="M19" s="115">
        <v>94.072219848632813</v>
      </c>
      <c r="N19" s="147">
        <v>17</v>
      </c>
      <c r="O19" s="52"/>
      <c r="P19" s="52" t="s">
        <v>1071</v>
      </c>
      <c r="Q19" s="52">
        <v>11</v>
      </c>
      <c r="R19" s="52"/>
      <c r="S19" s="37"/>
      <c r="T19" s="37"/>
      <c r="U19" s="37"/>
      <c r="V19" s="37"/>
      <c r="W19" s="37"/>
      <c r="X19" s="37"/>
      <c r="Y19" s="37"/>
      <c r="Z19" s="37"/>
      <c r="AA19" s="37"/>
      <c r="AB19" s="37"/>
      <c r="AC19" s="37"/>
      <c r="AD19" s="37"/>
      <c r="AE19" s="37"/>
    </row>
    <row r="20" spans="1:31">
      <c r="A20" s="361"/>
      <c r="B20" s="354"/>
      <c r="C20" s="77" t="s">
        <v>1068</v>
      </c>
      <c r="D20" s="248">
        <v>0.92115020751953125</v>
      </c>
      <c r="E20" s="248">
        <v>0.66055929660797119</v>
      </c>
      <c r="F20" s="248">
        <v>-2.7281002998352051</v>
      </c>
      <c r="G20" s="248">
        <v>3.8831894397735596</v>
      </c>
      <c r="H20" s="131">
        <v>72</v>
      </c>
      <c r="I20" s="131"/>
      <c r="J20" s="114">
        <v>44.848785400390625</v>
      </c>
      <c r="K20" s="114">
        <v>41.054119110107422</v>
      </c>
      <c r="L20" s="114">
        <v>3.6577727794647217</v>
      </c>
      <c r="M20" s="114">
        <v>94.542007446289063</v>
      </c>
      <c r="N20" s="131">
        <v>72</v>
      </c>
      <c r="O20" s="52"/>
      <c r="P20" s="52" t="s">
        <v>1071</v>
      </c>
      <c r="Q20" s="52">
        <v>12</v>
      </c>
      <c r="R20" s="52"/>
      <c r="S20" s="37"/>
      <c r="T20" s="37"/>
      <c r="U20" s="37"/>
      <c r="V20" s="37"/>
      <c r="W20" s="37"/>
      <c r="X20" s="37"/>
      <c r="Y20" s="37"/>
      <c r="Z20" s="37"/>
      <c r="AA20" s="37"/>
      <c r="AB20" s="37"/>
      <c r="AC20" s="37"/>
      <c r="AD20" s="37"/>
      <c r="AE20" s="37"/>
    </row>
    <row r="21" spans="1:31">
      <c r="A21" s="27"/>
      <c r="B21" s="26" t="s">
        <v>83</v>
      </c>
      <c r="C21" s="52"/>
      <c r="D21" s="82"/>
      <c r="E21" s="82"/>
      <c r="F21" s="82"/>
      <c r="G21" s="82"/>
      <c r="H21" s="190"/>
      <c r="I21" s="190"/>
      <c r="J21" s="82"/>
      <c r="K21" s="82"/>
      <c r="L21" s="82"/>
      <c r="M21" s="82"/>
      <c r="N21" s="190"/>
      <c r="O21" s="52"/>
      <c r="P21" s="52"/>
      <c r="Q21" s="52"/>
      <c r="R21" s="52"/>
      <c r="S21" s="37"/>
      <c r="T21" s="37"/>
      <c r="U21" s="37"/>
      <c r="V21" s="37"/>
      <c r="W21" s="37"/>
      <c r="X21" s="37"/>
      <c r="Y21" s="37"/>
      <c r="Z21" s="37"/>
      <c r="AA21" s="37"/>
      <c r="AB21" s="37"/>
      <c r="AC21" s="37"/>
      <c r="AD21" s="37"/>
      <c r="AE21" s="37"/>
    </row>
    <row r="22" spans="1:31" ht="42" customHeight="1">
      <c r="B22" s="327" t="s">
        <v>293</v>
      </c>
      <c r="C22" s="327"/>
      <c r="D22" s="327"/>
      <c r="E22" s="327"/>
      <c r="F22" s="327"/>
      <c r="G22" s="327"/>
      <c r="H22" s="327"/>
      <c r="I22" s="327"/>
      <c r="J22" s="327"/>
      <c r="K22" s="327"/>
      <c r="L22" s="327"/>
      <c r="M22" s="327"/>
      <c r="N22" s="327"/>
      <c r="O22" s="52"/>
      <c r="P22" s="52"/>
      <c r="Q22" s="52"/>
      <c r="R22" s="52"/>
    </row>
    <row r="23" spans="1:31">
      <c r="B23" s="52"/>
      <c r="C23" s="52"/>
      <c r="D23" s="52"/>
      <c r="E23" s="52"/>
      <c r="F23" s="52"/>
      <c r="G23" s="52"/>
      <c r="H23" s="52"/>
      <c r="I23" s="52"/>
      <c r="J23" s="52"/>
      <c r="K23" s="52"/>
      <c r="L23" s="52"/>
      <c r="M23" s="52"/>
      <c r="N23" s="52"/>
      <c r="O23" s="52"/>
      <c r="P23" s="52"/>
      <c r="Q23" s="52"/>
      <c r="R23" s="52"/>
    </row>
    <row r="24" spans="1:31">
      <c r="B24" s="52"/>
      <c r="C24" s="52"/>
      <c r="D24" s="52"/>
      <c r="E24" s="52"/>
      <c r="F24" s="52"/>
      <c r="G24" s="52"/>
      <c r="H24" s="52"/>
      <c r="I24" s="52"/>
      <c r="J24" s="52"/>
      <c r="K24" s="52"/>
      <c r="L24" s="52"/>
      <c r="M24" s="52"/>
      <c r="N24" s="52"/>
      <c r="O24" s="52"/>
      <c r="P24" s="52"/>
      <c r="Q24" s="52"/>
      <c r="R24" s="52"/>
    </row>
    <row r="25" spans="1:31">
      <c r="B25" s="52"/>
      <c r="C25" s="52"/>
      <c r="D25" s="52"/>
      <c r="E25" s="52"/>
      <c r="F25" s="52"/>
      <c r="G25" s="52"/>
      <c r="H25" s="52"/>
      <c r="I25" s="52"/>
      <c r="J25" s="52"/>
      <c r="K25" s="52"/>
      <c r="L25" s="52"/>
      <c r="M25" s="52"/>
      <c r="N25" s="52"/>
      <c r="O25" s="52"/>
      <c r="P25" s="52"/>
      <c r="Q25" s="52"/>
      <c r="R25" s="52"/>
    </row>
  </sheetData>
  <mergeCells count="7">
    <mergeCell ref="B22:N22"/>
    <mergeCell ref="A15:A20"/>
    <mergeCell ref="D6:H6"/>
    <mergeCell ref="J6:N6"/>
    <mergeCell ref="B7:C7"/>
    <mergeCell ref="B8:B13"/>
    <mergeCell ref="B15:B20"/>
  </mergeCells>
  <hyperlinks>
    <hyperlink ref="A1" location="Index!A1" display="back to Index" xr:uid="{00000000-0004-0000-1700-00000000000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8D67-1393-430A-9A7B-C2A58723F90D}">
  <sheetPr>
    <tabColor theme="4" tint="0.39997558519241921"/>
  </sheetPr>
  <dimension ref="A1:R24"/>
  <sheetViews>
    <sheetView showGridLines="0" zoomScaleNormal="100" workbookViewId="0">
      <pane ySplit="3" topLeftCell="A4" activePane="bottomLeft" state="frozen"/>
      <selection activeCell="C28" sqref="C28"/>
      <selection pane="bottomLeft"/>
    </sheetView>
  </sheetViews>
  <sheetFormatPr defaultColWidth="8.7109375" defaultRowHeight="15"/>
  <cols>
    <col min="1" max="1" width="12.7109375" style="37" bestFit="1" customWidth="1"/>
    <col min="2" max="2" width="8.7109375" style="37"/>
    <col min="3" max="3" width="25.42578125" style="37" customWidth="1"/>
    <col min="4" max="8" width="6.7109375" style="37" customWidth="1"/>
    <col min="9" max="9" width="3.5703125" style="37" customWidth="1"/>
    <col min="10" max="14" width="6.7109375" style="37" customWidth="1"/>
    <col min="15" max="16384" width="8.7109375" style="37"/>
  </cols>
  <sheetData>
    <row r="1" spans="1:18" s="17" customFormat="1">
      <c r="A1" s="32" t="s">
        <v>4</v>
      </c>
      <c r="B1" s="63" t="s">
        <v>88</v>
      </c>
      <c r="C1" s="32"/>
      <c r="D1" s="32"/>
      <c r="E1" s="32"/>
      <c r="F1" s="32"/>
      <c r="G1" s="32"/>
      <c r="H1" s="32"/>
      <c r="I1" s="32"/>
      <c r="J1" s="32"/>
      <c r="K1" s="32"/>
      <c r="L1" s="32"/>
      <c r="M1" s="32"/>
      <c r="N1" s="32"/>
      <c r="O1" s="32"/>
    </row>
    <row r="2" spans="1:18" s="17" customFormat="1">
      <c r="A2" s="17" t="s">
        <v>5</v>
      </c>
      <c r="B2" s="17" t="str">
        <f>Index!E31</f>
        <v>Summary statistics of the annualized changes in learning poverty and initial condition by region (weighted and unweighted)</v>
      </c>
    </row>
    <row r="3" spans="1:18" s="18" customFormat="1" ht="6" customHeight="1"/>
    <row r="5" spans="1:18" ht="24.95" customHeight="1">
      <c r="A5" s="2"/>
      <c r="B5" s="363" t="s">
        <v>184</v>
      </c>
      <c r="C5" s="363"/>
      <c r="D5" s="363"/>
      <c r="E5" s="363"/>
      <c r="F5" s="363"/>
      <c r="G5" s="363"/>
      <c r="H5" s="363"/>
      <c r="I5" s="363"/>
      <c r="J5" s="363"/>
      <c r="K5" s="363"/>
      <c r="L5" s="363"/>
      <c r="M5" s="363"/>
      <c r="N5" s="363"/>
      <c r="O5" s="190"/>
      <c r="P5" s="52"/>
      <c r="Q5" s="52"/>
      <c r="R5" s="52"/>
    </row>
    <row r="6" spans="1:18">
      <c r="A6" s="30"/>
      <c r="B6" s="81"/>
      <c r="C6" s="81"/>
      <c r="D6" s="317" t="s">
        <v>19</v>
      </c>
      <c r="E6" s="317"/>
      <c r="F6" s="317"/>
      <c r="G6" s="317"/>
      <c r="H6" s="317"/>
      <c r="I6" s="132"/>
      <c r="J6" s="317" t="s">
        <v>20</v>
      </c>
      <c r="K6" s="317"/>
      <c r="L6" s="317"/>
      <c r="M6" s="317"/>
      <c r="N6" s="317"/>
      <c r="O6" s="52"/>
      <c r="P6" s="52"/>
      <c r="Q6" s="52"/>
      <c r="R6" s="52"/>
    </row>
    <row r="7" spans="1:18">
      <c r="A7" s="30"/>
      <c r="B7" s="362" t="s">
        <v>13</v>
      </c>
      <c r="C7" s="362"/>
      <c r="D7" s="242" t="s">
        <v>21</v>
      </c>
      <c r="E7" s="242" t="s">
        <v>22</v>
      </c>
      <c r="F7" s="242" t="s">
        <v>23</v>
      </c>
      <c r="G7" s="242" t="s">
        <v>24</v>
      </c>
      <c r="H7" s="242" t="s">
        <v>25</v>
      </c>
      <c r="I7" s="242"/>
      <c r="J7" s="242" t="s">
        <v>21</v>
      </c>
      <c r="K7" s="242" t="s">
        <v>22</v>
      </c>
      <c r="L7" s="242" t="s">
        <v>23</v>
      </c>
      <c r="M7" s="242" t="s">
        <v>24</v>
      </c>
      <c r="N7" s="242" t="s">
        <v>25</v>
      </c>
      <c r="O7" s="52"/>
      <c r="P7" s="52"/>
      <c r="Q7" s="52"/>
      <c r="R7" s="52"/>
    </row>
    <row r="8" spans="1:18" ht="15" customHeight="1">
      <c r="A8" s="30"/>
      <c r="B8" s="351" t="s">
        <v>117</v>
      </c>
      <c r="C8" s="81" t="s">
        <v>1072</v>
      </c>
      <c r="D8" s="239"/>
      <c r="E8" s="239"/>
      <c r="F8" s="239"/>
      <c r="G8" s="239"/>
      <c r="H8" s="132">
        <v>1</v>
      </c>
      <c r="I8" s="132"/>
      <c r="J8" s="116"/>
      <c r="K8" s="116"/>
      <c r="L8" s="116"/>
      <c r="M8" s="116"/>
      <c r="N8" s="132">
        <v>1</v>
      </c>
      <c r="O8" s="52"/>
      <c r="P8" s="52" t="s">
        <v>1087</v>
      </c>
      <c r="Q8" s="52">
        <v>1</v>
      </c>
      <c r="R8" s="52"/>
    </row>
    <row r="9" spans="1:18">
      <c r="A9" s="30"/>
      <c r="B9" s="352"/>
      <c r="C9" s="52" t="s">
        <v>1073</v>
      </c>
      <c r="D9" s="182">
        <v>0.6218341588973999</v>
      </c>
      <c r="E9" s="182">
        <v>0.57418406009674072</v>
      </c>
      <c r="F9" s="182">
        <v>-0.85812604427337646</v>
      </c>
      <c r="G9" s="182">
        <v>3.0983998775482178</v>
      </c>
      <c r="H9" s="147">
        <v>23</v>
      </c>
      <c r="I9" s="147"/>
      <c r="J9" s="115">
        <v>16.878799438476563</v>
      </c>
      <c r="K9" s="115">
        <v>13.449357986450195</v>
      </c>
      <c r="L9" s="115">
        <v>3.6577727794647217</v>
      </c>
      <c r="M9" s="115">
        <v>43.940872192382813</v>
      </c>
      <c r="N9" s="147">
        <v>23</v>
      </c>
      <c r="O9" s="52"/>
      <c r="P9" s="52" t="s">
        <v>1087</v>
      </c>
      <c r="Q9" s="52">
        <v>2</v>
      </c>
      <c r="R9" s="52"/>
    </row>
    <row r="10" spans="1:18">
      <c r="A10" s="30"/>
      <c r="B10" s="352"/>
      <c r="C10" s="52" t="s">
        <v>1074</v>
      </c>
      <c r="D10" s="182">
        <v>0.87559360265731812</v>
      </c>
      <c r="E10" s="182">
        <v>0.62414062023162842</v>
      </c>
      <c r="F10" s="182">
        <v>-0.42841285467147827</v>
      </c>
      <c r="G10" s="182">
        <v>3.3397040367126465</v>
      </c>
      <c r="H10" s="147">
        <v>18</v>
      </c>
      <c r="I10" s="147"/>
      <c r="J10" s="115">
        <v>54.637107849121094</v>
      </c>
      <c r="K10" s="115">
        <v>52.787376403808594</v>
      </c>
      <c r="L10" s="115">
        <v>22.172967910766602</v>
      </c>
      <c r="M10" s="115">
        <v>91.094657897949219</v>
      </c>
      <c r="N10" s="147">
        <v>18</v>
      </c>
      <c r="O10" s="52"/>
      <c r="P10" s="52" t="s">
        <v>1087</v>
      </c>
      <c r="Q10" s="52">
        <v>3</v>
      </c>
      <c r="R10" s="52"/>
    </row>
    <row r="11" spans="1:18">
      <c r="A11" s="30"/>
      <c r="B11" s="352"/>
      <c r="C11" s="52" t="s">
        <v>1075</v>
      </c>
      <c r="D11" s="182">
        <v>0.73256027698516846</v>
      </c>
      <c r="E11" s="182">
        <v>1.0257539749145508</v>
      </c>
      <c r="F11" s="182">
        <v>-2.7281002998352051</v>
      </c>
      <c r="G11" s="182">
        <v>3.3006281852722168</v>
      </c>
      <c r="H11" s="147">
        <v>12</v>
      </c>
      <c r="I11" s="147"/>
      <c r="J11" s="115">
        <v>58.059680938720703</v>
      </c>
      <c r="K11" s="115">
        <v>60.552181243896484</v>
      </c>
      <c r="L11" s="115">
        <v>24.384828567504883</v>
      </c>
      <c r="M11" s="115">
        <v>94.072219848632813</v>
      </c>
      <c r="N11" s="147">
        <v>12</v>
      </c>
      <c r="O11" s="52"/>
      <c r="P11" s="52" t="s">
        <v>1087</v>
      </c>
      <c r="Q11" s="52">
        <v>4</v>
      </c>
      <c r="R11" s="52"/>
    </row>
    <row r="12" spans="1:18">
      <c r="A12" s="30"/>
      <c r="B12" s="352"/>
      <c r="C12" s="52" t="s">
        <v>1076</v>
      </c>
      <c r="D12" s="182"/>
      <c r="E12" s="182"/>
      <c r="F12" s="182"/>
      <c r="G12" s="182"/>
      <c r="H12" s="147">
        <v>1</v>
      </c>
      <c r="I12" s="147"/>
      <c r="J12" s="115"/>
      <c r="K12" s="115"/>
      <c r="L12" s="115"/>
      <c r="M12" s="115"/>
      <c r="N12" s="147">
        <v>1</v>
      </c>
      <c r="O12" s="52"/>
      <c r="P12" s="52" t="s">
        <v>1087</v>
      </c>
      <c r="Q12" s="52">
        <v>5</v>
      </c>
      <c r="R12" s="52"/>
    </row>
    <row r="13" spans="1:18">
      <c r="A13" s="30"/>
      <c r="B13" s="352"/>
      <c r="C13" s="52" t="s">
        <v>1077</v>
      </c>
      <c r="D13" s="182">
        <v>1.4836968183517456</v>
      </c>
      <c r="E13" s="182">
        <v>1.0979794263839722</v>
      </c>
      <c r="F13" s="182">
        <v>-0.58784264326095581</v>
      </c>
      <c r="G13" s="182">
        <v>3.8831894397735596</v>
      </c>
      <c r="H13" s="147">
        <v>17</v>
      </c>
      <c r="I13" s="147"/>
      <c r="J13" s="115">
        <v>62.031196594238281</v>
      </c>
      <c r="K13" s="115">
        <v>59.692867279052734</v>
      </c>
      <c r="L13" s="115">
        <v>35.265213012695313</v>
      </c>
      <c r="M13" s="115">
        <v>94.542007446289063</v>
      </c>
      <c r="N13" s="147">
        <v>17</v>
      </c>
      <c r="O13" s="52"/>
      <c r="P13" s="52" t="s">
        <v>1087</v>
      </c>
      <c r="Q13" s="52">
        <v>6</v>
      </c>
      <c r="R13" s="52"/>
    </row>
    <row r="14" spans="1:18">
      <c r="A14" s="30"/>
      <c r="B14" s="354"/>
      <c r="C14" s="77" t="s">
        <v>1078</v>
      </c>
      <c r="D14" s="248">
        <v>0.92115020751953125</v>
      </c>
      <c r="E14" s="248">
        <v>0.66055929660797119</v>
      </c>
      <c r="F14" s="248">
        <v>-2.7281002998352051</v>
      </c>
      <c r="G14" s="248">
        <v>3.8831894397735596</v>
      </c>
      <c r="H14" s="240">
        <v>72</v>
      </c>
      <c r="I14" s="240"/>
      <c r="J14" s="114">
        <v>44.848785400390625</v>
      </c>
      <c r="K14" s="114">
        <v>41.054119110107422</v>
      </c>
      <c r="L14" s="114">
        <v>3.6577727794647217</v>
      </c>
      <c r="M14" s="114">
        <v>94.542007446289063</v>
      </c>
      <c r="N14" s="240">
        <v>72</v>
      </c>
      <c r="O14" s="52"/>
      <c r="P14" s="52" t="s">
        <v>1087</v>
      </c>
      <c r="Q14" s="52">
        <v>7</v>
      </c>
      <c r="R14" s="52"/>
    </row>
    <row r="15" spans="1:18">
      <c r="A15" s="30"/>
      <c r="B15" s="74"/>
      <c r="C15" s="74" t="s">
        <v>1079</v>
      </c>
      <c r="D15" s="238"/>
      <c r="E15" s="238"/>
      <c r="F15" s="238"/>
      <c r="G15" s="238"/>
      <c r="H15" s="242"/>
      <c r="I15" s="242"/>
      <c r="J15" s="117"/>
      <c r="K15" s="117"/>
      <c r="L15" s="117"/>
      <c r="M15" s="117"/>
      <c r="N15" s="242"/>
      <c r="O15" s="52"/>
      <c r="P15" s="52" t="s">
        <v>1088</v>
      </c>
      <c r="Q15" s="52">
        <v>7.5</v>
      </c>
      <c r="R15" s="52"/>
    </row>
    <row r="16" spans="1:18" ht="15" customHeight="1">
      <c r="A16" s="361"/>
      <c r="B16" s="351" t="s">
        <v>118</v>
      </c>
      <c r="C16" s="52" t="s">
        <v>1080</v>
      </c>
      <c r="D16" s="182"/>
      <c r="E16" s="182"/>
      <c r="F16" s="182"/>
      <c r="G16" s="182"/>
      <c r="H16" s="147">
        <v>1</v>
      </c>
      <c r="I16" s="147"/>
      <c r="J16" s="115"/>
      <c r="K16" s="115"/>
      <c r="L16" s="115"/>
      <c r="M16" s="115"/>
      <c r="N16" s="147">
        <v>1</v>
      </c>
      <c r="O16" s="52"/>
      <c r="P16" s="52" t="s">
        <v>1089</v>
      </c>
      <c r="Q16" s="52">
        <v>8</v>
      </c>
      <c r="R16" s="52"/>
    </row>
    <row r="17" spans="1:18">
      <c r="A17" s="361"/>
      <c r="B17" s="353"/>
      <c r="C17" s="52" t="s">
        <v>1081</v>
      </c>
      <c r="D17" s="182">
        <v>0.73978281021118164</v>
      </c>
      <c r="E17" s="182">
        <v>0.67888927459716797</v>
      </c>
      <c r="F17" s="182">
        <v>-0.85812604427337646</v>
      </c>
      <c r="G17" s="182">
        <v>3.0983998775482178</v>
      </c>
      <c r="H17" s="147">
        <v>23</v>
      </c>
      <c r="I17" s="147"/>
      <c r="J17" s="115">
        <v>20.141702651977539</v>
      </c>
      <c r="K17" s="115">
        <v>17.264545440673828</v>
      </c>
      <c r="L17" s="115">
        <v>3.6577727794647217</v>
      </c>
      <c r="M17" s="115">
        <v>43.940872192382813</v>
      </c>
      <c r="N17" s="147">
        <v>23</v>
      </c>
      <c r="O17" s="52"/>
      <c r="P17" s="52" t="s">
        <v>1089</v>
      </c>
      <c r="Q17" s="52">
        <v>9</v>
      </c>
      <c r="R17" s="52"/>
    </row>
    <row r="18" spans="1:18">
      <c r="A18" s="361"/>
      <c r="B18" s="353"/>
      <c r="C18" s="52" t="s">
        <v>1082</v>
      </c>
      <c r="D18" s="182">
        <v>0.84134870767593384</v>
      </c>
      <c r="E18" s="182">
        <v>0.61576622724533081</v>
      </c>
      <c r="F18" s="182">
        <v>-0.42841285467147827</v>
      </c>
      <c r="G18" s="182">
        <v>3.3397040367126465</v>
      </c>
      <c r="H18" s="147">
        <v>18</v>
      </c>
      <c r="I18" s="147"/>
      <c r="J18" s="115">
        <v>58.223114013671875</v>
      </c>
      <c r="K18" s="115">
        <v>55.533351898193359</v>
      </c>
      <c r="L18" s="115">
        <v>22.172967910766602</v>
      </c>
      <c r="M18" s="115">
        <v>91.094657897949219</v>
      </c>
      <c r="N18" s="147">
        <v>18</v>
      </c>
      <c r="O18" s="52"/>
      <c r="P18" s="52" t="s">
        <v>1089</v>
      </c>
      <c r="Q18" s="52">
        <v>10</v>
      </c>
      <c r="R18" s="52"/>
    </row>
    <row r="19" spans="1:18">
      <c r="A19" s="361"/>
      <c r="B19" s="353"/>
      <c r="C19" s="52" t="s">
        <v>1083</v>
      </c>
      <c r="D19" s="182">
        <v>0.57249361276626587</v>
      </c>
      <c r="E19" s="182">
        <v>0.36139678955078125</v>
      </c>
      <c r="F19" s="182">
        <v>-2.7281002998352051</v>
      </c>
      <c r="G19" s="182">
        <v>3.3006281852722168</v>
      </c>
      <c r="H19" s="147">
        <v>12</v>
      </c>
      <c r="I19" s="147"/>
      <c r="J19" s="115">
        <v>70.186660766601563</v>
      </c>
      <c r="K19" s="115">
        <v>73.456596374511719</v>
      </c>
      <c r="L19" s="115">
        <v>24.384828567504883</v>
      </c>
      <c r="M19" s="115">
        <v>94.072219848632813</v>
      </c>
      <c r="N19" s="147">
        <v>12</v>
      </c>
      <c r="O19" s="52"/>
      <c r="P19" s="52" t="s">
        <v>1089</v>
      </c>
      <c r="Q19" s="52">
        <v>11</v>
      </c>
      <c r="R19" s="52"/>
    </row>
    <row r="20" spans="1:18">
      <c r="A20" s="361"/>
      <c r="B20" s="353"/>
      <c r="C20" s="52" t="s">
        <v>1084</v>
      </c>
      <c r="D20" s="182"/>
      <c r="E20" s="182"/>
      <c r="F20" s="182"/>
      <c r="G20" s="182"/>
      <c r="H20" s="147">
        <v>1</v>
      </c>
      <c r="I20" s="147"/>
      <c r="J20" s="115"/>
      <c r="K20" s="115"/>
      <c r="L20" s="115"/>
      <c r="M20" s="115"/>
      <c r="N20" s="147">
        <v>1</v>
      </c>
      <c r="O20" s="52"/>
      <c r="P20" s="52" t="s">
        <v>1089</v>
      </c>
      <c r="Q20" s="52">
        <v>12</v>
      </c>
      <c r="R20" s="52"/>
    </row>
    <row r="21" spans="1:18">
      <c r="A21" s="361"/>
      <c r="B21" s="353"/>
      <c r="C21" s="52" t="s">
        <v>1085</v>
      </c>
      <c r="D21" s="182">
        <v>1.2906877994537354</v>
      </c>
      <c r="E21" s="182">
        <v>0.9247283935546875</v>
      </c>
      <c r="F21" s="182">
        <v>-0.58784264326095581</v>
      </c>
      <c r="G21" s="182">
        <v>3.8831894397735596</v>
      </c>
      <c r="H21" s="147">
        <v>17</v>
      </c>
      <c r="I21" s="147"/>
      <c r="J21" s="115">
        <v>65.895286560058594</v>
      </c>
      <c r="K21" s="115">
        <v>66.663726806640625</v>
      </c>
      <c r="L21" s="115">
        <v>35.265213012695313</v>
      </c>
      <c r="M21" s="115">
        <v>94.542007446289063</v>
      </c>
      <c r="N21" s="147">
        <v>17</v>
      </c>
      <c r="O21" s="52"/>
      <c r="P21" s="52" t="s">
        <v>1089</v>
      </c>
      <c r="Q21" s="52">
        <v>13</v>
      </c>
      <c r="R21" s="52"/>
    </row>
    <row r="22" spans="1:18">
      <c r="A22" s="361"/>
      <c r="B22" s="354"/>
      <c r="C22" s="77" t="s">
        <v>1086</v>
      </c>
      <c r="D22" s="248">
        <v>0.93423712253570557</v>
      </c>
      <c r="E22" s="248">
        <v>0.64222937822341919</v>
      </c>
      <c r="F22" s="248">
        <v>-2.7281002998352051</v>
      </c>
      <c r="G22" s="248">
        <v>3.8831894397735596</v>
      </c>
      <c r="H22" s="240">
        <v>72</v>
      </c>
      <c r="I22" s="240"/>
      <c r="J22" s="114">
        <v>50.930316925048828</v>
      </c>
      <c r="K22" s="114">
        <v>52.025806427001953</v>
      </c>
      <c r="L22" s="114">
        <v>3.6577727794647217</v>
      </c>
      <c r="M22" s="114">
        <v>94.542007446289063</v>
      </c>
      <c r="N22" s="240">
        <v>72</v>
      </c>
      <c r="O22" s="52"/>
      <c r="P22" s="52" t="s">
        <v>1089</v>
      </c>
      <c r="Q22" s="52">
        <v>14</v>
      </c>
      <c r="R22" s="52"/>
    </row>
    <row r="23" spans="1:18">
      <c r="A23" s="27"/>
      <c r="B23" s="26" t="s">
        <v>83</v>
      </c>
      <c r="C23" s="153"/>
      <c r="D23" s="191"/>
      <c r="E23" s="191"/>
      <c r="F23" s="191"/>
      <c r="G23" s="191"/>
      <c r="H23" s="192"/>
      <c r="I23" s="192"/>
      <c r="J23" s="191"/>
      <c r="K23" s="191"/>
      <c r="L23" s="191"/>
      <c r="M23" s="191"/>
      <c r="N23" s="192"/>
    </row>
    <row r="24" spans="1:18" ht="54" customHeight="1">
      <c r="B24" s="327" t="s">
        <v>295</v>
      </c>
      <c r="C24" s="327"/>
      <c r="D24" s="327"/>
      <c r="E24" s="327"/>
      <c r="F24" s="327"/>
      <c r="G24" s="327"/>
      <c r="H24" s="327"/>
      <c r="I24" s="327"/>
      <c r="J24" s="327"/>
      <c r="K24" s="327"/>
      <c r="L24" s="327"/>
      <c r="M24" s="327"/>
      <c r="N24" s="327"/>
    </row>
  </sheetData>
  <mergeCells count="8">
    <mergeCell ref="A16:A22"/>
    <mergeCell ref="B24:N24"/>
    <mergeCell ref="B5:N5"/>
    <mergeCell ref="D6:H6"/>
    <mergeCell ref="J6:N6"/>
    <mergeCell ref="B7:C7"/>
    <mergeCell ref="B8:B14"/>
    <mergeCell ref="B16:B22"/>
  </mergeCells>
  <hyperlinks>
    <hyperlink ref="A1" location="Index!A1" display="back to Index" xr:uid="{00000000-0004-0000-1800-00000000000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CE01D-15DB-49E3-9B1D-A03B68A85848}">
  <sheetPr>
    <tabColor theme="9" tint="0.59996337778862885"/>
  </sheetPr>
  <dimension ref="A1:Z71"/>
  <sheetViews>
    <sheetView showGridLines="0" zoomScaleNormal="100" workbookViewId="0">
      <pane ySplit="3" topLeftCell="A4" activePane="bottomLeft" state="frozen"/>
      <selection pane="bottomLeft"/>
    </sheetView>
  </sheetViews>
  <sheetFormatPr defaultColWidth="9.140625" defaultRowHeight="15"/>
  <cols>
    <col min="1" max="1" width="12.7109375" style="37" bestFit="1" customWidth="1"/>
    <col min="2" max="16384" width="9.140625" style="37"/>
  </cols>
  <sheetData>
    <row r="1" spans="1:26" s="17" customFormat="1">
      <c r="A1" s="203" t="s">
        <v>4</v>
      </c>
      <c r="B1" s="63" t="s">
        <v>88</v>
      </c>
    </row>
    <row r="2" spans="1:26" s="17" customFormat="1">
      <c r="A2" s="17" t="s">
        <v>5</v>
      </c>
      <c r="B2" s="204" t="str">
        <f>Index!E35</f>
        <v>Rates of non-proficiency in reading:  end-primary vs.lower-secondary (15-year-olds, PISA)</v>
      </c>
    </row>
    <row r="3" spans="1:26" s="18" customFormat="1" ht="6" customHeight="1"/>
    <row r="5" spans="1:26" ht="15" customHeight="1">
      <c r="B5" s="294" t="s">
        <v>306</v>
      </c>
      <c r="C5" s="294"/>
      <c r="D5" s="294"/>
      <c r="E5" s="294"/>
      <c r="F5" s="294"/>
      <c r="G5" s="294"/>
      <c r="H5" s="294"/>
      <c r="I5" s="294"/>
      <c r="J5" s="294"/>
      <c r="K5" s="294"/>
      <c r="L5" s="294"/>
      <c r="M5" s="294"/>
      <c r="N5" s="1"/>
      <c r="O5" s="199" t="s">
        <v>292</v>
      </c>
      <c r="Y5" s="209"/>
    </row>
    <row r="6" spans="1:26">
      <c r="B6" s="294" t="s">
        <v>308</v>
      </c>
      <c r="C6" s="1"/>
      <c r="H6" s="294" t="s">
        <v>309</v>
      </c>
      <c r="O6" s="208" t="s">
        <v>1090</v>
      </c>
      <c r="P6" s="208" t="s">
        <v>1149</v>
      </c>
      <c r="Q6" s="208" t="s">
        <v>1184</v>
      </c>
      <c r="R6" s="208" t="s">
        <v>1200</v>
      </c>
      <c r="S6" s="208" t="s">
        <v>1205</v>
      </c>
      <c r="T6" s="208" t="s">
        <v>1221</v>
      </c>
      <c r="U6" s="208" t="s">
        <v>1222</v>
      </c>
      <c r="V6" s="208" t="s">
        <v>1223</v>
      </c>
      <c r="W6" s="208" t="s">
        <v>1224</v>
      </c>
      <c r="X6" s="208" t="s">
        <v>1225</v>
      </c>
      <c r="Y6" s="205"/>
    </row>
    <row r="7" spans="1:26">
      <c r="O7" s="205" t="s">
        <v>1091</v>
      </c>
      <c r="P7" s="210" t="s">
        <v>1150</v>
      </c>
      <c r="Q7" s="210" t="s">
        <v>1185</v>
      </c>
      <c r="R7" s="205" t="s">
        <v>1201</v>
      </c>
      <c r="S7" s="205" t="s">
        <v>1206</v>
      </c>
      <c r="T7" s="211">
        <v>0.53578966856002808</v>
      </c>
      <c r="U7" s="205">
        <v>2013</v>
      </c>
      <c r="V7" s="211">
        <v>0.53878194093704224</v>
      </c>
      <c r="W7" s="211">
        <v>0.52148199081420898</v>
      </c>
      <c r="X7" s="205">
        <v>2018</v>
      </c>
      <c r="Y7" s="211">
        <v>0</v>
      </c>
      <c r="Z7" s="97"/>
    </row>
    <row r="8" spans="1:26">
      <c r="O8" s="212" t="s">
        <v>1092</v>
      </c>
      <c r="P8" s="210" t="s">
        <v>1151</v>
      </c>
      <c r="Q8" s="210" t="s">
        <v>1185</v>
      </c>
      <c r="R8" s="212" t="s">
        <v>1201</v>
      </c>
      <c r="S8" s="210" t="s">
        <v>1207</v>
      </c>
      <c r="T8" s="211">
        <v>6.9515585899353027E-2</v>
      </c>
      <c r="U8" s="205">
        <v>2011</v>
      </c>
      <c r="V8" s="211">
        <v>0.11697719246149063</v>
      </c>
      <c r="W8" s="211">
        <v>0.41145783662796021</v>
      </c>
      <c r="X8" s="205">
        <v>2015</v>
      </c>
      <c r="Y8" s="211"/>
      <c r="Z8" s="97"/>
    </row>
    <row r="9" spans="1:26">
      <c r="O9" s="212" t="s">
        <v>1093</v>
      </c>
      <c r="P9" s="210" t="s">
        <v>1152</v>
      </c>
      <c r="Q9" s="210" t="s">
        <v>1185</v>
      </c>
      <c r="R9" s="212" t="s">
        <v>1201</v>
      </c>
      <c r="S9" s="210" t="s">
        <v>1208</v>
      </c>
      <c r="T9" s="211">
        <v>0.4694746732711792</v>
      </c>
      <c r="U9" s="205">
        <v>2013</v>
      </c>
      <c r="V9" s="211">
        <v>0.48367211222648621</v>
      </c>
      <c r="W9" s="211">
        <v>0.49759036302566528</v>
      </c>
      <c r="X9" s="205">
        <v>2018</v>
      </c>
      <c r="Y9" s="211"/>
      <c r="Z9" s="97"/>
    </row>
    <row r="10" spans="1:26">
      <c r="O10" s="212" t="s">
        <v>1094</v>
      </c>
      <c r="P10" s="210" t="s">
        <v>1152</v>
      </c>
      <c r="Q10" s="210" t="s">
        <v>1186</v>
      </c>
      <c r="R10" s="212" t="s">
        <v>1201</v>
      </c>
      <c r="S10" s="210" t="s">
        <v>1208</v>
      </c>
      <c r="T10" s="211">
        <v>0.30258625745773315</v>
      </c>
      <c r="U10" s="205">
        <v>2013</v>
      </c>
      <c r="V10" s="211">
        <v>0.36775606870651245</v>
      </c>
      <c r="W10" s="211">
        <v>0.31405848264694214</v>
      </c>
      <c r="X10" s="205">
        <v>2018</v>
      </c>
      <c r="Y10" s="211"/>
      <c r="Z10" s="97"/>
    </row>
    <row r="11" spans="1:26">
      <c r="O11" s="212" t="s">
        <v>1095</v>
      </c>
      <c r="P11" s="210" t="s">
        <v>1152</v>
      </c>
      <c r="Q11" s="210" t="s">
        <v>1187</v>
      </c>
      <c r="R11" s="212" t="s">
        <v>1201</v>
      </c>
      <c r="S11" s="210" t="s">
        <v>1208</v>
      </c>
      <c r="T11" s="211">
        <v>0.44726210832595825</v>
      </c>
      <c r="U11" s="205">
        <v>2013</v>
      </c>
      <c r="V11" s="211">
        <v>0.48551833629608154</v>
      </c>
      <c r="W11" s="211">
        <v>0.4945417046546936</v>
      </c>
      <c r="X11" s="205">
        <v>2018</v>
      </c>
      <c r="Y11" s="211"/>
      <c r="Z11" s="97"/>
    </row>
    <row r="12" spans="1:26">
      <c r="O12" s="212" t="s">
        <v>1096</v>
      </c>
      <c r="P12" s="210" t="s">
        <v>1152</v>
      </c>
      <c r="Q12" s="210" t="s">
        <v>1187</v>
      </c>
      <c r="R12" s="212" t="s">
        <v>1201</v>
      </c>
      <c r="S12" s="210" t="s">
        <v>1208</v>
      </c>
      <c r="T12" s="211">
        <v>0.31704282760620117</v>
      </c>
      <c r="U12" s="205">
        <v>2013</v>
      </c>
      <c r="V12" s="211">
        <v>0.32455536723136902</v>
      </c>
      <c r="W12" s="211">
        <v>0.41456308960914612</v>
      </c>
      <c r="X12" s="205">
        <v>2018</v>
      </c>
      <c r="Y12" s="211"/>
      <c r="Z12" s="97"/>
    </row>
    <row r="13" spans="1:26">
      <c r="O13" s="205" t="s">
        <v>1097</v>
      </c>
      <c r="P13" s="210" t="s">
        <v>1152</v>
      </c>
      <c r="Q13" s="210" t="s">
        <v>1187</v>
      </c>
      <c r="R13" s="205" t="s">
        <v>1201</v>
      </c>
      <c r="S13" s="205" t="s">
        <v>1208</v>
      </c>
      <c r="T13" s="211">
        <v>0.79381966590881348</v>
      </c>
      <c r="U13" s="205">
        <v>2013</v>
      </c>
      <c r="V13" s="211">
        <v>0.80742543935775757</v>
      </c>
      <c r="W13" s="211">
        <v>0.79224777221679688</v>
      </c>
      <c r="X13" s="205">
        <v>2018</v>
      </c>
      <c r="Y13" s="211"/>
      <c r="Z13" s="97"/>
    </row>
    <row r="14" spans="1:26">
      <c r="O14" s="205" t="s">
        <v>1098</v>
      </c>
      <c r="P14" s="210" t="s">
        <v>1152</v>
      </c>
      <c r="Q14" s="210" t="s">
        <v>1187</v>
      </c>
      <c r="R14" s="205" t="s">
        <v>1201</v>
      </c>
      <c r="S14" s="205" t="s">
        <v>1208</v>
      </c>
      <c r="T14" s="211">
        <v>0.62068682909011841</v>
      </c>
      <c r="U14" s="205">
        <v>2013</v>
      </c>
      <c r="V14" s="211">
        <v>0.62795454263687134</v>
      </c>
      <c r="W14" s="211">
        <v>0.50172758102416992</v>
      </c>
      <c r="X14" s="205">
        <v>2017</v>
      </c>
      <c r="Y14" s="211"/>
      <c r="Z14" s="97"/>
    </row>
    <row r="15" spans="1:26">
      <c r="O15" s="205" t="s">
        <v>1099</v>
      </c>
      <c r="P15" s="210" t="s">
        <v>1153</v>
      </c>
      <c r="Q15" s="210" t="s">
        <v>1187</v>
      </c>
      <c r="R15" s="205" t="s">
        <v>1201</v>
      </c>
      <c r="S15" s="205" t="s">
        <v>1209</v>
      </c>
      <c r="T15" s="211">
        <v>0.13514506816864014</v>
      </c>
      <c r="U15" s="205">
        <v>2011</v>
      </c>
      <c r="V15" s="211">
        <v>0.13847114145755768</v>
      </c>
      <c r="W15" s="211">
        <v>0.51578885316848755</v>
      </c>
      <c r="X15" s="205">
        <v>2015</v>
      </c>
      <c r="Y15" s="211"/>
      <c r="Z15" s="97"/>
    </row>
    <row r="16" spans="1:26">
      <c r="O16" s="205" t="s">
        <v>1100</v>
      </c>
      <c r="P16" s="210" t="s">
        <v>1154</v>
      </c>
      <c r="Q16" s="210" t="s">
        <v>1187</v>
      </c>
      <c r="R16" s="205" t="s">
        <v>1201</v>
      </c>
      <c r="S16" s="205" t="s">
        <v>1210</v>
      </c>
      <c r="T16" s="211">
        <v>0.63624405860900879</v>
      </c>
      <c r="U16" s="205">
        <v>2013</v>
      </c>
      <c r="V16" s="211">
        <v>0.67283302545547485</v>
      </c>
      <c r="W16" s="211">
        <v>0.70415651798248291</v>
      </c>
      <c r="X16" s="205">
        <v>2017</v>
      </c>
      <c r="Y16" s="211"/>
      <c r="Z16" s="97"/>
    </row>
    <row r="17" spans="2:26">
      <c r="O17" s="205" t="s">
        <v>1101</v>
      </c>
      <c r="P17" s="210" t="s">
        <v>1155</v>
      </c>
      <c r="Q17" s="210" t="s">
        <v>1188</v>
      </c>
      <c r="R17" s="205" t="s">
        <v>1201</v>
      </c>
      <c r="S17" s="205" t="s">
        <v>1211</v>
      </c>
      <c r="T17" s="211">
        <v>1.0005652904510498E-2</v>
      </c>
      <c r="U17" s="205">
        <v>2011</v>
      </c>
      <c r="V17" s="211">
        <v>3.9981093257665634E-2</v>
      </c>
      <c r="W17" s="211">
        <v>0.1998613178730011</v>
      </c>
      <c r="X17" s="205">
        <v>2015</v>
      </c>
      <c r="Y17" s="211"/>
      <c r="Z17" s="97"/>
    </row>
    <row r="18" spans="2:26">
      <c r="O18" s="205" t="s">
        <v>1102</v>
      </c>
      <c r="P18" s="210" t="s">
        <v>1156</v>
      </c>
      <c r="Q18" s="210" t="s">
        <v>1189</v>
      </c>
      <c r="R18" s="205" t="s">
        <v>1201</v>
      </c>
      <c r="S18" s="205" t="s">
        <v>1211</v>
      </c>
      <c r="T18" s="211">
        <v>0.33772894740104675</v>
      </c>
      <c r="U18" s="205">
        <v>2011</v>
      </c>
      <c r="V18" s="211">
        <v>0.3539232611656189</v>
      </c>
      <c r="W18" s="211">
        <v>0.55554962158203125</v>
      </c>
      <c r="X18" s="205">
        <v>2015</v>
      </c>
      <c r="Y18" s="211"/>
      <c r="Z18" s="97"/>
    </row>
    <row r="19" spans="2:26">
      <c r="B19" s="294" t="s">
        <v>310</v>
      </c>
      <c r="H19" s="294" t="s">
        <v>311</v>
      </c>
      <c r="O19" s="205" t="s">
        <v>1103</v>
      </c>
      <c r="P19" s="210" t="s">
        <v>1157</v>
      </c>
      <c r="Q19" s="210" t="s">
        <v>1190</v>
      </c>
      <c r="R19" s="205" t="s">
        <v>1201</v>
      </c>
      <c r="S19" s="205" t="s">
        <v>1212</v>
      </c>
      <c r="T19" s="211">
        <v>0.42489981651306152</v>
      </c>
      <c r="U19" s="205">
        <v>2013</v>
      </c>
      <c r="V19" s="211">
        <v>0.43162551522254944</v>
      </c>
      <c r="W19" s="211">
        <v>0.44534453749656677</v>
      </c>
      <c r="X19" s="205">
        <v>2018</v>
      </c>
      <c r="Y19" s="211"/>
      <c r="Z19" s="97"/>
    </row>
    <row r="20" spans="2:26">
      <c r="O20" s="205" t="s">
        <v>1104</v>
      </c>
      <c r="P20" s="210" t="s">
        <v>1157</v>
      </c>
      <c r="Q20" s="210" t="s">
        <v>1191</v>
      </c>
      <c r="R20" s="205" t="s">
        <v>1201</v>
      </c>
      <c r="S20" s="205" t="s">
        <v>1212</v>
      </c>
      <c r="T20" s="211">
        <v>0.6408575177192688</v>
      </c>
      <c r="U20" s="205">
        <v>2013</v>
      </c>
      <c r="V20" s="211">
        <v>0.66627222299575806</v>
      </c>
      <c r="W20" s="211">
        <v>0.64695984125137329</v>
      </c>
      <c r="X20" s="205">
        <v>2018</v>
      </c>
      <c r="Y20" s="211"/>
      <c r="Z20" s="97"/>
    </row>
    <row r="21" spans="2:26">
      <c r="O21" s="205" t="s">
        <v>1105</v>
      </c>
      <c r="P21" s="210" t="s">
        <v>1157</v>
      </c>
      <c r="Q21" s="210" t="s">
        <v>1192</v>
      </c>
      <c r="R21" s="205" t="s">
        <v>1201</v>
      </c>
      <c r="S21" s="205" t="s">
        <v>1212</v>
      </c>
      <c r="T21" s="211">
        <v>0.53695005178451538</v>
      </c>
      <c r="U21" s="205">
        <v>2013</v>
      </c>
      <c r="V21" s="211">
        <v>0.55650883913040161</v>
      </c>
      <c r="W21" s="211">
        <v>0.54456615447998047</v>
      </c>
      <c r="X21" s="205">
        <v>2018</v>
      </c>
      <c r="Y21" s="211"/>
      <c r="Z21" s="97"/>
    </row>
    <row r="22" spans="2:26">
      <c r="O22" s="205" t="s">
        <v>1106</v>
      </c>
      <c r="P22" s="210" t="s">
        <v>1158</v>
      </c>
      <c r="Q22" s="210" t="s">
        <v>1193</v>
      </c>
      <c r="R22" s="205" t="s">
        <v>1201</v>
      </c>
      <c r="S22" s="205" t="s">
        <v>1213</v>
      </c>
      <c r="T22" s="211">
        <v>5.4160889238119125E-2</v>
      </c>
      <c r="U22" s="205">
        <v>2011</v>
      </c>
      <c r="V22" s="211">
        <v>6.3078992068767548E-2</v>
      </c>
      <c r="W22" s="211">
        <v>0.1453016996383667</v>
      </c>
      <c r="X22" s="205">
        <v>2015</v>
      </c>
      <c r="Y22" s="211"/>
      <c r="Z22" s="97"/>
    </row>
    <row r="23" spans="2:26">
      <c r="O23" s="205" t="s">
        <v>1107</v>
      </c>
      <c r="P23" s="210" t="s">
        <v>1159</v>
      </c>
      <c r="Q23" s="210" t="s">
        <v>1194</v>
      </c>
      <c r="R23" s="205" t="s">
        <v>1201</v>
      </c>
      <c r="S23" s="205" t="s">
        <v>1214</v>
      </c>
      <c r="T23" s="211">
        <v>0.71276366710662842</v>
      </c>
      <c r="U23" s="205">
        <v>2013</v>
      </c>
      <c r="V23" s="211">
        <v>0.74379158020019531</v>
      </c>
      <c r="W23" s="211">
        <v>0.68181151151657104</v>
      </c>
      <c r="X23" s="205">
        <v>2017</v>
      </c>
      <c r="Y23" s="211"/>
      <c r="Z23" s="97"/>
    </row>
    <row r="24" spans="2:26">
      <c r="O24" s="205" t="s">
        <v>1108</v>
      </c>
      <c r="P24" s="210" t="s">
        <v>1160</v>
      </c>
      <c r="Q24" s="210" t="s">
        <v>1194</v>
      </c>
      <c r="R24" s="205" t="s">
        <v>1201</v>
      </c>
      <c r="S24" s="205" t="s">
        <v>1215</v>
      </c>
      <c r="T24" s="211">
        <v>0.14070582389831543</v>
      </c>
      <c r="U24" s="205">
        <v>2011</v>
      </c>
      <c r="V24" s="211">
        <v>0.19956818222999573</v>
      </c>
      <c r="W24" s="211">
        <v>0.3845532238483429</v>
      </c>
      <c r="X24" s="205">
        <v>2015</v>
      </c>
      <c r="Y24" s="211"/>
      <c r="Z24" s="97"/>
    </row>
    <row r="25" spans="2:26">
      <c r="O25" s="205" t="s">
        <v>1109</v>
      </c>
      <c r="P25" s="210" t="s">
        <v>1160</v>
      </c>
      <c r="Q25" s="210" t="s">
        <v>1194</v>
      </c>
      <c r="R25" s="205" t="s">
        <v>1201</v>
      </c>
      <c r="S25" s="205" t="s">
        <v>1215</v>
      </c>
      <c r="T25" s="211">
        <v>9.5064640045166016E-3</v>
      </c>
      <c r="U25" s="205">
        <v>2011</v>
      </c>
      <c r="V25" s="211">
        <v>3.287183865904808E-2</v>
      </c>
      <c r="W25" s="211">
        <v>0.16698081791400909</v>
      </c>
      <c r="X25" s="205">
        <v>2015</v>
      </c>
      <c r="Y25" s="211"/>
      <c r="Z25" s="97"/>
    </row>
    <row r="26" spans="2:26">
      <c r="O26" s="205" t="s">
        <v>1110</v>
      </c>
      <c r="P26" s="210" t="s">
        <v>1161</v>
      </c>
      <c r="Q26" s="210" t="s">
        <v>1195</v>
      </c>
      <c r="R26" s="205" t="s">
        <v>1201</v>
      </c>
      <c r="S26" s="205" t="s">
        <v>1215</v>
      </c>
      <c r="T26" s="211">
        <v>0.2200164794921875</v>
      </c>
      <c r="U26" s="205">
        <v>2011</v>
      </c>
      <c r="V26" s="211">
        <v>0.2068178802728653</v>
      </c>
      <c r="W26" s="211">
        <v>0.42315670847892761</v>
      </c>
      <c r="X26" s="205">
        <v>2015</v>
      </c>
      <c r="Y26" s="211"/>
      <c r="Z26" s="97"/>
    </row>
    <row r="27" spans="2:26">
      <c r="O27" s="205" t="s">
        <v>1111</v>
      </c>
      <c r="P27" s="210" t="s">
        <v>1162</v>
      </c>
      <c r="Q27" s="210" t="s">
        <v>1196</v>
      </c>
      <c r="R27" s="205" t="s">
        <v>1201</v>
      </c>
      <c r="S27" s="205" t="s">
        <v>1215</v>
      </c>
      <c r="T27" s="211">
        <v>0.27686899900436401</v>
      </c>
      <c r="U27" s="205">
        <v>2001</v>
      </c>
      <c r="V27" s="211">
        <v>0.21707981824874878</v>
      </c>
      <c r="W27" s="211">
        <v>0.31700432300567627</v>
      </c>
      <c r="X27" s="205">
        <v>2006</v>
      </c>
      <c r="Y27" s="211"/>
      <c r="Z27" s="97"/>
    </row>
    <row r="28" spans="2:26">
      <c r="O28" s="205" t="s">
        <v>1112</v>
      </c>
      <c r="P28" s="210" t="s">
        <v>1163</v>
      </c>
      <c r="Q28" s="210" t="s">
        <v>1197</v>
      </c>
      <c r="R28" s="205" t="s">
        <v>1201</v>
      </c>
      <c r="S28" s="205" t="s">
        <v>1216</v>
      </c>
      <c r="T28" s="211">
        <v>0.41429919004440308</v>
      </c>
      <c r="U28" s="205">
        <v>2013</v>
      </c>
      <c r="V28" s="211">
        <v>0.417246013879776</v>
      </c>
      <c r="W28" s="211">
        <v>0.41827479004859924</v>
      </c>
      <c r="X28" s="205">
        <v>2018</v>
      </c>
      <c r="Y28" s="211"/>
      <c r="Z28" s="97"/>
    </row>
    <row r="29" spans="2:26">
      <c r="O29" s="205" t="s">
        <v>1113</v>
      </c>
      <c r="P29" s="210" t="s">
        <v>1164</v>
      </c>
      <c r="Q29" s="210" t="s">
        <v>1198</v>
      </c>
      <c r="R29" s="205" t="s">
        <v>1202</v>
      </c>
      <c r="S29" s="205" t="s">
        <v>1217</v>
      </c>
      <c r="T29" s="211">
        <v>8.7376594543457031E-2</v>
      </c>
      <c r="U29" s="205">
        <v>2006</v>
      </c>
      <c r="V29" s="211">
        <v>0.11010089516639709</v>
      </c>
      <c r="W29" s="211">
        <v>0.57568717002868652</v>
      </c>
      <c r="X29" s="205">
        <v>2009</v>
      </c>
      <c r="Y29" s="211"/>
      <c r="Z29" s="97"/>
    </row>
    <row r="30" spans="2:26">
      <c r="O30" s="205" t="s">
        <v>1114</v>
      </c>
      <c r="P30" s="210" t="s">
        <v>1165</v>
      </c>
      <c r="Q30" s="210" t="s">
        <v>1198</v>
      </c>
      <c r="R30" s="205" t="s">
        <v>1203</v>
      </c>
      <c r="S30" s="205" t="s">
        <v>1218</v>
      </c>
      <c r="T30" s="211">
        <v>0.69443696737289429</v>
      </c>
      <c r="U30" s="205">
        <v>2013</v>
      </c>
      <c r="V30" s="211">
        <v>0.74681353569030762</v>
      </c>
      <c r="W30" s="211">
        <v>0.7053825855255127</v>
      </c>
      <c r="X30" s="205">
        <v>2017</v>
      </c>
      <c r="Y30" s="211"/>
      <c r="Z30" s="97"/>
    </row>
    <row r="31" spans="2:26">
      <c r="O31" s="205" t="s">
        <v>1115</v>
      </c>
      <c r="P31" s="210" t="s">
        <v>1166</v>
      </c>
      <c r="Q31" s="210" t="s">
        <v>1198</v>
      </c>
      <c r="R31" s="205" t="s">
        <v>1203</v>
      </c>
      <c r="S31" s="205" t="s">
        <v>1219</v>
      </c>
      <c r="T31" s="211">
        <v>0.65175741910934448</v>
      </c>
      <c r="U31" s="205">
        <v>2014</v>
      </c>
      <c r="V31" s="211">
        <v>0.74136108160018921</v>
      </c>
      <c r="W31" s="211">
        <v>0.91124540567398071</v>
      </c>
      <c r="X31" s="205">
        <v>2017</v>
      </c>
      <c r="Y31" s="211"/>
      <c r="Z31" s="97"/>
    </row>
    <row r="32" spans="2:26">
      <c r="O32" s="367" t="s">
        <v>1116</v>
      </c>
      <c r="P32" s="368" t="s">
        <v>1167</v>
      </c>
      <c r="Q32" s="368" t="s">
        <v>1199</v>
      </c>
      <c r="R32" s="367" t="s">
        <v>1204</v>
      </c>
      <c r="S32" s="367" t="s">
        <v>1220</v>
      </c>
      <c r="T32" s="369">
        <v>0.36017686128616333</v>
      </c>
      <c r="U32" s="367">
        <v>2011</v>
      </c>
      <c r="V32" s="369">
        <v>0.34335193037986755</v>
      </c>
      <c r="W32" s="369">
        <v>0.40150412917137146</v>
      </c>
      <c r="X32" s="367">
        <v>2015</v>
      </c>
      <c r="Y32" s="211"/>
    </row>
    <row r="33" spans="15:25">
      <c r="O33" s="205" t="s">
        <v>1117</v>
      </c>
      <c r="P33" s="210" t="s">
        <v>1168</v>
      </c>
      <c r="Q33" s="210" t="s">
        <v>1199</v>
      </c>
      <c r="R33" s="205" t="s">
        <v>1204</v>
      </c>
      <c r="S33" s="205" t="s">
        <v>1220</v>
      </c>
      <c r="T33" s="211">
        <v>7.0671975612640381E-2</v>
      </c>
      <c r="U33" s="205">
        <v>2011</v>
      </c>
      <c r="V33" s="211">
        <v>8.5534170269966125E-2</v>
      </c>
      <c r="W33" s="211">
        <v>0.17920759320259094</v>
      </c>
      <c r="X33" s="205">
        <v>2015</v>
      </c>
      <c r="Y33" s="211"/>
    </row>
    <row r="34" spans="15:25">
      <c r="O34" s="205" t="s">
        <v>1118</v>
      </c>
      <c r="P34" s="210" t="s">
        <v>1169</v>
      </c>
      <c r="Q34" s="210" t="s">
        <v>1199</v>
      </c>
      <c r="R34" s="205" t="s">
        <v>1204</v>
      </c>
      <c r="S34" s="205" t="s">
        <v>1220</v>
      </c>
      <c r="T34" s="211">
        <v>2.8958916664123535E-2</v>
      </c>
      <c r="U34" s="205">
        <v>2011</v>
      </c>
      <c r="V34" s="211">
        <v>2.4142622947692871E-2</v>
      </c>
      <c r="W34" s="211">
        <v>0.22305427491664886</v>
      </c>
      <c r="X34" s="205">
        <v>2015</v>
      </c>
      <c r="Y34" s="211"/>
    </row>
    <row r="35" spans="15:25">
      <c r="O35" s="205" t="s">
        <v>1119</v>
      </c>
      <c r="P35" s="210" t="s">
        <v>1169</v>
      </c>
      <c r="Q35" s="210" t="s">
        <v>1199</v>
      </c>
      <c r="R35" s="205" t="s">
        <v>1204</v>
      </c>
      <c r="S35" s="205" t="s">
        <v>1220</v>
      </c>
      <c r="T35" s="211">
        <v>6.2062501907348633E-2</v>
      </c>
      <c r="U35" s="205">
        <v>2011</v>
      </c>
      <c r="V35" s="211">
        <v>6.3683077692985535E-2</v>
      </c>
      <c r="W35" s="211">
        <v>0.19174876809120178</v>
      </c>
      <c r="X35" s="205">
        <v>2015</v>
      </c>
      <c r="Y35" s="211"/>
    </row>
    <row r="36" spans="15:25">
      <c r="O36" s="205" t="s">
        <v>1120</v>
      </c>
      <c r="P36" s="210" t="s">
        <v>1170</v>
      </c>
      <c r="Q36" s="210" t="s">
        <v>1199</v>
      </c>
      <c r="R36" s="205" t="s">
        <v>1204</v>
      </c>
      <c r="S36" s="205" t="s">
        <v>1220</v>
      </c>
      <c r="T36" s="211">
        <v>2.249222993850708E-2</v>
      </c>
      <c r="U36" s="205">
        <v>2011</v>
      </c>
      <c r="V36" s="211">
        <v>4.2957596480846405E-2</v>
      </c>
      <c r="W36" s="211">
        <v>0.11051715165376663</v>
      </c>
      <c r="X36" s="205">
        <v>2015</v>
      </c>
      <c r="Y36" s="211"/>
    </row>
    <row r="37" spans="15:25">
      <c r="O37" s="205" t="s">
        <v>1121</v>
      </c>
      <c r="P37" s="210" t="s">
        <v>1171</v>
      </c>
      <c r="Q37" s="210" t="s">
        <v>1199</v>
      </c>
      <c r="R37" s="205" t="s">
        <v>1204</v>
      </c>
      <c r="S37" s="205" t="s">
        <v>1220</v>
      </c>
      <c r="T37" s="211">
        <v>1.7492115497589111E-2</v>
      </c>
      <c r="U37" s="205">
        <v>2011</v>
      </c>
      <c r="V37" s="211">
        <v>2.9605269432067871E-2</v>
      </c>
      <c r="W37" s="211">
        <v>0.2162746787071228</v>
      </c>
      <c r="X37" s="205">
        <v>2015</v>
      </c>
      <c r="Y37" s="211"/>
    </row>
    <row r="38" spans="15:25">
      <c r="O38" s="205" t="s">
        <v>1122</v>
      </c>
      <c r="P38" s="210" t="s">
        <v>1171</v>
      </c>
      <c r="Q38" s="210" t="s">
        <v>1199</v>
      </c>
      <c r="R38" s="205" t="s">
        <v>1204</v>
      </c>
      <c r="S38" s="205" t="s">
        <v>1220</v>
      </c>
      <c r="T38" s="211">
        <v>2.3894071578979492E-2</v>
      </c>
      <c r="U38" s="205">
        <v>2011</v>
      </c>
      <c r="V38" s="211">
        <v>5.698714405298233E-2</v>
      </c>
      <c r="W38" s="211">
        <v>0.16205137968063354</v>
      </c>
      <c r="X38" s="205">
        <v>2015</v>
      </c>
      <c r="Y38" s="211"/>
    </row>
    <row r="39" spans="15:25">
      <c r="O39" s="205" t="s">
        <v>1123</v>
      </c>
      <c r="P39" s="210" t="s">
        <v>1171</v>
      </c>
      <c r="Q39" s="210" t="s">
        <v>1199</v>
      </c>
      <c r="R39" s="205" t="s">
        <v>1204</v>
      </c>
      <c r="S39" s="205" t="s">
        <v>1220</v>
      </c>
      <c r="T39" s="211">
        <v>1.4267802238464355E-2</v>
      </c>
      <c r="U39" s="205">
        <v>2011</v>
      </c>
      <c r="V39" s="211">
        <v>3.5744950175285339E-2</v>
      </c>
      <c r="W39" s="211">
        <v>0.15068964660167694</v>
      </c>
      <c r="X39" s="205">
        <v>2015</v>
      </c>
      <c r="Y39" s="211"/>
    </row>
    <row r="40" spans="15:25">
      <c r="O40" s="205" t="s">
        <v>1124</v>
      </c>
      <c r="P40" s="210" t="s">
        <v>1171</v>
      </c>
      <c r="Q40" s="210" t="s">
        <v>1199</v>
      </c>
      <c r="R40" s="205" t="s">
        <v>1204</v>
      </c>
      <c r="S40" s="205" t="s">
        <v>1220</v>
      </c>
      <c r="T40" s="211">
        <v>6.128084659576416E-2</v>
      </c>
      <c r="U40" s="205">
        <v>2011</v>
      </c>
      <c r="V40" s="211">
        <v>4.8508971929550171E-2</v>
      </c>
      <c r="W40" s="211">
        <v>0.16133703291416168</v>
      </c>
      <c r="X40" s="205">
        <v>2015</v>
      </c>
      <c r="Y40" s="211"/>
    </row>
    <row r="41" spans="15:25">
      <c r="O41" s="205" t="s">
        <v>1125</v>
      </c>
      <c r="P41" s="210" t="s">
        <v>1171</v>
      </c>
      <c r="Q41" s="210" t="s">
        <v>1199</v>
      </c>
      <c r="R41" s="205" t="s">
        <v>1204</v>
      </c>
      <c r="S41" s="205" t="s">
        <v>1220</v>
      </c>
      <c r="T41" s="211">
        <v>7.9878568649291992E-3</v>
      </c>
      <c r="U41" s="205">
        <v>2011</v>
      </c>
      <c r="V41" s="211">
        <v>2.5715909898281097E-2</v>
      </c>
      <c r="W41" s="211">
        <v>0.11219888925552368</v>
      </c>
      <c r="X41" s="205">
        <v>2015</v>
      </c>
      <c r="Y41" s="211"/>
    </row>
    <row r="42" spans="15:25">
      <c r="O42" s="205" t="s">
        <v>1126</v>
      </c>
      <c r="P42" s="210" t="s">
        <v>1171</v>
      </c>
      <c r="Q42" s="210" t="s">
        <v>1199</v>
      </c>
      <c r="R42" s="205" t="s">
        <v>1204</v>
      </c>
      <c r="S42" s="205" t="s">
        <v>1220</v>
      </c>
      <c r="T42" s="211">
        <v>4.7308865934610367E-2</v>
      </c>
      <c r="U42" s="205">
        <v>2011</v>
      </c>
      <c r="V42" s="211">
        <v>7.1194365620613098E-2</v>
      </c>
      <c r="W42" s="211">
        <v>0.21005135774612427</v>
      </c>
      <c r="X42" s="205">
        <v>2015</v>
      </c>
      <c r="Y42" s="211"/>
    </row>
    <row r="43" spans="15:25">
      <c r="O43" s="205" t="s">
        <v>1127</v>
      </c>
      <c r="P43" s="210" t="s">
        <v>1171</v>
      </c>
      <c r="Q43" s="210" t="s">
        <v>1199</v>
      </c>
      <c r="R43" s="205" t="s">
        <v>1204</v>
      </c>
      <c r="S43" s="205" t="s">
        <v>1220</v>
      </c>
      <c r="T43" s="211">
        <v>4.6339455991983414E-2</v>
      </c>
      <c r="U43" s="205">
        <v>2011</v>
      </c>
      <c r="V43" s="211">
        <v>3.404679149389267E-2</v>
      </c>
      <c r="W43" s="211">
        <v>0.18010792136192322</v>
      </c>
      <c r="X43" s="205">
        <v>2015</v>
      </c>
      <c r="Y43" s="211"/>
    </row>
    <row r="44" spans="15:25">
      <c r="O44" s="205" t="s">
        <v>1127</v>
      </c>
      <c r="P44" s="210" t="s">
        <v>1171</v>
      </c>
      <c r="Q44" s="210" t="s">
        <v>1199</v>
      </c>
      <c r="R44" s="205" t="s">
        <v>1204</v>
      </c>
      <c r="S44" s="205" t="s">
        <v>1220</v>
      </c>
      <c r="T44" s="211">
        <v>3.2437324523925781E-2</v>
      </c>
      <c r="U44" s="205">
        <v>2011</v>
      </c>
      <c r="V44" s="211">
        <v>3.404679149389267E-2</v>
      </c>
      <c r="W44" s="211">
        <v>0.18010792136192322</v>
      </c>
      <c r="X44" s="205">
        <v>2015</v>
      </c>
      <c r="Y44" s="211"/>
    </row>
    <row r="45" spans="15:25">
      <c r="O45" s="205" t="s">
        <v>1128</v>
      </c>
      <c r="P45" s="210" t="s">
        <v>1171</v>
      </c>
      <c r="Q45" s="210" t="s">
        <v>1199</v>
      </c>
      <c r="R45" s="205" t="s">
        <v>1204</v>
      </c>
      <c r="S45" s="205" t="s">
        <v>1220</v>
      </c>
      <c r="T45" s="211">
        <v>5.4929550737142563E-2</v>
      </c>
      <c r="U45" s="205">
        <v>2001</v>
      </c>
      <c r="V45" s="211">
        <v>0.10551337152719498</v>
      </c>
      <c r="W45" s="211">
        <v>0.27412375807762146</v>
      </c>
      <c r="X45" s="205">
        <v>2006</v>
      </c>
      <c r="Y45" s="211"/>
    </row>
    <row r="46" spans="15:25">
      <c r="O46" s="205" t="s">
        <v>1129</v>
      </c>
      <c r="P46" s="210" t="s">
        <v>1172</v>
      </c>
      <c r="Q46" s="210" t="s">
        <v>1199</v>
      </c>
      <c r="R46" s="205" t="s">
        <v>1204</v>
      </c>
      <c r="S46" s="205" t="s">
        <v>1220</v>
      </c>
      <c r="T46" s="211">
        <v>8.1492066383361816E-3</v>
      </c>
      <c r="U46" s="205">
        <v>2011</v>
      </c>
      <c r="V46" s="211">
        <v>3.2314356416463852E-2</v>
      </c>
      <c r="W46" s="211">
        <v>9.6504040062427521E-2</v>
      </c>
      <c r="X46" s="205">
        <v>2015</v>
      </c>
      <c r="Y46" s="211"/>
    </row>
    <row r="47" spans="15:25">
      <c r="O47" s="205" t="s">
        <v>1130</v>
      </c>
      <c r="P47" s="210" t="s">
        <v>1173</v>
      </c>
      <c r="Q47" s="210" t="s">
        <v>1199</v>
      </c>
      <c r="R47" s="205" t="s">
        <v>1204</v>
      </c>
      <c r="S47" s="205" t="s">
        <v>1220</v>
      </c>
      <c r="T47" s="211">
        <v>5.3590003401041031E-2</v>
      </c>
      <c r="U47" s="205">
        <v>2011</v>
      </c>
      <c r="V47" s="211">
        <v>5.9105917811393738E-2</v>
      </c>
      <c r="W47" s="211">
        <v>0.26745200157165527</v>
      </c>
      <c r="X47" s="205">
        <v>2015</v>
      </c>
      <c r="Y47" s="211"/>
    </row>
    <row r="48" spans="15:25">
      <c r="O48" s="205" t="s">
        <v>1131</v>
      </c>
      <c r="P48" s="210" t="s">
        <v>1173</v>
      </c>
      <c r="Q48" s="210" t="s">
        <v>1199</v>
      </c>
      <c r="R48" s="205" t="s">
        <v>1204</v>
      </c>
      <c r="S48" s="205" t="s">
        <v>1220</v>
      </c>
      <c r="T48" s="211">
        <v>3.3127307891845703E-2</v>
      </c>
      <c r="U48" s="205">
        <v>2011</v>
      </c>
      <c r="V48" s="211">
        <v>2.3441445082426071E-2</v>
      </c>
      <c r="W48" s="211">
        <v>0.10696078091859818</v>
      </c>
      <c r="X48" s="205">
        <v>2015</v>
      </c>
      <c r="Y48" s="211"/>
    </row>
    <row r="49" spans="15:25">
      <c r="O49" s="205" t="s">
        <v>1132</v>
      </c>
      <c r="P49" s="210" t="s">
        <v>1173</v>
      </c>
      <c r="Q49" s="210" t="s">
        <v>1199</v>
      </c>
      <c r="R49" s="205" t="s">
        <v>1204</v>
      </c>
      <c r="S49" s="205" t="s">
        <v>1220</v>
      </c>
      <c r="T49" s="211">
        <v>6.8288564682006836E-2</v>
      </c>
      <c r="U49" s="205">
        <v>2006</v>
      </c>
      <c r="V49" s="211">
        <v>9.323391318321228E-2</v>
      </c>
      <c r="W49" s="211">
        <v>0.16657149791717529</v>
      </c>
      <c r="X49" s="205">
        <v>2009</v>
      </c>
      <c r="Y49" s="211"/>
    </row>
    <row r="50" spans="15:25">
      <c r="O50" s="205" t="s">
        <v>1132</v>
      </c>
      <c r="P50" s="210" t="s">
        <v>1173</v>
      </c>
      <c r="Q50" s="210" t="s">
        <v>1199</v>
      </c>
      <c r="R50" s="205" t="s">
        <v>1204</v>
      </c>
      <c r="S50" s="205" t="s">
        <v>1220</v>
      </c>
      <c r="T50" s="211">
        <v>1.6981601715087891E-2</v>
      </c>
      <c r="U50" s="205">
        <v>2006</v>
      </c>
      <c r="V50" s="211">
        <v>9.323391318321228E-2</v>
      </c>
      <c r="W50" s="211">
        <v>0.16657149791717529</v>
      </c>
      <c r="X50" s="205">
        <v>2009</v>
      </c>
      <c r="Y50" s="211"/>
    </row>
    <row r="51" spans="15:25">
      <c r="O51" s="205" t="s">
        <v>1133</v>
      </c>
      <c r="P51" s="210" t="s">
        <v>1174</v>
      </c>
      <c r="Q51" s="210" t="s">
        <v>1199</v>
      </c>
      <c r="R51" s="205" t="s">
        <v>1204</v>
      </c>
      <c r="S51" s="205" t="s">
        <v>1220</v>
      </c>
      <c r="T51" s="211">
        <v>6.8354964256286621E-2</v>
      </c>
      <c r="U51" s="205">
        <v>2011</v>
      </c>
      <c r="V51" s="211">
        <v>0.1166011318564415</v>
      </c>
      <c r="W51" s="211">
        <v>0.26143667101860046</v>
      </c>
      <c r="X51" s="205">
        <v>2015</v>
      </c>
      <c r="Y51" s="211"/>
    </row>
    <row r="52" spans="15:25">
      <c r="O52" s="205" t="s">
        <v>1134</v>
      </c>
      <c r="P52" s="210" t="s">
        <v>1175</v>
      </c>
      <c r="Q52" s="210" t="s">
        <v>1199</v>
      </c>
      <c r="R52" s="205" t="s">
        <v>1204</v>
      </c>
      <c r="S52" s="205" t="s">
        <v>1220</v>
      </c>
      <c r="T52" s="211">
        <v>2.3352265357971191E-2</v>
      </c>
      <c r="U52" s="205">
        <v>2011</v>
      </c>
      <c r="V52" s="211">
        <v>3.4973263740539551E-2</v>
      </c>
      <c r="W52" s="211">
        <v>0.20772300660610199</v>
      </c>
      <c r="X52" s="205">
        <v>2015</v>
      </c>
      <c r="Y52" s="211"/>
    </row>
    <row r="53" spans="15:25">
      <c r="O53" s="205" t="s">
        <v>1135</v>
      </c>
      <c r="P53" s="210" t="s">
        <v>1175</v>
      </c>
      <c r="Q53" s="210" t="s">
        <v>1199</v>
      </c>
      <c r="R53" s="205" t="s">
        <v>1204</v>
      </c>
      <c r="S53" s="205" t="s">
        <v>1220</v>
      </c>
      <c r="T53" s="211">
        <v>3.4667074680328369E-2</v>
      </c>
      <c r="U53" s="205">
        <v>2011</v>
      </c>
      <c r="V53" s="211">
        <v>2.9832139611244202E-2</v>
      </c>
      <c r="W53" s="211">
        <v>0.2491142600774765</v>
      </c>
      <c r="X53" s="205">
        <v>2015</v>
      </c>
      <c r="Y53" s="211"/>
    </row>
    <row r="54" spans="15:25">
      <c r="O54" s="205" t="s">
        <v>1136</v>
      </c>
      <c r="P54" s="210" t="s">
        <v>1175</v>
      </c>
      <c r="Q54" s="210" t="s">
        <v>1199</v>
      </c>
      <c r="R54" s="205" t="s">
        <v>1204</v>
      </c>
      <c r="S54" s="205" t="s">
        <v>1220</v>
      </c>
      <c r="T54" s="211">
        <v>1.2278497219085693E-2</v>
      </c>
      <c r="U54" s="205">
        <v>2006</v>
      </c>
      <c r="V54" s="211">
        <v>2.9504768550395966E-2</v>
      </c>
      <c r="W54" s="211">
        <v>0.25490748882293701</v>
      </c>
      <c r="X54" s="205">
        <v>2009</v>
      </c>
      <c r="Y54" s="211"/>
    </row>
    <row r="55" spans="15:25">
      <c r="O55" s="205" t="s">
        <v>1137</v>
      </c>
      <c r="P55" s="210" t="s">
        <v>1175</v>
      </c>
      <c r="Q55" s="210" t="s">
        <v>1199</v>
      </c>
      <c r="R55" s="205" t="s">
        <v>1204</v>
      </c>
      <c r="S55" s="205" t="s">
        <v>1220</v>
      </c>
      <c r="T55" s="211">
        <v>1.7862200736999512E-2</v>
      </c>
      <c r="U55" s="205">
        <v>2006</v>
      </c>
      <c r="V55" s="211">
        <v>3.9849717170000076E-2</v>
      </c>
      <c r="W55" s="211">
        <v>0.17578470706939697</v>
      </c>
      <c r="X55" s="205">
        <v>2009</v>
      </c>
      <c r="Y55" s="211"/>
    </row>
    <row r="56" spans="15:25">
      <c r="O56" s="205" t="s">
        <v>1138</v>
      </c>
      <c r="P56" s="210" t="s">
        <v>1176</v>
      </c>
      <c r="Q56" s="210" t="s">
        <v>1199</v>
      </c>
      <c r="R56" s="205" t="s">
        <v>1204</v>
      </c>
      <c r="S56" s="205" t="s">
        <v>1220</v>
      </c>
      <c r="T56" s="211">
        <v>0.21798801422119141</v>
      </c>
      <c r="U56" s="205">
        <v>2011</v>
      </c>
      <c r="V56" s="211">
        <v>0.28612259030342102</v>
      </c>
      <c r="W56" s="211">
        <v>0.35306116938591003</v>
      </c>
      <c r="X56" s="205">
        <v>2015</v>
      </c>
      <c r="Y56" s="211"/>
    </row>
    <row r="57" spans="15:25">
      <c r="O57" s="205" t="s">
        <v>1139</v>
      </c>
      <c r="P57" s="210" t="s">
        <v>1177</v>
      </c>
      <c r="Q57" s="210" t="s">
        <v>1199</v>
      </c>
      <c r="R57" s="205" t="s">
        <v>1204</v>
      </c>
      <c r="S57" s="205" t="s">
        <v>1220</v>
      </c>
      <c r="T57" s="211">
        <v>4.4983029365539551E-3</v>
      </c>
      <c r="U57" s="205">
        <v>2011</v>
      </c>
      <c r="V57" s="211">
        <v>1.6400463879108429E-2</v>
      </c>
      <c r="W57" s="211">
        <v>0.18089155852794647</v>
      </c>
      <c r="X57" s="205">
        <v>2015</v>
      </c>
      <c r="Y57" s="211"/>
    </row>
    <row r="58" spans="15:25">
      <c r="O58" s="205" t="s">
        <v>1140</v>
      </c>
      <c r="P58" s="210" t="s">
        <v>1177</v>
      </c>
      <c r="Q58" s="210" t="s">
        <v>1199</v>
      </c>
      <c r="R58" s="205" t="s">
        <v>1204</v>
      </c>
      <c r="S58" s="205" t="s">
        <v>1220</v>
      </c>
      <c r="T58" s="211">
        <v>5.1773253828287125E-2</v>
      </c>
      <c r="U58" s="205">
        <v>2011</v>
      </c>
      <c r="V58" s="211">
        <v>5.9704285115003586E-2</v>
      </c>
      <c r="W58" s="211">
        <v>0.14838670194149017</v>
      </c>
      <c r="X58" s="205">
        <v>2015</v>
      </c>
      <c r="Y58" s="211"/>
    </row>
    <row r="59" spans="15:25">
      <c r="O59" s="205" t="s">
        <v>1141</v>
      </c>
      <c r="P59" s="210" t="s">
        <v>1178</v>
      </c>
      <c r="Q59" s="210" t="s">
        <v>1199</v>
      </c>
      <c r="R59" s="205" t="s">
        <v>1204</v>
      </c>
      <c r="S59" s="205" t="s">
        <v>1220</v>
      </c>
      <c r="T59" s="211">
        <v>8.3061397075653076E-2</v>
      </c>
      <c r="U59" s="205">
        <v>2011</v>
      </c>
      <c r="V59" s="211">
        <v>0.11355703324079514</v>
      </c>
      <c r="W59" s="211">
        <v>0.17313085496425629</v>
      </c>
      <c r="X59" s="205">
        <v>2015</v>
      </c>
      <c r="Y59" s="211"/>
    </row>
    <row r="60" spans="15:25">
      <c r="O60" s="205" t="s">
        <v>1142</v>
      </c>
      <c r="P60" s="210" t="s">
        <v>1179</v>
      </c>
      <c r="Q60" s="210" t="s">
        <v>1199</v>
      </c>
      <c r="R60" s="205" t="s">
        <v>1204</v>
      </c>
      <c r="S60" s="205" t="s">
        <v>1220</v>
      </c>
      <c r="T60" s="211">
        <v>2.4062991142272949E-2</v>
      </c>
      <c r="U60" s="205">
        <v>2011</v>
      </c>
      <c r="V60" s="211">
        <v>6.4545571804046631E-2</v>
      </c>
      <c r="W60" s="211">
        <v>0.16993540525436401</v>
      </c>
      <c r="X60" s="205">
        <v>2015</v>
      </c>
      <c r="Y60" s="211"/>
    </row>
    <row r="61" spans="15:25">
      <c r="O61" s="205" t="s">
        <v>1143</v>
      </c>
      <c r="P61" s="210" t="s">
        <v>1180</v>
      </c>
      <c r="Q61" s="210" t="s">
        <v>1199</v>
      </c>
      <c r="R61" s="205" t="s">
        <v>1204</v>
      </c>
      <c r="S61" s="205" t="s">
        <v>1220</v>
      </c>
      <c r="T61" s="211">
        <v>0.40330401062965393</v>
      </c>
      <c r="U61" s="205">
        <v>2011</v>
      </c>
      <c r="V61" s="211">
        <v>0.35254696011543274</v>
      </c>
      <c r="W61" s="211">
        <v>0.51631796360015869</v>
      </c>
      <c r="X61" s="205">
        <v>2015</v>
      </c>
      <c r="Y61" s="211"/>
    </row>
    <row r="62" spans="15:25">
      <c r="O62" s="205" t="s">
        <v>1144</v>
      </c>
      <c r="P62" s="210" t="s">
        <v>1181</v>
      </c>
      <c r="Q62" s="210" t="s">
        <v>1199</v>
      </c>
      <c r="R62" s="205" t="s">
        <v>1204</v>
      </c>
      <c r="S62" s="205" t="s">
        <v>1220</v>
      </c>
      <c r="T62" s="211">
        <v>3.2088279724121094E-2</v>
      </c>
      <c r="U62" s="205">
        <v>2011</v>
      </c>
      <c r="V62" s="211">
        <v>2.8044221922755241E-2</v>
      </c>
      <c r="W62" s="211">
        <v>0.11362754553556442</v>
      </c>
      <c r="X62" s="205">
        <v>2015</v>
      </c>
      <c r="Y62" s="211"/>
    </row>
    <row r="63" spans="15:25">
      <c r="O63" s="205" t="s">
        <v>1145</v>
      </c>
      <c r="P63" s="210" t="s">
        <v>1182</v>
      </c>
      <c r="Q63" s="210" t="s">
        <v>1199</v>
      </c>
      <c r="R63" s="205" t="s">
        <v>1204</v>
      </c>
      <c r="S63" s="205" t="s">
        <v>1220</v>
      </c>
      <c r="T63" s="211">
        <v>4.2471885681152344E-2</v>
      </c>
      <c r="U63" s="205">
        <v>2011</v>
      </c>
      <c r="V63" s="211">
        <v>8.5311546921730042E-2</v>
      </c>
      <c r="W63" s="211">
        <v>0.31797111034393311</v>
      </c>
      <c r="X63" s="205">
        <v>2015</v>
      </c>
      <c r="Y63" s="211"/>
    </row>
    <row r="64" spans="15:25">
      <c r="O64" s="205" t="s">
        <v>1146</v>
      </c>
      <c r="P64" s="210" t="s">
        <v>1182</v>
      </c>
      <c r="Q64" s="210" t="s">
        <v>1199</v>
      </c>
      <c r="R64" s="205" t="s">
        <v>1204</v>
      </c>
      <c r="S64" s="205" t="s">
        <v>1220</v>
      </c>
      <c r="T64" s="211">
        <v>4.5255716890096664E-2</v>
      </c>
      <c r="U64" s="205">
        <v>2011</v>
      </c>
      <c r="V64" s="211">
        <v>5.8336365967988968E-2</v>
      </c>
      <c r="W64" s="211">
        <v>0.15166634321212769</v>
      </c>
      <c r="X64" s="205">
        <v>2015</v>
      </c>
      <c r="Y64" s="211"/>
    </row>
    <row r="65" spans="15:25">
      <c r="O65" s="205" t="s">
        <v>1147</v>
      </c>
      <c r="P65" s="210" t="s">
        <v>1182</v>
      </c>
      <c r="Q65" s="210" t="s">
        <v>1199</v>
      </c>
      <c r="R65" s="205" t="s">
        <v>1204</v>
      </c>
      <c r="S65" s="205" t="s">
        <v>1220</v>
      </c>
      <c r="T65" s="211">
        <v>2.4079859256744385E-2</v>
      </c>
      <c r="U65" s="205">
        <v>2011</v>
      </c>
      <c r="V65" s="211">
        <v>2.3108551278710365E-2</v>
      </c>
      <c r="W65" s="211">
        <v>0.18310338258743286</v>
      </c>
      <c r="X65" s="205">
        <v>2015</v>
      </c>
      <c r="Y65" s="211"/>
    </row>
    <row r="66" spans="15:25">
      <c r="O66" s="205" t="s">
        <v>1148</v>
      </c>
      <c r="P66" s="210" t="s">
        <v>1183</v>
      </c>
      <c r="Q66" s="210" t="s">
        <v>1199</v>
      </c>
      <c r="R66" s="205" t="s">
        <v>1204</v>
      </c>
      <c r="S66" s="205" t="s">
        <v>1220</v>
      </c>
      <c r="T66" s="211">
        <v>2.4826407432556152E-2</v>
      </c>
      <c r="U66" s="205">
        <v>2011</v>
      </c>
      <c r="V66" s="211">
        <v>7.8534096479415894E-2</v>
      </c>
      <c r="W66" s="211">
        <v>0.18836574256420135</v>
      </c>
      <c r="X66" s="205">
        <v>2015</v>
      </c>
      <c r="Y66" s="211">
        <v>1</v>
      </c>
    </row>
    <row r="67" spans="15:25">
      <c r="O67" s="205"/>
      <c r="P67" s="210"/>
      <c r="Q67" s="210"/>
      <c r="R67" s="205"/>
      <c r="S67" s="205"/>
      <c r="T67" s="211"/>
      <c r="U67" s="211"/>
      <c r="V67" s="211"/>
      <c r="W67" s="205"/>
      <c r="X67" s="205"/>
      <c r="Y67" s="205"/>
    </row>
    <row r="68" spans="15:25">
      <c r="O68" s="205"/>
      <c r="P68" s="210"/>
      <c r="Q68" s="210"/>
      <c r="R68" s="205"/>
      <c r="S68" s="205"/>
      <c r="T68" s="211"/>
      <c r="U68" s="211"/>
      <c r="V68" s="211"/>
      <c r="W68" s="205"/>
      <c r="X68" s="205"/>
      <c r="Y68" s="205"/>
    </row>
    <row r="69" spans="15:25">
      <c r="O69" s="205"/>
      <c r="P69" s="210"/>
      <c r="Q69" s="210"/>
      <c r="R69" s="205"/>
      <c r="S69" s="205"/>
      <c r="T69" s="211"/>
      <c r="U69" s="211"/>
      <c r="V69" s="211"/>
      <c r="W69" s="205"/>
      <c r="X69" s="205"/>
      <c r="Y69" s="205"/>
    </row>
    <row r="70" spans="15:25">
      <c r="O70" s="205"/>
      <c r="P70" s="210"/>
      <c r="Q70" s="210"/>
      <c r="R70" s="205"/>
      <c r="S70" s="205"/>
      <c r="T70" s="211"/>
      <c r="U70" s="211"/>
      <c r="V70" s="211"/>
      <c r="W70" s="205"/>
      <c r="X70" s="205"/>
      <c r="Y70" s="205"/>
    </row>
    <row r="71" spans="15:25">
      <c r="O71" s="205"/>
      <c r="P71" s="210"/>
      <c r="Q71" s="210"/>
      <c r="R71" s="205"/>
      <c r="S71" s="205"/>
      <c r="T71" s="211"/>
      <c r="U71" s="211"/>
      <c r="V71" s="211"/>
      <c r="W71" s="205"/>
      <c r="X71" s="205"/>
      <c r="Y71" s="205"/>
    </row>
  </sheetData>
  <hyperlinks>
    <hyperlink ref="A1" location="Index!A1" display="back to Index" xr:uid="{00000000-0004-0000-1900-000000000000}"/>
  </hyperlinks>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AD8CD-C1F7-49B2-88CB-EF8CB46B3018}">
  <sheetPr>
    <tabColor theme="9" tint="0.59996337778862885"/>
  </sheetPr>
  <dimension ref="A1:AH173"/>
  <sheetViews>
    <sheetView showGridLines="0" zoomScaleNormal="100" workbookViewId="0">
      <pane ySplit="3" topLeftCell="A4" activePane="bottomLeft" state="frozen"/>
      <selection pane="bottomLeft"/>
    </sheetView>
  </sheetViews>
  <sheetFormatPr defaultColWidth="9.140625" defaultRowHeight="15"/>
  <cols>
    <col min="1" max="1" width="12.7109375" style="37" bestFit="1" customWidth="1"/>
    <col min="2" max="3" width="9.140625" style="37"/>
    <col min="4" max="4" width="8.7109375" style="37" customWidth="1"/>
    <col min="5" max="7" width="9.140625" style="37"/>
    <col min="8" max="8" width="2.140625" style="37" customWidth="1"/>
    <col min="9" max="9" width="9.140625" style="37"/>
    <col min="10" max="10" width="8.7109375" style="37" customWidth="1"/>
    <col min="11" max="14" width="9.140625" style="37"/>
    <col min="15" max="15" width="4.7109375" style="37" customWidth="1"/>
    <col min="16" max="16" width="8.7109375" style="37" customWidth="1"/>
    <col min="17" max="16384" width="9.140625" style="37"/>
  </cols>
  <sheetData>
    <row r="1" spans="1:34" s="17" customFormat="1">
      <c r="A1" s="203" t="s">
        <v>4</v>
      </c>
      <c r="B1" s="63" t="s">
        <v>88</v>
      </c>
    </row>
    <row r="2" spans="1:34" s="17" customFormat="1">
      <c r="A2" s="17" t="s">
        <v>5</v>
      </c>
      <c r="B2" s="204" t="str">
        <f>Index!E36</f>
        <v>Proficiency in reading:  Early Grade vs End of Primary</v>
      </c>
    </row>
    <row r="3" spans="1:34" s="18" customFormat="1" ht="6" customHeight="1"/>
    <row r="4" spans="1:34">
      <c r="X4" s="205"/>
      <c r="Y4" s="206"/>
      <c r="Z4" s="207"/>
      <c r="AA4" s="205"/>
      <c r="AB4" s="205"/>
      <c r="AC4" s="205"/>
      <c r="AD4" s="205"/>
      <c r="AE4" s="205"/>
      <c r="AF4" s="205"/>
      <c r="AG4" s="205"/>
    </row>
    <row r="5" spans="1:34">
      <c r="B5" s="294" t="s">
        <v>305</v>
      </c>
      <c r="O5" s="4"/>
      <c r="P5" s="4" t="s">
        <v>315</v>
      </c>
      <c r="Q5" s="4"/>
      <c r="R5" s="4"/>
      <c r="S5" s="4"/>
      <c r="T5" s="4"/>
      <c r="U5" s="4"/>
      <c r="W5" s="199" t="s">
        <v>292</v>
      </c>
      <c r="X5" s="209"/>
      <c r="Y5" s="209"/>
      <c r="Z5" s="209"/>
      <c r="AA5" s="209"/>
      <c r="AB5" s="209"/>
      <c r="AC5" s="209"/>
      <c r="AD5" s="209"/>
      <c r="AE5" s="209"/>
      <c r="AF5" s="209"/>
      <c r="AG5" s="209"/>
    </row>
    <row r="6" spans="1:34">
      <c r="B6" s="294" t="s">
        <v>313</v>
      </c>
      <c r="I6" s="294" t="s">
        <v>316</v>
      </c>
      <c r="O6" s="4"/>
      <c r="P6" s="4"/>
      <c r="Q6" s="4"/>
      <c r="R6" s="4"/>
      <c r="S6" s="4"/>
      <c r="T6" s="4"/>
      <c r="U6" s="4"/>
      <c r="W6" s="208" t="s">
        <v>1226</v>
      </c>
      <c r="X6" s="208" t="s">
        <v>1235</v>
      </c>
      <c r="Y6" s="208" t="s">
        <v>1344</v>
      </c>
      <c r="Z6" s="208" t="s">
        <v>1453</v>
      </c>
      <c r="AA6" s="208" t="s">
        <v>1454</v>
      </c>
      <c r="AB6" s="208" t="s">
        <v>1455</v>
      </c>
      <c r="AC6" s="208" t="s">
        <v>1456</v>
      </c>
      <c r="AD6" s="208" t="s">
        <v>1458</v>
      </c>
      <c r="AE6" s="205" t="s">
        <v>1463</v>
      </c>
      <c r="AF6" s="205"/>
      <c r="AG6" s="205"/>
    </row>
    <row r="7" spans="1:34">
      <c r="O7" s="4"/>
      <c r="P7" s="4"/>
      <c r="Q7" s="4"/>
      <c r="R7" s="4"/>
      <c r="S7" s="4"/>
      <c r="T7" s="4"/>
      <c r="U7" s="4"/>
      <c r="W7" s="205" t="s">
        <v>1227</v>
      </c>
      <c r="X7" s="210" t="s">
        <v>1236</v>
      </c>
      <c r="Y7" s="210" t="s">
        <v>1345</v>
      </c>
      <c r="Z7" s="210">
        <v>2006</v>
      </c>
      <c r="AA7" s="212">
        <v>510.03985595703125</v>
      </c>
      <c r="AB7" s="220">
        <v>55.296718597412109</v>
      </c>
      <c r="AC7" s="205" t="s">
        <v>1457</v>
      </c>
      <c r="AD7" s="211" t="s">
        <v>1459</v>
      </c>
      <c r="AE7" s="211"/>
      <c r="AF7" s="205"/>
      <c r="AG7" s="211">
        <v>0</v>
      </c>
      <c r="AH7" s="97"/>
    </row>
    <row r="8" spans="1:34">
      <c r="O8" s="4"/>
      <c r="P8" s="4"/>
      <c r="Q8" s="4"/>
      <c r="R8" s="4"/>
      <c r="S8" s="4"/>
      <c r="T8" s="4"/>
      <c r="U8" s="4"/>
      <c r="W8" s="212" t="s">
        <v>1227</v>
      </c>
      <c r="X8" s="210" t="s">
        <v>1236</v>
      </c>
      <c r="Y8" s="210" t="s">
        <v>1345</v>
      </c>
      <c r="Z8" s="210">
        <v>2013</v>
      </c>
      <c r="AA8" s="212">
        <v>512.47869873046875</v>
      </c>
      <c r="AB8" s="220">
        <v>53.578960418701172</v>
      </c>
      <c r="AC8" s="205" t="s">
        <v>1457</v>
      </c>
      <c r="AD8" s="211" t="s">
        <v>1459</v>
      </c>
      <c r="AE8" s="211"/>
      <c r="AF8" s="205"/>
      <c r="AG8" s="211"/>
      <c r="AH8" s="97"/>
    </row>
    <row r="9" spans="1:34">
      <c r="O9" s="4"/>
      <c r="P9" s="4"/>
      <c r="Q9" s="4"/>
      <c r="R9" s="4"/>
      <c r="S9" s="4"/>
      <c r="T9" s="4"/>
      <c r="U9" s="4"/>
      <c r="W9" s="212" t="s">
        <v>1227</v>
      </c>
      <c r="X9" s="210" t="s">
        <v>1237</v>
      </c>
      <c r="Y9" s="210" t="s">
        <v>1346</v>
      </c>
      <c r="Z9" s="210">
        <v>2006</v>
      </c>
      <c r="AA9" s="212">
        <v>503.56573486328125</v>
      </c>
      <c r="AB9" s="220">
        <v>50.068450927734375</v>
      </c>
      <c r="AC9" s="205" t="s">
        <v>1457</v>
      </c>
      <c r="AD9" s="211" t="s">
        <v>1459</v>
      </c>
      <c r="AE9" s="211"/>
      <c r="AF9" s="205"/>
      <c r="AG9" s="211"/>
      <c r="AH9" s="97"/>
    </row>
    <row r="10" spans="1:34">
      <c r="O10" s="4"/>
      <c r="P10" s="4"/>
      <c r="Q10" s="4"/>
      <c r="R10" s="4"/>
      <c r="S10" s="4"/>
      <c r="T10" s="4"/>
      <c r="U10" s="4"/>
      <c r="W10" s="212" t="s">
        <v>1227</v>
      </c>
      <c r="X10" s="210" t="s">
        <v>1237</v>
      </c>
      <c r="Y10" s="210" t="s">
        <v>1346</v>
      </c>
      <c r="Z10" s="210">
        <v>2013</v>
      </c>
      <c r="AA10" s="212">
        <v>519.32672119140625</v>
      </c>
      <c r="AB10" s="220">
        <v>46.947467803955078</v>
      </c>
      <c r="AC10" s="205" t="s">
        <v>1457</v>
      </c>
      <c r="AD10" s="211" t="s">
        <v>1459</v>
      </c>
      <c r="AE10" s="211"/>
      <c r="AF10" s="205"/>
      <c r="AG10" s="211"/>
      <c r="AH10" s="97"/>
    </row>
    <row r="11" spans="1:34">
      <c r="O11" s="4"/>
      <c r="P11" s="4"/>
      <c r="Q11" s="4"/>
      <c r="R11" s="4"/>
      <c r="S11" s="4"/>
      <c r="T11" s="4"/>
      <c r="U11" s="4"/>
      <c r="W11" s="212" t="s">
        <v>1227</v>
      </c>
      <c r="X11" s="210" t="s">
        <v>1238</v>
      </c>
      <c r="Y11" s="210" t="s">
        <v>1347</v>
      </c>
      <c r="Z11" s="210">
        <v>2006</v>
      </c>
      <c r="AA11" s="212">
        <v>562.03070068359375</v>
      </c>
      <c r="AB11" s="220">
        <v>38.378082275390625</v>
      </c>
      <c r="AC11" s="205" t="s">
        <v>1457</v>
      </c>
      <c r="AD11" s="211" t="s">
        <v>1459</v>
      </c>
      <c r="AE11" s="211"/>
      <c r="AF11" s="205"/>
      <c r="AG11" s="211"/>
      <c r="AH11" s="97"/>
    </row>
    <row r="12" spans="1:34">
      <c r="O12" s="4"/>
      <c r="P12" s="4"/>
      <c r="Q12" s="4"/>
      <c r="R12" s="4"/>
      <c r="S12" s="4"/>
      <c r="T12" s="4"/>
      <c r="U12" s="4"/>
      <c r="W12" s="212" t="s">
        <v>1227</v>
      </c>
      <c r="X12" s="210" t="s">
        <v>1238</v>
      </c>
      <c r="Y12" s="210" t="s">
        <v>1347</v>
      </c>
      <c r="Z12" s="210">
        <v>2013</v>
      </c>
      <c r="AA12" s="212">
        <v>571.27520751953125</v>
      </c>
      <c r="AB12" s="220">
        <v>30.258625030517578</v>
      </c>
      <c r="AC12" s="205" t="s">
        <v>1457</v>
      </c>
      <c r="AD12" s="211" t="s">
        <v>1459</v>
      </c>
      <c r="AE12" s="211"/>
      <c r="AF12" s="205"/>
      <c r="AG12" s="211"/>
      <c r="AH12" s="97"/>
    </row>
    <row r="13" spans="1:34">
      <c r="O13" s="4"/>
      <c r="P13" s="4"/>
      <c r="Q13" s="4"/>
      <c r="R13" s="4"/>
      <c r="S13" s="4"/>
      <c r="T13" s="4"/>
      <c r="U13" s="4"/>
      <c r="W13" s="205" t="s">
        <v>1227</v>
      </c>
      <c r="X13" s="210" t="s">
        <v>1239</v>
      </c>
      <c r="Y13" s="210" t="s">
        <v>1348</v>
      </c>
      <c r="Z13" s="210">
        <v>2006</v>
      </c>
      <c r="AA13" s="212">
        <v>510.58071899414063</v>
      </c>
      <c r="AB13" s="220">
        <v>51.808834075927734</v>
      </c>
      <c r="AC13" s="205" t="s">
        <v>1457</v>
      </c>
      <c r="AD13" s="211" t="s">
        <v>1459</v>
      </c>
      <c r="AE13" s="211"/>
      <c r="AF13" s="205"/>
      <c r="AG13" s="211"/>
      <c r="AH13" s="97"/>
    </row>
    <row r="14" spans="1:34">
      <c r="O14" s="4"/>
      <c r="P14" s="4"/>
      <c r="Q14" s="4"/>
      <c r="R14" s="4"/>
      <c r="S14" s="4"/>
      <c r="T14" s="4"/>
      <c r="U14" s="4"/>
      <c r="W14" s="205" t="s">
        <v>1227</v>
      </c>
      <c r="X14" s="210" t="s">
        <v>1239</v>
      </c>
      <c r="Y14" s="210" t="s">
        <v>1348</v>
      </c>
      <c r="Z14" s="210">
        <v>2013</v>
      </c>
      <c r="AA14" s="212">
        <v>519.103759765625</v>
      </c>
      <c r="AB14" s="220">
        <v>44.726211547851563</v>
      </c>
      <c r="AC14" s="205" t="s">
        <v>1457</v>
      </c>
      <c r="AD14" s="211" t="s">
        <v>1459</v>
      </c>
      <c r="AE14" s="211"/>
      <c r="AF14" s="205"/>
      <c r="AG14" s="211"/>
      <c r="AH14" s="97"/>
    </row>
    <row r="15" spans="1:34">
      <c r="O15" s="4"/>
      <c r="P15" s="4"/>
      <c r="Q15" s="4"/>
      <c r="R15" s="4"/>
      <c r="S15" s="4"/>
      <c r="T15" s="4"/>
      <c r="U15" s="4"/>
      <c r="W15" s="205" t="s">
        <v>1227</v>
      </c>
      <c r="X15" s="210" t="s">
        <v>1240</v>
      </c>
      <c r="Y15" s="210" t="s">
        <v>1349</v>
      </c>
      <c r="Z15" s="210">
        <v>2013</v>
      </c>
      <c r="AA15" s="212">
        <v>542.8270263671875</v>
      </c>
      <c r="AB15" s="220">
        <v>31.704282760620117</v>
      </c>
      <c r="AC15" s="205" t="s">
        <v>1457</v>
      </c>
      <c r="AD15" s="211" t="s">
        <v>1459</v>
      </c>
      <c r="AE15" s="211"/>
      <c r="AF15" s="205"/>
      <c r="AG15" s="211"/>
      <c r="AH15" s="97"/>
    </row>
    <row r="16" spans="1:34">
      <c r="O16" s="4"/>
      <c r="P16" s="4"/>
      <c r="Q16" s="4"/>
      <c r="R16" s="4"/>
      <c r="S16" s="4"/>
      <c r="T16" s="4"/>
      <c r="U16" s="4"/>
      <c r="W16" s="205" t="s">
        <v>1227</v>
      </c>
      <c r="X16" s="210" t="s">
        <v>1240</v>
      </c>
      <c r="Y16" s="210" t="s">
        <v>1349</v>
      </c>
      <c r="Z16" s="210">
        <v>2006</v>
      </c>
      <c r="AA16" s="212">
        <v>562.6873779296875</v>
      </c>
      <c r="AB16" s="220">
        <v>28.672039031982422</v>
      </c>
      <c r="AC16" s="205" t="s">
        <v>1457</v>
      </c>
      <c r="AD16" s="211" t="s">
        <v>1459</v>
      </c>
      <c r="AE16" s="211"/>
      <c r="AF16" s="205"/>
      <c r="AG16" s="211"/>
      <c r="AH16" s="97"/>
    </row>
    <row r="17" spans="2:34">
      <c r="O17" s="4"/>
      <c r="P17" s="4"/>
      <c r="Q17" s="4"/>
      <c r="R17" s="4"/>
      <c r="S17" s="4"/>
      <c r="T17" s="4"/>
      <c r="U17" s="4"/>
      <c r="W17" s="205" t="s">
        <v>1227</v>
      </c>
      <c r="X17" s="210" t="s">
        <v>1241</v>
      </c>
      <c r="Y17" s="210" t="s">
        <v>1350</v>
      </c>
      <c r="Z17" s="210">
        <v>2006</v>
      </c>
      <c r="AA17" s="212">
        <v>626.88885498046875</v>
      </c>
      <c r="AB17" s="220">
        <v>25.118423461914063</v>
      </c>
      <c r="AC17" s="205" t="s">
        <v>1457</v>
      </c>
      <c r="AD17" s="211" t="s">
        <v>1459</v>
      </c>
      <c r="AE17" s="211"/>
      <c r="AF17" s="205"/>
      <c r="AG17" s="211"/>
      <c r="AH17" s="97"/>
    </row>
    <row r="18" spans="2:34" ht="22.5" customHeight="1">
      <c r="B18" s="364" t="s">
        <v>314</v>
      </c>
      <c r="C18" s="364"/>
      <c r="D18" s="364"/>
      <c r="E18" s="364"/>
      <c r="F18" s="364"/>
      <c r="G18" s="364"/>
      <c r="I18" s="364" t="s">
        <v>317</v>
      </c>
      <c r="J18" s="364"/>
      <c r="K18" s="364"/>
      <c r="L18" s="364"/>
      <c r="M18" s="364"/>
      <c r="N18" s="364"/>
      <c r="O18" s="4"/>
      <c r="P18" s="4" t="s">
        <v>315</v>
      </c>
      <c r="Q18" s="4"/>
      <c r="R18" s="4"/>
      <c r="S18" s="4"/>
      <c r="T18" s="4"/>
      <c r="U18" s="4"/>
      <c r="W18" s="205" t="s">
        <v>1227</v>
      </c>
      <c r="X18" s="210" t="s">
        <v>1242</v>
      </c>
      <c r="Y18" s="210" t="s">
        <v>1351</v>
      </c>
      <c r="Z18" s="210">
        <v>2006</v>
      </c>
      <c r="AA18" s="212">
        <v>395.439697265625</v>
      </c>
      <c r="AB18" s="220">
        <v>89.417335510253906</v>
      </c>
      <c r="AC18" s="205" t="s">
        <v>1457</v>
      </c>
      <c r="AD18" s="211" t="s">
        <v>1459</v>
      </c>
      <c r="AE18" s="211"/>
      <c r="AF18" s="205"/>
      <c r="AG18" s="211"/>
      <c r="AH18" s="97"/>
    </row>
    <row r="19" spans="2:34">
      <c r="O19" s="4"/>
      <c r="P19" s="4"/>
      <c r="Q19" s="4"/>
      <c r="R19" s="4"/>
      <c r="S19" s="4"/>
      <c r="T19" s="4"/>
      <c r="U19" s="4"/>
      <c r="W19" s="205" t="s">
        <v>1227</v>
      </c>
      <c r="X19" s="210" t="s">
        <v>1242</v>
      </c>
      <c r="Y19" s="210" t="s">
        <v>1351</v>
      </c>
      <c r="Z19" s="210">
        <v>2013</v>
      </c>
      <c r="AA19" s="212">
        <v>454.02975463867188</v>
      </c>
      <c r="AB19" s="220">
        <v>79.381965637207031</v>
      </c>
      <c r="AC19" s="205" t="s">
        <v>1457</v>
      </c>
      <c r="AD19" s="211" t="s">
        <v>1459</v>
      </c>
      <c r="AE19" s="211"/>
      <c r="AF19" s="205"/>
      <c r="AG19" s="211"/>
      <c r="AH19" s="97"/>
    </row>
    <row r="20" spans="2:34">
      <c r="O20" s="4"/>
      <c r="P20" s="4"/>
      <c r="Q20" s="4"/>
      <c r="R20" s="4"/>
      <c r="S20" s="4"/>
      <c r="T20" s="4"/>
      <c r="U20" s="4"/>
      <c r="W20" s="205" t="s">
        <v>1227</v>
      </c>
      <c r="X20" s="210" t="s">
        <v>1243</v>
      </c>
      <c r="Y20" s="210" t="s">
        <v>1352</v>
      </c>
      <c r="Z20" s="210">
        <v>2006</v>
      </c>
      <c r="AA20" s="212">
        <v>452.41116333007813</v>
      </c>
      <c r="AB20" s="220">
        <v>77.639923095703125</v>
      </c>
      <c r="AC20" s="205" t="s">
        <v>1457</v>
      </c>
      <c r="AD20" s="211" t="s">
        <v>1459</v>
      </c>
      <c r="AE20" s="211"/>
      <c r="AF20" s="205"/>
      <c r="AG20" s="211"/>
      <c r="AH20" s="97"/>
    </row>
    <row r="21" spans="2:34">
      <c r="O21" s="4"/>
      <c r="P21" s="4"/>
      <c r="Q21" s="4"/>
      <c r="R21" s="4"/>
      <c r="S21" s="4"/>
      <c r="T21" s="4"/>
      <c r="U21" s="4"/>
      <c r="W21" s="205" t="s">
        <v>1227</v>
      </c>
      <c r="X21" s="210" t="s">
        <v>1243</v>
      </c>
      <c r="Y21" s="210" t="s">
        <v>1352</v>
      </c>
      <c r="Z21" s="210">
        <v>2013</v>
      </c>
      <c r="AA21" s="212">
        <v>508.4327392578125</v>
      </c>
      <c r="AB21" s="220">
        <v>62.068683624267578</v>
      </c>
      <c r="AC21" s="205" t="s">
        <v>1457</v>
      </c>
      <c r="AD21" s="211" t="s">
        <v>1459</v>
      </c>
      <c r="AE21" s="211"/>
      <c r="AF21" s="205"/>
      <c r="AG21" s="211"/>
      <c r="AH21" s="97"/>
    </row>
    <row r="22" spans="2:34">
      <c r="O22" s="4"/>
      <c r="P22" s="4"/>
      <c r="Q22" s="4"/>
      <c r="R22" s="4"/>
      <c r="S22" s="4"/>
      <c r="T22" s="4"/>
      <c r="U22" s="4"/>
      <c r="W22" s="205" t="s">
        <v>1227</v>
      </c>
      <c r="X22" s="210" t="s">
        <v>1244</v>
      </c>
      <c r="Y22" s="210" t="s">
        <v>1353</v>
      </c>
      <c r="Z22" s="210">
        <v>2006</v>
      </c>
      <c r="AA22" s="212">
        <v>446.95025634765625</v>
      </c>
      <c r="AB22" s="220">
        <v>79.27838134765625</v>
      </c>
      <c r="AC22" s="205" t="s">
        <v>1457</v>
      </c>
      <c r="AD22" s="211" t="s">
        <v>1459</v>
      </c>
      <c r="AE22" s="211"/>
      <c r="AF22" s="205"/>
      <c r="AG22" s="211"/>
      <c r="AH22" s="97"/>
    </row>
    <row r="23" spans="2:34">
      <c r="O23" s="4"/>
      <c r="P23" s="4"/>
      <c r="Q23" s="4"/>
      <c r="R23" s="4"/>
      <c r="S23" s="4"/>
      <c r="T23" s="4"/>
      <c r="U23" s="4"/>
      <c r="W23" s="205" t="s">
        <v>1227</v>
      </c>
      <c r="X23" s="210" t="s">
        <v>1244</v>
      </c>
      <c r="Y23" s="210" t="s">
        <v>1353</v>
      </c>
      <c r="Z23" s="210">
        <v>2013</v>
      </c>
      <c r="AA23" s="212">
        <v>494.86138916015625</v>
      </c>
      <c r="AB23" s="220">
        <v>63.624404907226563</v>
      </c>
      <c r="AC23" s="205" t="s">
        <v>1457</v>
      </c>
      <c r="AD23" s="211" t="s">
        <v>1459</v>
      </c>
      <c r="AE23" s="211"/>
      <c r="AF23" s="205"/>
      <c r="AG23" s="211"/>
      <c r="AH23" s="97"/>
    </row>
    <row r="24" spans="2:34">
      <c r="O24" s="4"/>
      <c r="P24" s="4"/>
      <c r="Q24" s="4"/>
      <c r="R24" s="4"/>
      <c r="S24" s="4"/>
      <c r="T24" s="4"/>
      <c r="U24" s="4"/>
      <c r="W24" s="205" t="s">
        <v>1227</v>
      </c>
      <c r="X24" s="210" t="s">
        <v>1245</v>
      </c>
      <c r="Y24" s="210" t="s">
        <v>1354</v>
      </c>
      <c r="Z24" s="210">
        <v>2013</v>
      </c>
      <c r="AA24" s="212">
        <v>496.8106689453125</v>
      </c>
      <c r="AB24" s="220">
        <v>69.443695068359375</v>
      </c>
      <c r="AC24" s="205" t="s">
        <v>1457</v>
      </c>
      <c r="AD24" s="211" t="s">
        <v>1459</v>
      </c>
      <c r="AE24" s="211"/>
      <c r="AF24" s="205"/>
      <c r="AG24" s="211"/>
      <c r="AH24" s="97"/>
    </row>
    <row r="25" spans="2:34">
      <c r="O25" s="4"/>
      <c r="P25" s="4"/>
      <c r="Q25" s="4"/>
      <c r="R25" s="4"/>
      <c r="S25" s="4"/>
      <c r="T25" s="4"/>
      <c r="U25" s="4"/>
      <c r="W25" s="205" t="s">
        <v>1227</v>
      </c>
      <c r="X25" s="210" t="s">
        <v>1246</v>
      </c>
      <c r="Y25" s="210" t="s">
        <v>1355</v>
      </c>
      <c r="Z25" s="210">
        <v>2013</v>
      </c>
      <c r="AA25" s="212">
        <v>519.39111328125</v>
      </c>
      <c r="AB25" s="220">
        <v>42.489982604980469</v>
      </c>
      <c r="AC25" s="205" t="s">
        <v>1457</v>
      </c>
      <c r="AD25" s="211" t="s">
        <v>1459</v>
      </c>
      <c r="AE25" s="211"/>
      <c r="AF25" s="205"/>
      <c r="AG25" s="211"/>
      <c r="AH25" s="97"/>
    </row>
    <row r="26" spans="2:34">
      <c r="O26" s="4"/>
      <c r="P26" s="4"/>
      <c r="Q26" s="4"/>
      <c r="R26" s="4"/>
      <c r="S26" s="4"/>
      <c r="T26" s="4"/>
      <c r="U26" s="4"/>
      <c r="W26" s="205" t="s">
        <v>1227</v>
      </c>
      <c r="X26" s="210" t="s">
        <v>1246</v>
      </c>
      <c r="Y26" s="210" t="s">
        <v>1355</v>
      </c>
      <c r="Z26" s="210">
        <v>2006</v>
      </c>
      <c r="AA26" s="212">
        <v>530.44256591796875</v>
      </c>
      <c r="AB26" s="220">
        <v>45.855312347412109</v>
      </c>
      <c r="AC26" s="205" t="s">
        <v>1457</v>
      </c>
      <c r="AD26" s="211" t="s">
        <v>1459</v>
      </c>
      <c r="AE26" s="211"/>
      <c r="AF26" s="205"/>
      <c r="AG26" s="211"/>
      <c r="AH26" s="97"/>
    </row>
    <row r="27" spans="2:34">
      <c r="O27" s="4"/>
      <c r="P27" s="4"/>
      <c r="Q27" s="4"/>
      <c r="R27" s="4"/>
      <c r="S27" s="4"/>
      <c r="T27" s="4"/>
      <c r="U27" s="4"/>
      <c r="W27" s="205" t="s">
        <v>1227</v>
      </c>
      <c r="X27" s="210" t="s">
        <v>1247</v>
      </c>
      <c r="Y27" s="210" t="s">
        <v>1356</v>
      </c>
      <c r="Z27" s="210">
        <v>2006</v>
      </c>
      <c r="AA27" s="212">
        <v>469.80398559570313</v>
      </c>
      <c r="AB27" s="220">
        <v>73.680458068847656</v>
      </c>
      <c r="AC27" s="205" t="s">
        <v>1457</v>
      </c>
      <c r="AD27" s="211" t="s">
        <v>1459</v>
      </c>
      <c r="AE27" s="211"/>
      <c r="AF27" s="205"/>
      <c r="AG27" s="211"/>
      <c r="AH27" s="97"/>
    </row>
    <row r="28" spans="2:34">
      <c r="O28" s="4"/>
      <c r="P28" s="4"/>
      <c r="Q28" s="4"/>
      <c r="R28" s="4"/>
      <c r="S28" s="4"/>
      <c r="T28" s="4"/>
      <c r="U28" s="4"/>
      <c r="W28" s="205" t="s">
        <v>1227</v>
      </c>
      <c r="X28" s="210" t="s">
        <v>1247</v>
      </c>
      <c r="Y28" s="210" t="s">
        <v>1356</v>
      </c>
      <c r="Z28" s="210">
        <v>2013</v>
      </c>
      <c r="AA28" s="212">
        <v>478.01449584960938</v>
      </c>
      <c r="AB28" s="220">
        <v>69.312583923339844</v>
      </c>
      <c r="AC28" s="205" t="s">
        <v>1457</v>
      </c>
      <c r="AD28" s="211" t="s">
        <v>1459</v>
      </c>
      <c r="AE28" s="211"/>
      <c r="AF28" s="205"/>
      <c r="AG28" s="211"/>
      <c r="AH28" s="97"/>
    </row>
    <row r="29" spans="2:34">
      <c r="O29" s="4"/>
      <c r="P29" s="4"/>
      <c r="Q29" s="4"/>
      <c r="R29" s="4"/>
      <c r="S29" s="4"/>
      <c r="T29" s="4"/>
      <c r="U29" s="4"/>
      <c r="W29" s="205" t="s">
        <v>1227</v>
      </c>
      <c r="X29" s="210" t="s">
        <v>1248</v>
      </c>
      <c r="Y29" s="210" t="s">
        <v>1357</v>
      </c>
      <c r="Z29" s="210">
        <v>2006</v>
      </c>
      <c r="AA29" s="212">
        <v>467.21029663085938</v>
      </c>
      <c r="AB29" s="220">
        <v>69.679801940917969</v>
      </c>
      <c r="AC29" s="205" t="s">
        <v>1457</v>
      </c>
      <c r="AD29" s="211" t="s">
        <v>1459</v>
      </c>
      <c r="AE29" s="211"/>
      <c r="AF29" s="205"/>
      <c r="AG29" s="211"/>
      <c r="AH29" s="97"/>
    </row>
    <row r="30" spans="2:34">
      <c r="B30" s="4" t="s">
        <v>315</v>
      </c>
      <c r="C30" s="4"/>
      <c r="D30" s="4"/>
      <c r="E30" s="4"/>
      <c r="F30" s="4"/>
      <c r="G30" s="4"/>
      <c r="H30" s="4"/>
      <c r="I30" s="4" t="s">
        <v>315</v>
      </c>
      <c r="J30" s="4"/>
      <c r="K30" s="4"/>
      <c r="L30" s="4"/>
      <c r="M30" s="4"/>
      <c r="N30" s="4"/>
      <c r="O30" s="4"/>
      <c r="P30" s="4" t="s">
        <v>315</v>
      </c>
      <c r="Q30" s="4"/>
      <c r="R30" s="4"/>
      <c r="S30" s="4"/>
      <c r="T30" s="4"/>
      <c r="U30" s="4"/>
      <c r="W30" s="205" t="s">
        <v>1227</v>
      </c>
      <c r="X30" s="210" t="s">
        <v>1248</v>
      </c>
      <c r="Y30" s="210" t="s">
        <v>1357</v>
      </c>
      <c r="Z30" s="210">
        <v>2013</v>
      </c>
      <c r="AA30" s="212">
        <v>489.93072509765625</v>
      </c>
      <c r="AB30" s="220">
        <v>64.08575439453125</v>
      </c>
      <c r="AC30" s="205" t="s">
        <v>1457</v>
      </c>
      <c r="AD30" s="211" t="s">
        <v>1459</v>
      </c>
      <c r="AE30" s="211"/>
      <c r="AF30" s="205"/>
      <c r="AG30" s="211"/>
      <c r="AH30" s="97"/>
    </row>
    <row r="31" spans="2:34">
      <c r="B31" s="4"/>
      <c r="C31" s="4"/>
      <c r="D31" s="4"/>
      <c r="E31" s="4"/>
      <c r="F31" s="4"/>
      <c r="G31" s="4"/>
      <c r="H31" s="4"/>
      <c r="I31" s="4"/>
      <c r="J31" s="4"/>
      <c r="K31" s="4"/>
      <c r="L31" s="4"/>
      <c r="M31" s="4"/>
      <c r="N31" s="4"/>
      <c r="O31" s="4"/>
      <c r="P31" s="4"/>
      <c r="Q31" s="4"/>
      <c r="R31" s="4"/>
      <c r="S31" s="4"/>
      <c r="T31" s="4"/>
      <c r="U31" s="4"/>
      <c r="W31" s="205" t="s">
        <v>1227</v>
      </c>
      <c r="X31" s="210" t="s">
        <v>1249</v>
      </c>
      <c r="Y31" s="210" t="s">
        <v>1358</v>
      </c>
      <c r="Z31" s="210">
        <v>2006</v>
      </c>
      <c r="AA31" s="212">
        <v>473.98101806640625</v>
      </c>
      <c r="AB31" s="220">
        <v>67.9647216796875</v>
      </c>
      <c r="AC31" s="205" t="s">
        <v>1457</v>
      </c>
      <c r="AD31" s="211" t="s">
        <v>1459</v>
      </c>
      <c r="AE31" s="211"/>
      <c r="AF31" s="205"/>
      <c r="AG31" s="211"/>
      <c r="AH31" s="97"/>
    </row>
    <row r="32" spans="2:34">
      <c r="B32" s="4"/>
      <c r="C32" s="4"/>
      <c r="D32" s="4"/>
      <c r="E32" s="4"/>
      <c r="F32" s="4"/>
      <c r="G32" s="4"/>
      <c r="H32" s="4"/>
      <c r="I32" s="4"/>
      <c r="J32" s="4"/>
      <c r="K32" s="4"/>
      <c r="L32" s="4"/>
      <c r="M32" s="4"/>
      <c r="N32" s="4"/>
      <c r="O32" s="4"/>
      <c r="P32" s="4"/>
      <c r="Q32" s="4"/>
      <c r="R32" s="4"/>
      <c r="S32" s="4"/>
      <c r="T32" s="4"/>
      <c r="U32" s="4"/>
      <c r="W32" s="205" t="s">
        <v>1227</v>
      </c>
      <c r="X32" s="210" t="s">
        <v>1249</v>
      </c>
      <c r="Y32" s="210" t="s">
        <v>1358</v>
      </c>
      <c r="Z32" s="210">
        <v>2013</v>
      </c>
      <c r="AA32" s="212">
        <v>521.38653564453125</v>
      </c>
      <c r="AB32" s="220">
        <v>53.695011138916016</v>
      </c>
      <c r="AC32" s="205" t="s">
        <v>1457</v>
      </c>
      <c r="AD32" s="211" t="s">
        <v>1459</v>
      </c>
      <c r="AE32" s="211"/>
      <c r="AF32" s="205"/>
      <c r="AG32" s="211"/>
    </row>
    <row r="33" spans="2:33">
      <c r="B33" s="4"/>
      <c r="C33" s="4"/>
      <c r="D33" s="4"/>
      <c r="E33" s="4"/>
      <c r="F33" s="4"/>
      <c r="G33" s="4"/>
      <c r="H33" s="4"/>
      <c r="I33" s="4"/>
      <c r="J33" s="4"/>
      <c r="K33" s="4"/>
      <c r="L33" s="4"/>
      <c r="M33" s="4"/>
      <c r="N33" s="4"/>
      <c r="O33" s="4"/>
      <c r="P33" s="4"/>
      <c r="Q33" s="4"/>
      <c r="R33" s="4"/>
      <c r="S33" s="4"/>
      <c r="T33" s="4"/>
      <c r="U33" s="4"/>
      <c r="W33" s="205" t="s">
        <v>1227</v>
      </c>
      <c r="X33" s="210" t="s">
        <v>1250</v>
      </c>
      <c r="Y33" s="210" t="s">
        <v>1359</v>
      </c>
      <c r="Z33" s="210">
        <v>2006</v>
      </c>
      <c r="AA33" s="212">
        <v>469.08966064453125</v>
      </c>
      <c r="AB33" s="220">
        <v>74.16845703125</v>
      </c>
      <c r="AC33" s="205" t="s">
        <v>1457</v>
      </c>
      <c r="AD33" s="211" t="s">
        <v>1459</v>
      </c>
      <c r="AE33" s="211"/>
      <c r="AF33" s="205"/>
      <c r="AG33" s="211"/>
    </row>
    <row r="34" spans="2:33">
      <c r="B34" s="4"/>
      <c r="C34" s="4"/>
      <c r="D34" s="4"/>
      <c r="E34" s="4"/>
      <c r="F34" s="4"/>
      <c r="G34" s="4"/>
      <c r="H34" s="4"/>
      <c r="I34" s="4"/>
      <c r="J34" s="4"/>
      <c r="K34" s="4"/>
      <c r="L34" s="4"/>
      <c r="M34" s="4"/>
      <c r="N34" s="4"/>
      <c r="O34" s="4"/>
      <c r="P34" s="4"/>
      <c r="Q34" s="4"/>
      <c r="R34" s="4"/>
      <c r="S34" s="4"/>
      <c r="T34" s="4"/>
      <c r="U34" s="4"/>
      <c r="W34" s="205" t="s">
        <v>1227</v>
      </c>
      <c r="X34" s="210" t="s">
        <v>1250</v>
      </c>
      <c r="Y34" s="210" t="s">
        <v>1359</v>
      </c>
      <c r="Z34" s="210">
        <v>2013</v>
      </c>
      <c r="AA34" s="212">
        <v>480.93756103515625</v>
      </c>
      <c r="AB34" s="220">
        <v>71.2763671875</v>
      </c>
      <c r="AC34" s="205" t="s">
        <v>1457</v>
      </c>
      <c r="AD34" s="211" t="s">
        <v>1459</v>
      </c>
      <c r="AE34" s="211"/>
      <c r="AF34" s="205"/>
      <c r="AG34" s="211"/>
    </row>
    <row r="35" spans="2:33">
      <c r="B35" s="4"/>
      <c r="C35" s="4"/>
      <c r="D35" s="4"/>
      <c r="E35" s="4"/>
      <c r="F35" s="4"/>
      <c r="G35" s="4"/>
      <c r="H35" s="4"/>
      <c r="I35" s="4"/>
      <c r="J35" s="4"/>
      <c r="K35" s="4"/>
      <c r="L35" s="4"/>
      <c r="M35" s="4"/>
      <c r="N35" s="4"/>
      <c r="O35" s="4"/>
      <c r="P35" s="4"/>
      <c r="Q35" s="4"/>
      <c r="R35" s="4"/>
      <c r="S35" s="4"/>
      <c r="T35" s="4"/>
      <c r="U35" s="4"/>
      <c r="W35" s="205" t="s">
        <v>1227</v>
      </c>
      <c r="X35" s="210" t="s">
        <v>1251</v>
      </c>
      <c r="Y35" s="210" t="s">
        <v>1360</v>
      </c>
      <c r="Z35" s="210">
        <v>2006</v>
      </c>
      <c r="AA35" s="212">
        <v>496.23056030273438</v>
      </c>
      <c r="AB35" s="220">
        <v>66.4693603515625</v>
      </c>
      <c r="AC35" s="205" t="s">
        <v>1457</v>
      </c>
      <c r="AD35" s="211" t="s">
        <v>1459</v>
      </c>
      <c r="AE35" s="211"/>
      <c r="AF35" s="205"/>
      <c r="AG35" s="211"/>
    </row>
    <row r="36" spans="2:33">
      <c r="B36" s="4"/>
      <c r="C36" s="4"/>
      <c r="D36" s="4"/>
      <c r="E36" s="4"/>
      <c r="F36" s="4"/>
      <c r="G36" s="4"/>
      <c r="H36" s="4"/>
      <c r="I36" s="4"/>
      <c r="J36" s="4"/>
      <c r="K36" s="4"/>
      <c r="L36" s="4"/>
      <c r="M36" s="4"/>
      <c r="N36" s="4"/>
      <c r="O36" s="4"/>
      <c r="P36" s="4"/>
      <c r="Q36" s="4"/>
      <c r="R36" s="4"/>
      <c r="S36" s="4"/>
      <c r="T36" s="4"/>
      <c r="U36" s="4"/>
      <c r="W36" s="205" t="s">
        <v>1227</v>
      </c>
      <c r="X36" s="210" t="s">
        <v>1252</v>
      </c>
      <c r="Y36" s="210" t="s">
        <v>1361</v>
      </c>
      <c r="Z36" s="210">
        <v>2006</v>
      </c>
      <c r="AA36" s="212">
        <v>522.6474609375</v>
      </c>
      <c r="AB36" s="220">
        <v>40.873878479003906</v>
      </c>
      <c r="AC36" s="205" t="s">
        <v>1457</v>
      </c>
      <c r="AD36" s="211" t="s">
        <v>1459</v>
      </c>
      <c r="AE36" s="211"/>
      <c r="AF36" s="205"/>
      <c r="AG36" s="211"/>
    </row>
    <row r="37" spans="2:33">
      <c r="B37" s="4"/>
      <c r="C37" s="4"/>
      <c r="D37" s="4"/>
      <c r="E37" s="4"/>
      <c r="F37" s="4"/>
      <c r="G37" s="4"/>
      <c r="H37" s="4"/>
      <c r="I37" s="4"/>
      <c r="J37" s="4"/>
      <c r="K37" s="4"/>
      <c r="L37" s="4"/>
      <c r="M37" s="4"/>
      <c r="N37" s="4"/>
      <c r="O37" s="4"/>
      <c r="P37" s="4"/>
      <c r="Q37" s="4"/>
      <c r="R37" s="4"/>
      <c r="S37" s="4"/>
      <c r="T37" s="4"/>
      <c r="U37" s="4"/>
      <c r="W37" s="205" t="s">
        <v>1227</v>
      </c>
      <c r="X37" s="210" t="s">
        <v>1252</v>
      </c>
      <c r="Y37" s="210" t="s">
        <v>1361</v>
      </c>
      <c r="Z37" s="210">
        <v>2013</v>
      </c>
      <c r="AA37" s="212">
        <v>524.17462158203125</v>
      </c>
      <c r="AB37" s="220">
        <v>41.429920196533203</v>
      </c>
      <c r="AC37" s="205" t="s">
        <v>1457</v>
      </c>
      <c r="AD37" s="211" t="s">
        <v>1459</v>
      </c>
      <c r="AE37" s="211"/>
      <c r="AF37" s="205"/>
      <c r="AG37" s="211"/>
    </row>
    <row r="38" spans="2:33">
      <c r="B38" s="4"/>
      <c r="C38" s="4"/>
      <c r="D38" s="4"/>
      <c r="E38" s="4"/>
      <c r="F38" s="4"/>
      <c r="G38" s="4"/>
      <c r="H38" s="4"/>
      <c r="I38" s="4"/>
      <c r="J38" s="4"/>
      <c r="K38" s="4"/>
      <c r="L38" s="4"/>
      <c r="M38" s="4"/>
      <c r="N38" s="4"/>
      <c r="O38" s="4"/>
      <c r="P38" s="4"/>
      <c r="Q38" s="4"/>
      <c r="R38" s="4"/>
      <c r="S38" s="4"/>
      <c r="T38" s="4"/>
      <c r="U38" s="4"/>
      <c r="W38" s="205" t="s">
        <v>1228</v>
      </c>
      <c r="X38" s="210" t="s">
        <v>1253</v>
      </c>
      <c r="Y38" s="210" t="s">
        <v>1362</v>
      </c>
      <c r="Z38" s="210">
        <v>2014</v>
      </c>
      <c r="AA38" s="212">
        <v>627.721435546875</v>
      </c>
      <c r="AB38" s="220">
        <v>92.673416137695313</v>
      </c>
      <c r="AC38" s="205" t="s">
        <v>1457</v>
      </c>
      <c r="AD38" s="211" t="s">
        <v>1459</v>
      </c>
      <c r="AE38" s="211">
        <v>1</v>
      </c>
      <c r="AF38" s="205"/>
      <c r="AG38" s="211"/>
    </row>
    <row r="39" spans="2:33">
      <c r="B39" s="4"/>
      <c r="C39" s="4"/>
      <c r="D39" s="4"/>
      <c r="E39" s="4"/>
      <c r="F39" s="4"/>
      <c r="G39" s="4"/>
      <c r="H39" s="4"/>
      <c r="I39" s="4"/>
      <c r="J39" s="4"/>
      <c r="K39" s="4"/>
      <c r="L39" s="4"/>
      <c r="M39" s="4"/>
      <c r="N39" s="4"/>
      <c r="O39" s="4"/>
      <c r="P39" s="4"/>
      <c r="Q39" s="4"/>
      <c r="R39" s="4"/>
      <c r="S39" s="4"/>
      <c r="T39" s="4"/>
      <c r="U39" s="4"/>
      <c r="W39" s="205" t="s">
        <v>1228</v>
      </c>
      <c r="X39" s="210" t="s">
        <v>1254</v>
      </c>
      <c r="Y39" s="210" t="s">
        <v>1363</v>
      </c>
      <c r="Z39" s="210">
        <v>2014</v>
      </c>
      <c r="AA39" s="212">
        <v>458.3326416015625</v>
      </c>
      <c r="AB39" s="220">
        <v>77.341751098632813</v>
      </c>
      <c r="AC39" s="205" t="s">
        <v>1457</v>
      </c>
      <c r="AD39" s="211" t="s">
        <v>1459</v>
      </c>
      <c r="AE39" s="211"/>
      <c r="AF39" s="205"/>
      <c r="AG39" s="211"/>
    </row>
    <row r="40" spans="2:33">
      <c r="B40" s="4"/>
      <c r="C40" s="4"/>
      <c r="D40" s="4"/>
      <c r="E40" s="4"/>
      <c r="F40" s="4"/>
      <c r="G40" s="4"/>
      <c r="H40" s="4"/>
      <c r="I40" s="4"/>
      <c r="J40" s="4"/>
      <c r="K40" s="4"/>
      <c r="L40" s="4"/>
      <c r="M40" s="4"/>
      <c r="N40" s="4"/>
      <c r="O40" s="4"/>
      <c r="P40" s="4"/>
      <c r="Q40" s="4"/>
      <c r="R40" s="4"/>
      <c r="S40" s="4"/>
      <c r="T40" s="4"/>
      <c r="U40" s="4"/>
      <c r="W40" s="205" t="s">
        <v>1228</v>
      </c>
      <c r="X40" s="210" t="s">
        <v>1255</v>
      </c>
      <c r="Y40" s="210" t="s">
        <v>1364</v>
      </c>
      <c r="Z40" s="210">
        <v>2014</v>
      </c>
      <c r="AA40" s="212">
        <v>513.76641845703125</v>
      </c>
      <c r="AB40" s="220">
        <v>78.5767822265625</v>
      </c>
      <c r="AC40" s="205" t="s">
        <v>1457</v>
      </c>
      <c r="AD40" s="211" t="s">
        <v>1459</v>
      </c>
      <c r="AE40" s="211"/>
      <c r="AF40" s="205"/>
      <c r="AG40" s="211"/>
    </row>
    <row r="41" spans="2:33">
      <c r="B41" s="4"/>
      <c r="C41" s="4"/>
      <c r="D41" s="4"/>
      <c r="E41" s="4"/>
      <c r="F41" s="4"/>
      <c r="G41" s="4"/>
      <c r="H41" s="4"/>
      <c r="I41" s="4"/>
      <c r="J41" s="4"/>
      <c r="K41" s="4"/>
      <c r="L41" s="4"/>
      <c r="M41" s="4"/>
      <c r="N41" s="4"/>
      <c r="O41" s="4"/>
      <c r="P41" s="4"/>
      <c r="Q41" s="4"/>
      <c r="R41" s="4"/>
      <c r="S41" s="4"/>
      <c r="T41" s="4"/>
      <c r="U41" s="4"/>
      <c r="W41" s="205" t="s">
        <v>1228</v>
      </c>
      <c r="X41" s="210" t="s">
        <v>1256</v>
      </c>
      <c r="Y41" s="210" t="s">
        <v>1365</v>
      </c>
      <c r="Z41" s="210">
        <v>2014</v>
      </c>
      <c r="AA41" s="212">
        <v>484.05038452148438</v>
      </c>
      <c r="AB41" s="220">
        <v>77.626785278320313</v>
      </c>
      <c r="AC41" s="205" t="s">
        <v>1457</v>
      </c>
      <c r="AD41" s="211" t="s">
        <v>1459</v>
      </c>
      <c r="AE41" s="211"/>
      <c r="AF41" s="205"/>
      <c r="AG41" s="211"/>
    </row>
    <row r="42" spans="2:33">
      <c r="B42" s="4"/>
      <c r="C42" s="4"/>
      <c r="D42" s="4"/>
      <c r="E42" s="4"/>
      <c r="F42" s="4"/>
      <c r="G42" s="4"/>
      <c r="H42" s="4"/>
      <c r="I42" s="4"/>
      <c r="J42" s="4"/>
      <c r="K42" s="4"/>
      <c r="L42" s="4"/>
      <c r="M42" s="4"/>
      <c r="N42" s="4"/>
      <c r="O42" s="4"/>
      <c r="P42" s="4"/>
      <c r="Q42" s="4"/>
      <c r="R42" s="4"/>
      <c r="S42" s="4"/>
      <c r="T42" s="4"/>
      <c r="U42" s="4"/>
      <c r="W42" s="205" t="s">
        <v>1228</v>
      </c>
      <c r="X42" s="210" t="s">
        <v>1257</v>
      </c>
      <c r="Y42" s="210" t="s">
        <v>1366</v>
      </c>
      <c r="Z42" s="210">
        <v>2014</v>
      </c>
      <c r="AA42" s="212">
        <v>502.42025756835938</v>
      </c>
      <c r="AB42" s="220">
        <v>75.911170959472656</v>
      </c>
      <c r="AC42" s="205" t="s">
        <v>1457</v>
      </c>
      <c r="AD42" s="211" t="s">
        <v>1459</v>
      </c>
      <c r="AE42" s="211"/>
      <c r="AF42" s="205"/>
      <c r="AG42" s="211"/>
    </row>
    <row r="43" spans="2:33">
      <c r="B43" s="4"/>
      <c r="C43" s="4"/>
      <c r="D43" s="4"/>
      <c r="E43" s="4"/>
      <c r="F43" s="4"/>
      <c r="G43" s="4"/>
      <c r="H43" s="4"/>
      <c r="I43" s="4"/>
      <c r="J43" s="4"/>
      <c r="K43" s="4"/>
      <c r="L43" s="4"/>
      <c r="M43" s="4"/>
      <c r="N43" s="4"/>
      <c r="O43" s="4"/>
      <c r="P43" s="4"/>
      <c r="Q43" s="4"/>
      <c r="R43" s="4"/>
      <c r="S43" s="4"/>
      <c r="T43" s="4"/>
      <c r="U43" s="4"/>
      <c r="W43" s="205" t="s">
        <v>1228</v>
      </c>
      <c r="X43" s="210" t="s">
        <v>1258</v>
      </c>
      <c r="Y43" s="210" t="s">
        <v>1367</v>
      </c>
      <c r="Z43" s="210">
        <v>2014</v>
      </c>
      <c r="AA43" s="212">
        <v>522.6702880859375</v>
      </c>
      <c r="AB43" s="220">
        <v>82.860397338867188</v>
      </c>
      <c r="AC43" s="205" t="s">
        <v>1457</v>
      </c>
      <c r="AD43" s="211" t="s">
        <v>1459</v>
      </c>
      <c r="AE43" s="211"/>
      <c r="AF43" s="205"/>
      <c r="AG43" s="211"/>
    </row>
    <row r="44" spans="2:33">
      <c r="W44" s="205" t="s">
        <v>1228</v>
      </c>
      <c r="X44" s="210" t="s">
        <v>1259</v>
      </c>
      <c r="Y44" s="210" t="s">
        <v>1368</v>
      </c>
      <c r="Z44" s="210">
        <v>2014</v>
      </c>
      <c r="AA44" s="212">
        <v>435.17257690429688</v>
      </c>
      <c r="AB44" s="220">
        <v>97.905380249023438</v>
      </c>
      <c r="AC44" s="205" t="s">
        <v>1457</v>
      </c>
      <c r="AD44" s="211" t="s">
        <v>1459</v>
      </c>
      <c r="AE44" s="211"/>
      <c r="AF44" s="205"/>
      <c r="AG44" s="211"/>
    </row>
    <row r="45" spans="2:33">
      <c r="W45" s="205" t="s">
        <v>1228</v>
      </c>
      <c r="X45" s="210" t="s">
        <v>1260</v>
      </c>
      <c r="Y45" s="210" t="s">
        <v>1369</v>
      </c>
      <c r="Z45" s="210">
        <v>2014</v>
      </c>
      <c r="AA45" s="212">
        <v>501.87997436523438</v>
      </c>
      <c r="AB45" s="220">
        <v>65.175750732421875</v>
      </c>
      <c r="AC45" s="205" t="s">
        <v>1457</v>
      </c>
      <c r="AD45" s="211" t="s">
        <v>1459</v>
      </c>
      <c r="AE45" s="211"/>
      <c r="AF45" s="205"/>
      <c r="AG45" s="211"/>
    </row>
    <row r="46" spans="2:33">
      <c r="W46" s="205" t="s">
        <v>1228</v>
      </c>
      <c r="X46" s="210" t="s">
        <v>1261</v>
      </c>
      <c r="Y46" s="210" t="s">
        <v>1370</v>
      </c>
      <c r="Z46" s="210">
        <v>2014</v>
      </c>
      <c r="AA46" s="212">
        <v>480.35845947265625</v>
      </c>
      <c r="AB46" s="220">
        <v>97.023239135742188</v>
      </c>
      <c r="AC46" s="205" t="s">
        <v>1457</v>
      </c>
      <c r="AD46" s="211" t="s">
        <v>1459</v>
      </c>
      <c r="AE46" s="211"/>
      <c r="AF46" s="205"/>
      <c r="AG46" s="205"/>
    </row>
    <row r="47" spans="2:33">
      <c r="W47" s="205" t="s">
        <v>1228</v>
      </c>
      <c r="X47" s="210" t="s">
        <v>1262</v>
      </c>
      <c r="Y47" s="210" t="s">
        <v>1371</v>
      </c>
      <c r="Z47" s="210">
        <v>2014</v>
      </c>
      <c r="AA47" s="212">
        <v>473.62750244140625</v>
      </c>
      <c r="AB47" s="220">
        <v>84.205184936523438</v>
      </c>
      <c r="AC47" s="205" t="s">
        <v>1457</v>
      </c>
      <c r="AD47" s="211" t="s">
        <v>1459</v>
      </c>
      <c r="AE47" s="211"/>
      <c r="AF47" s="205"/>
      <c r="AG47" s="211">
        <v>1</v>
      </c>
    </row>
    <row r="48" spans="2:33">
      <c r="W48" s="213" t="s">
        <v>1229</v>
      </c>
      <c r="X48" s="214" t="s">
        <v>1263</v>
      </c>
      <c r="Y48" s="214" t="s">
        <v>1372</v>
      </c>
      <c r="Z48" s="214">
        <v>2006</v>
      </c>
      <c r="AA48" s="221">
        <v>510.03985595703125</v>
      </c>
      <c r="AB48" s="222">
        <v>46.283092498779297</v>
      </c>
      <c r="AC48" s="213" t="s">
        <v>1457</v>
      </c>
      <c r="AD48" s="215" t="s">
        <v>1460</v>
      </c>
      <c r="AE48" s="211"/>
      <c r="AF48" s="205"/>
      <c r="AG48" s="211"/>
    </row>
    <row r="49" spans="23:33">
      <c r="W49" s="205" t="s">
        <v>1229</v>
      </c>
      <c r="X49" s="210" t="s">
        <v>1263</v>
      </c>
      <c r="Y49" s="210" t="s">
        <v>1372</v>
      </c>
      <c r="Z49" s="210">
        <v>2013</v>
      </c>
      <c r="AA49" s="212">
        <v>512.47869873046875</v>
      </c>
      <c r="AB49" s="220">
        <v>44.051750183105469</v>
      </c>
      <c r="AC49" s="205" t="s">
        <v>1457</v>
      </c>
      <c r="AD49" s="211" t="s">
        <v>1460</v>
      </c>
      <c r="AE49" s="211"/>
      <c r="AF49" s="205"/>
      <c r="AG49" s="211"/>
    </row>
    <row r="50" spans="23:33">
      <c r="W50" s="205" t="s">
        <v>1229</v>
      </c>
      <c r="X50" s="210" t="s">
        <v>1264</v>
      </c>
      <c r="Y50" s="210" t="s">
        <v>1373</v>
      </c>
      <c r="Z50" s="210">
        <v>2006</v>
      </c>
      <c r="AA50" s="212">
        <v>503.56573486328125</v>
      </c>
      <c r="AB50" s="220">
        <v>43.975131988525391</v>
      </c>
      <c r="AC50" s="205" t="s">
        <v>1457</v>
      </c>
      <c r="AD50" s="211" t="s">
        <v>1460</v>
      </c>
      <c r="AE50" s="211"/>
      <c r="AF50" s="205"/>
      <c r="AG50" s="211"/>
    </row>
    <row r="51" spans="23:33">
      <c r="W51" s="205" t="s">
        <v>1229</v>
      </c>
      <c r="X51" s="210" t="s">
        <v>1264</v>
      </c>
      <c r="Y51" s="210" t="s">
        <v>1373</v>
      </c>
      <c r="Z51" s="210">
        <v>2013</v>
      </c>
      <c r="AA51" s="212">
        <v>519.32672119140625</v>
      </c>
      <c r="AB51" s="220">
        <v>41.709789276123047</v>
      </c>
      <c r="AC51" s="205" t="s">
        <v>1457</v>
      </c>
      <c r="AD51" s="211" t="s">
        <v>1460</v>
      </c>
      <c r="AE51" s="211"/>
      <c r="AF51" s="205"/>
      <c r="AG51" s="211"/>
    </row>
    <row r="52" spans="23:33">
      <c r="W52" s="205" t="s">
        <v>1229</v>
      </c>
      <c r="X52" s="210" t="s">
        <v>1265</v>
      </c>
      <c r="Y52" s="210" t="s">
        <v>1374</v>
      </c>
      <c r="Z52" s="210">
        <v>2006</v>
      </c>
      <c r="AA52" s="212">
        <v>562.03070068359375</v>
      </c>
      <c r="AB52" s="220">
        <v>40.817104339599609</v>
      </c>
      <c r="AC52" s="205" t="s">
        <v>1457</v>
      </c>
      <c r="AD52" s="211" t="s">
        <v>1460</v>
      </c>
      <c r="AE52" s="211"/>
      <c r="AF52" s="205"/>
      <c r="AG52" s="211"/>
    </row>
    <row r="53" spans="23:33">
      <c r="W53" s="205" t="s">
        <v>1229</v>
      </c>
      <c r="X53" s="210" t="s">
        <v>1265</v>
      </c>
      <c r="Y53" s="210" t="s">
        <v>1374</v>
      </c>
      <c r="Z53" s="210">
        <v>2013</v>
      </c>
      <c r="AA53" s="212">
        <v>571.27520751953125</v>
      </c>
      <c r="AB53" s="220">
        <v>40.012393951416016</v>
      </c>
      <c r="AC53" s="205" t="s">
        <v>1457</v>
      </c>
      <c r="AD53" s="211" t="s">
        <v>1460</v>
      </c>
      <c r="AE53" s="211"/>
      <c r="AF53" s="205"/>
      <c r="AG53" s="211"/>
    </row>
    <row r="54" spans="23:33">
      <c r="W54" s="205" t="s">
        <v>1229</v>
      </c>
      <c r="X54" s="210" t="s">
        <v>1266</v>
      </c>
      <c r="Y54" s="210" t="s">
        <v>1375</v>
      </c>
      <c r="Z54" s="210">
        <v>2006</v>
      </c>
      <c r="AA54" s="212">
        <v>510.58071899414063</v>
      </c>
      <c r="AB54" s="220">
        <v>42.309368133544922</v>
      </c>
      <c r="AC54" s="205" t="s">
        <v>1457</v>
      </c>
      <c r="AD54" s="211" t="s">
        <v>1460</v>
      </c>
      <c r="AE54" s="211"/>
      <c r="AF54" s="205"/>
      <c r="AG54" s="211"/>
    </row>
    <row r="55" spans="23:33">
      <c r="W55" s="205" t="s">
        <v>1229</v>
      </c>
      <c r="X55" s="210" t="s">
        <v>1266</v>
      </c>
      <c r="Y55" s="210" t="s">
        <v>1375</v>
      </c>
      <c r="Z55" s="210">
        <v>2013</v>
      </c>
      <c r="AA55" s="212">
        <v>519.103759765625</v>
      </c>
      <c r="AB55" s="220">
        <v>41.733501434326172</v>
      </c>
      <c r="AC55" s="205" t="s">
        <v>1457</v>
      </c>
      <c r="AD55" s="211" t="s">
        <v>1460</v>
      </c>
      <c r="AE55" s="211"/>
      <c r="AF55" s="205"/>
      <c r="AG55" s="211"/>
    </row>
    <row r="56" spans="23:33">
      <c r="W56" s="205" t="s">
        <v>1229</v>
      </c>
      <c r="X56" s="210" t="s">
        <v>1267</v>
      </c>
      <c r="Y56" s="210" t="s">
        <v>1376</v>
      </c>
      <c r="Z56" s="210">
        <v>2013</v>
      </c>
      <c r="AA56" s="212">
        <v>542.8270263671875</v>
      </c>
      <c r="AB56" s="220">
        <v>39.063869476318359</v>
      </c>
      <c r="AC56" s="205" t="s">
        <v>1457</v>
      </c>
      <c r="AD56" s="211" t="s">
        <v>1460</v>
      </c>
      <c r="AE56" s="211"/>
      <c r="AF56" s="205"/>
      <c r="AG56" s="211"/>
    </row>
    <row r="57" spans="23:33">
      <c r="W57" s="205" t="s">
        <v>1229</v>
      </c>
      <c r="X57" s="210" t="s">
        <v>1267</v>
      </c>
      <c r="Y57" s="210" t="s">
        <v>1376</v>
      </c>
      <c r="Z57" s="210">
        <v>2006</v>
      </c>
      <c r="AA57" s="212">
        <v>562.6873779296875</v>
      </c>
      <c r="AB57" s="220">
        <v>39.664958953857422</v>
      </c>
      <c r="AC57" s="205" t="s">
        <v>1457</v>
      </c>
      <c r="AD57" s="211" t="s">
        <v>1460</v>
      </c>
      <c r="AE57" s="211"/>
      <c r="AF57" s="205"/>
      <c r="AG57" s="211"/>
    </row>
    <row r="58" spans="23:33">
      <c r="W58" s="205" t="s">
        <v>1229</v>
      </c>
      <c r="X58" s="210" t="s">
        <v>1268</v>
      </c>
      <c r="Y58" s="210" t="s">
        <v>1377</v>
      </c>
      <c r="Z58" s="210">
        <v>2006</v>
      </c>
      <c r="AA58" s="212">
        <v>626.88885498046875</v>
      </c>
      <c r="AB58" s="220">
        <v>41.098552703857422</v>
      </c>
      <c r="AC58" s="205" t="s">
        <v>1457</v>
      </c>
      <c r="AD58" s="211" t="s">
        <v>1460</v>
      </c>
      <c r="AE58" s="211"/>
      <c r="AF58" s="205"/>
      <c r="AG58" s="211"/>
    </row>
    <row r="59" spans="23:33">
      <c r="W59" s="205" t="s">
        <v>1229</v>
      </c>
      <c r="X59" s="210" t="s">
        <v>1269</v>
      </c>
      <c r="Y59" s="210" t="s">
        <v>1378</v>
      </c>
      <c r="Z59" s="210">
        <v>2006</v>
      </c>
      <c r="AA59" s="212">
        <v>395.439697265625</v>
      </c>
      <c r="AB59" s="220">
        <v>54.210178375244141</v>
      </c>
      <c r="AC59" s="205" t="s">
        <v>1457</v>
      </c>
      <c r="AD59" s="211" t="s">
        <v>1460</v>
      </c>
      <c r="AE59" s="211"/>
      <c r="AF59" s="205"/>
      <c r="AG59" s="211"/>
    </row>
    <row r="60" spans="23:33">
      <c r="W60" s="205" t="s">
        <v>1229</v>
      </c>
      <c r="X60" s="210" t="s">
        <v>1269</v>
      </c>
      <c r="Y60" s="210" t="s">
        <v>1378</v>
      </c>
      <c r="Z60" s="210">
        <v>2013</v>
      </c>
      <c r="AA60" s="212">
        <v>454.02975463867188</v>
      </c>
      <c r="AB60" s="220">
        <v>48.931434631347656</v>
      </c>
      <c r="AC60" s="205" t="s">
        <v>1457</v>
      </c>
      <c r="AD60" s="211" t="s">
        <v>1460</v>
      </c>
      <c r="AE60" s="211"/>
      <c r="AF60" s="205"/>
      <c r="AG60" s="211"/>
    </row>
    <row r="61" spans="23:33">
      <c r="W61" s="205" t="s">
        <v>1229</v>
      </c>
      <c r="X61" s="210" t="s">
        <v>1270</v>
      </c>
      <c r="Y61" s="210" t="s">
        <v>1379</v>
      </c>
      <c r="Z61" s="210">
        <v>2006</v>
      </c>
      <c r="AA61" s="212">
        <v>452.41116333007813</v>
      </c>
      <c r="AB61" s="220">
        <v>51.636005401611328</v>
      </c>
      <c r="AC61" s="205" t="s">
        <v>1457</v>
      </c>
      <c r="AD61" s="211" t="s">
        <v>1460</v>
      </c>
      <c r="AE61" s="211"/>
      <c r="AF61" s="205"/>
      <c r="AG61" s="211"/>
    </row>
    <row r="62" spans="23:33">
      <c r="W62" s="205" t="s">
        <v>1229</v>
      </c>
      <c r="X62" s="210" t="s">
        <v>1270</v>
      </c>
      <c r="Y62" s="210" t="s">
        <v>1379</v>
      </c>
      <c r="Z62" s="210">
        <v>2013</v>
      </c>
      <c r="AA62" s="212">
        <v>508.4327392578125</v>
      </c>
      <c r="AB62" s="220">
        <v>46.284076690673828</v>
      </c>
      <c r="AC62" s="205" t="s">
        <v>1457</v>
      </c>
      <c r="AD62" s="211" t="s">
        <v>1460</v>
      </c>
      <c r="AE62" s="211"/>
      <c r="AF62" s="205"/>
      <c r="AG62" s="211"/>
    </row>
    <row r="63" spans="23:33">
      <c r="W63" s="205" t="s">
        <v>1229</v>
      </c>
      <c r="X63" s="210" t="s">
        <v>1271</v>
      </c>
      <c r="Y63" s="210" t="s">
        <v>1380</v>
      </c>
      <c r="Z63" s="210">
        <v>2006</v>
      </c>
      <c r="AA63" s="212">
        <v>446.95025634765625</v>
      </c>
      <c r="AB63" s="220">
        <v>49.638668060302734</v>
      </c>
      <c r="AC63" s="205" t="s">
        <v>1457</v>
      </c>
      <c r="AD63" s="211" t="s">
        <v>1460</v>
      </c>
      <c r="AE63" s="211"/>
      <c r="AF63" s="205"/>
      <c r="AG63" s="211"/>
    </row>
    <row r="64" spans="23:33">
      <c r="W64" s="205" t="s">
        <v>1229</v>
      </c>
      <c r="X64" s="210" t="s">
        <v>1271</v>
      </c>
      <c r="Y64" s="210" t="s">
        <v>1380</v>
      </c>
      <c r="Z64" s="210">
        <v>2013</v>
      </c>
      <c r="AA64" s="212">
        <v>494.86138916015625</v>
      </c>
      <c r="AB64" s="220">
        <v>44.366756439208984</v>
      </c>
      <c r="AC64" s="205" t="s">
        <v>1457</v>
      </c>
      <c r="AD64" s="211" t="s">
        <v>1460</v>
      </c>
      <c r="AE64" s="211"/>
      <c r="AF64" s="205"/>
      <c r="AG64" s="211"/>
    </row>
    <row r="65" spans="23:33">
      <c r="W65" s="205" t="s">
        <v>1229</v>
      </c>
      <c r="X65" s="210" t="s">
        <v>1272</v>
      </c>
      <c r="Y65" s="210" t="s">
        <v>1381</v>
      </c>
      <c r="Z65" s="210">
        <v>2013</v>
      </c>
      <c r="AA65" s="212">
        <v>496.8106689453125</v>
      </c>
      <c r="AB65" s="220">
        <v>45.565898895263672</v>
      </c>
      <c r="AC65" s="205" t="s">
        <v>1457</v>
      </c>
      <c r="AD65" s="211" t="s">
        <v>1460</v>
      </c>
      <c r="AE65" s="211"/>
      <c r="AF65" s="205"/>
      <c r="AG65" s="211"/>
    </row>
    <row r="66" spans="23:33">
      <c r="W66" s="205" t="s">
        <v>1229</v>
      </c>
      <c r="X66" s="210" t="s">
        <v>1273</v>
      </c>
      <c r="Y66" s="210" t="s">
        <v>1382</v>
      </c>
      <c r="Z66" s="210">
        <v>2013</v>
      </c>
      <c r="AA66" s="212">
        <v>519.39111328125</v>
      </c>
      <c r="AB66" s="220">
        <v>42.247238159179688</v>
      </c>
      <c r="AC66" s="205" t="s">
        <v>1457</v>
      </c>
      <c r="AD66" s="211" t="s">
        <v>1460</v>
      </c>
      <c r="AE66" s="211"/>
      <c r="AF66" s="205"/>
      <c r="AG66" s="205"/>
    </row>
    <row r="67" spans="23:33">
      <c r="W67" s="205" t="s">
        <v>1229</v>
      </c>
      <c r="X67" s="210" t="s">
        <v>1273</v>
      </c>
      <c r="Y67" s="210" t="s">
        <v>1382</v>
      </c>
      <c r="Z67" s="210">
        <v>2006</v>
      </c>
      <c r="AA67" s="212">
        <v>530.44256591796875</v>
      </c>
      <c r="AB67" s="220">
        <v>42.552608489990234</v>
      </c>
      <c r="AC67" s="211" t="s">
        <v>1457</v>
      </c>
      <c r="AD67" s="211" t="s">
        <v>1460</v>
      </c>
      <c r="AE67" s="205"/>
      <c r="AF67" s="205"/>
      <c r="AG67" s="205"/>
    </row>
    <row r="68" spans="23:33">
      <c r="W68" s="205" t="s">
        <v>1229</v>
      </c>
      <c r="X68" s="210" t="s">
        <v>1274</v>
      </c>
      <c r="Y68" s="210" t="s">
        <v>1383</v>
      </c>
      <c r="Z68" s="210">
        <v>2006</v>
      </c>
      <c r="AA68" s="212">
        <v>469.80398559570313</v>
      </c>
      <c r="AB68" s="220">
        <v>44.246585845947266</v>
      </c>
      <c r="AC68" s="211" t="s">
        <v>1457</v>
      </c>
      <c r="AD68" s="211" t="s">
        <v>1460</v>
      </c>
      <c r="AE68" s="205"/>
      <c r="AF68" s="205"/>
      <c r="AG68" s="205"/>
    </row>
    <row r="69" spans="23:33">
      <c r="W69" s="205" t="s">
        <v>1229</v>
      </c>
      <c r="X69" s="210" t="s">
        <v>1274</v>
      </c>
      <c r="Y69" s="210" t="s">
        <v>1383</v>
      </c>
      <c r="Z69" s="210">
        <v>2013</v>
      </c>
      <c r="AA69" s="212">
        <v>478.01449584960938</v>
      </c>
      <c r="AB69" s="220">
        <v>45.159893035888672</v>
      </c>
      <c r="AC69" s="211" t="s">
        <v>1457</v>
      </c>
      <c r="AD69" s="211" t="s">
        <v>1460</v>
      </c>
      <c r="AE69" s="205"/>
      <c r="AF69" s="205"/>
      <c r="AG69" s="205"/>
    </row>
    <row r="70" spans="23:33">
      <c r="W70" s="205" t="s">
        <v>1229</v>
      </c>
      <c r="X70" s="210" t="s">
        <v>1275</v>
      </c>
      <c r="Y70" s="210" t="s">
        <v>1384</v>
      </c>
      <c r="Z70" s="210">
        <v>2006</v>
      </c>
      <c r="AA70" s="212">
        <v>467.21029663085938</v>
      </c>
      <c r="AB70" s="220">
        <v>49.059410095214844</v>
      </c>
      <c r="AC70" s="211" t="s">
        <v>1457</v>
      </c>
      <c r="AD70" s="211" t="s">
        <v>1460</v>
      </c>
      <c r="AE70" s="205"/>
      <c r="AF70" s="205"/>
      <c r="AG70" s="205"/>
    </row>
    <row r="71" spans="23:33">
      <c r="W71" s="205" t="s">
        <v>1229</v>
      </c>
      <c r="X71" s="210" t="s">
        <v>1275</v>
      </c>
      <c r="Y71" s="210" t="s">
        <v>1384</v>
      </c>
      <c r="Z71" s="210">
        <v>2013</v>
      </c>
      <c r="AA71" s="212">
        <v>489.93072509765625</v>
      </c>
      <c r="AB71" s="220">
        <v>46.995155334472656</v>
      </c>
      <c r="AC71" s="211" t="s">
        <v>1457</v>
      </c>
      <c r="AD71" s="211" t="s">
        <v>1460</v>
      </c>
      <c r="AE71" s="205"/>
      <c r="AF71" s="205"/>
      <c r="AG71" s="205"/>
    </row>
    <row r="72" spans="23:33">
      <c r="W72" s="205" t="s">
        <v>1229</v>
      </c>
      <c r="X72" s="210" t="s">
        <v>1276</v>
      </c>
      <c r="Y72" s="210" t="s">
        <v>1385</v>
      </c>
      <c r="Z72" s="210">
        <v>2006</v>
      </c>
      <c r="AA72" s="212">
        <v>473.98101806640625</v>
      </c>
      <c r="AB72" s="220">
        <v>47.340610504150391</v>
      </c>
      <c r="AC72" s="211" t="s">
        <v>1457</v>
      </c>
      <c r="AD72" s="211" t="s">
        <v>1460</v>
      </c>
      <c r="AE72" s="205"/>
      <c r="AF72" s="205"/>
      <c r="AG72" s="205"/>
    </row>
    <row r="73" spans="23:33">
      <c r="W73" s="205" t="s">
        <v>1229</v>
      </c>
      <c r="X73" s="210" t="s">
        <v>1276</v>
      </c>
      <c r="Y73" s="210" t="s">
        <v>1385</v>
      </c>
      <c r="Z73" s="210">
        <v>2013</v>
      </c>
      <c r="AA73" s="212">
        <v>521.38653564453125</v>
      </c>
      <c r="AB73" s="220">
        <v>45.754913330078125</v>
      </c>
      <c r="AC73" s="211" t="s">
        <v>1457</v>
      </c>
      <c r="AD73" s="211" t="s">
        <v>1460</v>
      </c>
      <c r="AE73" s="205"/>
      <c r="AF73" s="205"/>
      <c r="AG73" s="205"/>
    </row>
    <row r="74" spans="23:33">
      <c r="W74" s="205" t="s">
        <v>1229</v>
      </c>
      <c r="X74" s="210" t="s">
        <v>1277</v>
      </c>
      <c r="Y74" s="210" t="s">
        <v>1386</v>
      </c>
      <c r="Z74" s="210">
        <v>2006</v>
      </c>
      <c r="AA74" s="212">
        <v>469.08966064453125</v>
      </c>
      <c r="AB74" s="220">
        <v>51.874740600585938</v>
      </c>
      <c r="AC74" s="211" t="s">
        <v>1457</v>
      </c>
      <c r="AD74" s="211" t="s">
        <v>1460</v>
      </c>
      <c r="AE74" s="205"/>
      <c r="AF74" s="205"/>
      <c r="AG74" s="205"/>
    </row>
    <row r="75" spans="23:33">
      <c r="W75" s="205" t="s">
        <v>1229</v>
      </c>
      <c r="X75" s="210" t="s">
        <v>1277</v>
      </c>
      <c r="Y75" s="210" t="s">
        <v>1386</v>
      </c>
      <c r="Z75" s="210">
        <v>2013</v>
      </c>
      <c r="AA75" s="212">
        <v>480.93756103515625</v>
      </c>
      <c r="AB75" s="220">
        <v>49.174198150634766</v>
      </c>
      <c r="AC75" s="211" t="s">
        <v>1457</v>
      </c>
      <c r="AD75" s="211" t="s">
        <v>1460</v>
      </c>
      <c r="AE75" s="205"/>
      <c r="AF75" s="205"/>
      <c r="AG75" s="205"/>
    </row>
    <row r="76" spans="23:33">
      <c r="W76" s="205" t="s">
        <v>1229</v>
      </c>
      <c r="X76" s="210" t="s">
        <v>1278</v>
      </c>
      <c r="Y76" s="210" t="s">
        <v>1387</v>
      </c>
      <c r="Z76" s="210">
        <v>2006</v>
      </c>
      <c r="AA76" s="212">
        <v>496.23056030273438</v>
      </c>
      <c r="AB76" s="220">
        <v>45.068500518798828</v>
      </c>
      <c r="AC76" s="211" t="s">
        <v>1457</v>
      </c>
      <c r="AD76" s="211" t="s">
        <v>1460</v>
      </c>
      <c r="AE76" s="205"/>
      <c r="AF76" s="205"/>
      <c r="AG76" s="205"/>
    </row>
    <row r="77" spans="23:33">
      <c r="W77" s="205" t="s">
        <v>1229</v>
      </c>
      <c r="X77" s="210" t="s">
        <v>1279</v>
      </c>
      <c r="Y77" s="210" t="s">
        <v>1388</v>
      </c>
      <c r="Z77" s="210">
        <v>2006</v>
      </c>
      <c r="AA77" s="212">
        <v>522.6474609375</v>
      </c>
      <c r="AB77" s="220">
        <v>41.928352355957031</v>
      </c>
      <c r="AC77" s="211" t="s">
        <v>1457</v>
      </c>
      <c r="AD77" s="211" t="s">
        <v>1460</v>
      </c>
      <c r="AE77" s="205"/>
      <c r="AF77" s="205"/>
      <c r="AG77" s="205"/>
    </row>
    <row r="78" spans="23:33">
      <c r="W78" s="205" t="s">
        <v>1229</v>
      </c>
      <c r="X78" s="210" t="s">
        <v>1279</v>
      </c>
      <c r="Y78" s="210" t="s">
        <v>1388</v>
      </c>
      <c r="Z78" s="210">
        <v>2013</v>
      </c>
      <c r="AA78" s="212">
        <v>524.17462158203125</v>
      </c>
      <c r="AB78" s="220">
        <v>41.787700653076172</v>
      </c>
      <c r="AC78" s="211" t="s">
        <v>1457</v>
      </c>
      <c r="AD78" s="211" t="s">
        <v>1460</v>
      </c>
      <c r="AE78" s="205"/>
      <c r="AF78" s="205"/>
      <c r="AG78" s="205"/>
    </row>
    <row r="79" spans="23:33">
      <c r="W79" s="205" t="s">
        <v>1230</v>
      </c>
      <c r="X79" s="210" t="s">
        <v>1280</v>
      </c>
      <c r="Y79" s="210" t="s">
        <v>1389</v>
      </c>
      <c r="Z79" s="210">
        <v>2014</v>
      </c>
      <c r="AA79" s="212">
        <v>627.721435546875</v>
      </c>
      <c r="AB79" s="220">
        <v>38.084396362304688</v>
      </c>
      <c r="AC79" s="211" t="s">
        <v>1457</v>
      </c>
      <c r="AD79" s="211" t="s">
        <v>1460</v>
      </c>
      <c r="AE79" s="205">
        <v>1</v>
      </c>
      <c r="AF79" s="205"/>
      <c r="AG79" s="205"/>
    </row>
    <row r="80" spans="23:33">
      <c r="W80" s="205" t="s">
        <v>1230</v>
      </c>
      <c r="X80" s="210" t="s">
        <v>1281</v>
      </c>
      <c r="Y80" s="210" t="s">
        <v>1390</v>
      </c>
      <c r="Z80" s="210">
        <v>2014</v>
      </c>
      <c r="AA80" s="212">
        <v>458.3326416015625</v>
      </c>
      <c r="AB80" s="220">
        <v>49.2139892578125</v>
      </c>
      <c r="AC80" s="211" t="s">
        <v>1457</v>
      </c>
      <c r="AD80" s="211" t="s">
        <v>1460</v>
      </c>
      <c r="AE80" s="205"/>
      <c r="AF80" s="205"/>
      <c r="AG80" s="205"/>
    </row>
    <row r="81" spans="23:33">
      <c r="W81" s="205" t="s">
        <v>1230</v>
      </c>
      <c r="X81" s="210" t="s">
        <v>1282</v>
      </c>
      <c r="Y81" s="210" t="s">
        <v>1391</v>
      </c>
      <c r="Z81" s="210">
        <v>2014</v>
      </c>
      <c r="AA81" s="212">
        <v>513.76641845703125</v>
      </c>
      <c r="AB81" s="220">
        <v>43.634315490722656</v>
      </c>
      <c r="AC81" s="211" t="s">
        <v>1457</v>
      </c>
      <c r="AD81" s="211" t="s">
        <v>1460</v>
      </c>
      <c r="AE81" s="205"/>
      <c r="AF81" s="205"/>
      <c r="AG81" s="205"/>
    </row>
    <row r="82" spans="23:33">
      <c r="W82" s="205" t="s">
        <v>1230</v>
      </c>
      <c r="X82" s="210" t="s">
        <v>1283</v>
      </c>
      <c r="Y82" s="210" t="s">
        <v>1392</v>
      </c>
      <c r="Z82" s="210">
        <v>2014</v>
      </c>
      <c r="AA82" s="212">
        <v>484.05038452148438</v>
      </c>
      <c r="AB82" s="220">
        <v>51.028366088867188</v>
      </c>
      <c r="AC82" s="211" t="s">
        <v>1457</v>
      </c>
      <c r="AD82" s="211" t="s">
        <v>1460</v>
      </c>
      <c r="AE82" s="205"/>
      <c r="AF82" s="205"/>
      <c r="AG82" s="205"/>
    </row>
    <row r="83" spans="23:33">
      <c r="W83" s="205" t="s">
        <v>1230</v>
      </c>
      <c r="X83" s="210" t="s">
        <v>1284</v>
      </c>
      <c r="Y83" s="210" t="s">
        <v>1393</v>
      </c>
      <c r="Z83" s="210">
        <v>2014</v>
      </c>
      <c r="AA83" s="212">
        <v>502.42025756835938</v>
      </c>
      <c r="AB83" s="220">
        <v>52.519439697265625</v>
      </c>
      <c r="AC83" s="211" t="s">
        <v>1457</v>
      </c>
      <c r="AD83" s="211" t="s">
        <v>1460</v>
      </c>
      <c r="AE83" s="205"/>
      <c r="AF83" s="205"/>
      <c r="AG83" s="205"/>
    </row>
    <row r="84" spans="23:33">
      <c r="W84" s="205" t="s">
        <v>1230</v>
      </c>
      <c r="X84" s="210" t="s">
        <v>1285</v>
      </c>
      <c r="Y84" s="210" t="s">
        <v>1394</v>
      </c>
      <c r="Z84" s="210">
        <v>2014</v>
      </c>
      <c r="AA84" s="212">
        <v>522.6702880859375</v>
      </c>
      <c r="AB84" s="220">
        <v>52.469696044921875</v>
      </c>
      <c r="AC84" s="211" t="s">
        <v>1457</v>
      </c>
      <c r="AD84" s="211" t="s">
        <v>1460</v>
      </c>
      <c r="AE84" s="205"/>
      <c r="AF84" s="205"/>
      <c r="AG84" s="205"/>
    </row>
    <row r="85" spans="23:33">
      <c r="W85" s="205" t="s">
        <v>1230</v>
      </c>
      <c r="X85" s="210" t="s">
        <v>1286</v>
      </c>
      <c r="Y85" s="210" t="s">
        <v>1395</v>
      </c>
      <c r="Z85" s="210">
        <v>2014</v>
      </c>
      <c r="AA85" s="212">
        <v>435.17257690429688</v>
      </c>
      <c r="AB85" s="220">
        <v>75.37994384765625</v>
      </c>
      <c r="AC85" s="211" t="s">
        <v>1457</v>
      </c>
      <c r="AD85" s="211" t="s">
        <v>1460</v>
      </c>
      <c r="AE85" s="205"/>
      <c r="AF85" s="205"/>
      <c r="AG85" s="205"/>
    </row>
    <row r="86" spans="23:33">
      <c r="W86" s="205" t="s">
        <v>1230</v>
      </c>
      <c r="X86" s="210" t="s">
        <v>1287</v>
      </c>
      <c r="Y86" s="210" t="s">
        <v>1396</v>
      </c>
      <c r="Z86" s="210">
        <v>2014</v>
      </c>
      <c r="AA86" s="212">
        <v>501.87997436523438</v>
      </c>
      <c r="AB86" s="220">
        <v>48.191158294677734</v>
      </c>
      <c r="AC86" s="211" t="s">
        <v>1457</v>
      </c>
      <c r="AD86" s="211" t="s">
        <v>1460</v>
      </c>
      <c r="AE86" s="205"/>
      <c r="AF86" s="205"/>
      <c r="AG86" s="205"/>
    </row>
    <row r="87" spans="23:33">
      <c r="W87" s="205" t="s">
        <v>1230</v>
      </c>
      <c r="X87" s="210" t="s">
        <v>1288</v>
      </c>
      <c r="Y87" s="210" t="s">
        <v>1397</v>
      </c>
      <c r="Z87" s="210">
        <v>2014</v>
      </c>
      <c r="AA87" s="212">
        <v>480.35845947265625</v>
      </c>
      <c r="AB87" s="220">
        <v>66.664710998535156</v>
      </c>
      <c r="AC87" s="211" t="s">
        <v>1457</v>
      </c>
      <c r="AD87" s="211" t="s">
        <v>1460</v>
      </c>
      <c r="AE87" s="205"/>
      <c r="AF87" s="205"/>
      <c r="AG87" s="205"/>
    </row>
    <row r="88" spans="23:33">
      <c r="W88" s="216" t="s">
        <v>1230</v>
      </c>
      <c r="X88" s="217" t="s">
        <v>1289</v>
      </c>
      <c r="Y88" s="217" t="s">
        <v>1398</v>
      </c>
      <c r="Z88" s="210">
        <v>2014</v>
      </c>
      <c r="AA88" s="212">
        <v>473.62750244140625</v>
      </c>
      <c r="AB88" s="220">
        <v>54.051601409912109</v>
      </c>
      <c r="AC88" s="211" t="s">
        <v>1457</v>
      </c>
      <c r="AD88" s="211" t="s">
        <v>1460</v>
      </c>
      <c r="AE88" s="205"/>
      <c r="AF88" s="205"/>
      <c r="AG88" s="205"/>
    </row>
    <row r="89" spans="23:33">
      <c r="W89" s="213" t="s">
        <v>1231</v>
      </c>
      <c r="X89" s="213" t="s">
        <v>1290</v>
      </c>
      <c r="Y89" s="213" t="s">
        <v>1399</v>
      </c>
      <c r="Z89" s="214">
        <v>2006</v>
      </c>
      <c r="AA89" s="221">
        <v>510.03985595703125</v>
      </c>
      <c r="AB89" s="222">
        <v>24.774507522583008</v>
      </c>
      <c r="AC89" s="215" t="s">
        <v>1457</v>
      </c>
      <c r="AD89" s="215" t="s">
        <v>1461</v>
      </c>
      <c r="AE89" s="205"/>
      <c r="AF89" s="205"/>
      <c r="AG89" s="205"/>
    </row>
    <row r="90" spans="23:33">
      <c r="W90" s="205" t="s">
        <v>1231</v>
      </c>
      <c r="X90" s="205" t="s">
        <v>1290</v>
      </c>
      <c r="Y90" s="205" t="s">
        <v>1399</v>
      </c>
      <c r="Z90" s="210">
        <v>2013</v>
      </c>
      <c r="AA90" s="212">
        <v>512.47869873046875</v>
      </c>
      <c r="AB90" s="220">
        <v>22.027336120605469</v>
      </c>
      <c r="AC90" s="211" t="s">
        <v>1457</v>
      </c>
      <c r="AD90" s="211" t="s">
        <v>1461</v>
      </c>
      <c r="AE90" s="205"/>
      <c r="AF90" s="205"/>
      <c r="AG90" s="205"/>
    </row>
    <row r="91" spans="23:33">
      <c r="W91" s="205" t="s">
        <v>1231</v>
      </c>
      <c r="X91" s="205" t="s">
        <v>1291</v>
      </c>
      <c r="Y91" s="205" t="s">
        <v>1400</v>
      </c>
      <c r="Z91" s="210">
        <v>2006</v>
      </c>
      <c r="AA91" s="212">
        <v>503.56573486328125</v>
      </c>
      <c r="AB91" s="220">
        <v>22.004989624023438</v>
      </c>
      <c r="AC91" s="211" t="s">
        <v>1457</v>
      </c>
      <c r="AD91" s="211" t="s">
        <v>1461</v>
      </c>
      <c r="AE91" s="205"/>
      <c r="AF91" s="205"/>
      <c r="AG91" s="205"/>
    </row>
    <row r="92" spans="23:33">
      <c r="W92" s="205" t="s">
        <v>1231</v>
      </c>
      <c r="X92" s="205" t="s">
        <v>1291</v>
      </c>
      <c r="Y92" s="205" t="s">
        <v>1400</v>
      </c>
      <c r="Z92" s="210">
        <v>2013</v>
      </c>
      <c r="AA92" s="212">
        <v>519.32672119140625</v>
      </c>
      <c r="AB92" s="220">
        <v>19.615320205688477</v>
      </c>
      <c r="AC92" s="211" t="s">
        <v>1457</v>
      </c>
      <c r="AD92" s="211" t="s">
        <v>1461</v>
      </c>
      <c r="AE92" s="205"/>
      <c r="AF92" s="205"/>
      <c r="AG92" s="205"/>
    </row>
    <row r="93" spans="23:33">
      <c r="W93" s="205" t="s">
        <v>1231</v>
      </c>
      <c r="X93" s="205" t="s">
        <v>1292</v>
      </c>
      <c r="Y93" s="205" t="s">
        <v>1401</v>
      </c>
      <c r="Z93" s="210">
        <v>2006</v>
      </c>
      <c r="AA93" s="212">
        <v>562.03070068359375</v>
      </c>
      <c r="AB93" s="220">
        <v>18.766263961791992</v>
      </c>
      <c r="AC93" s="211" t="s">
        <v>1457</v>
      </c>
      <c r="AD93" s="211" t="s">
        <v>1461</v>
      </c>
      <c r="AE93" s="205"/>
      <c r="AF93" s="205"/>
      <c r="AG93" s="205"/>
    </row>
    <row r="94" spans="23:33">
      <c r="W94" s="205" t="s">
        <v>1231</v>
      </c>
      <c r="X94" s="205" t="s">
        <v>1292</v>
      </c>
      <c r="Y94" s="205" t="s">
        <v>1401</v>
      </c>
      <c r="Z94" s="210">
        <v>2013</v>
      </c>
      <c r="AA94" s="212">
        <v>571.27520751953125</v>
      </c>
      <c r="AB94" s="220">
        <v>17.916032791137695</v>
      </c>
      <c r="AC94" s="211" t="s">
        <v>1457</v>
      </c>
      <c r="AD94" s="211" t="s">
        <v>1461</v>
      </c>
      <c r="AE94" s="205"/>
      <c r="AF94" s="205"/>
      <c r="AG94" s="205"/>
    </row>
    <row r="95" spans="23:33">
      <c r="W95" s="205" t="s">
        <v>1231</v>
      </c>
      <c r="X95" s="205" t="s">
        <v>1293</v>
      </c>
      <c r="Y95" s="205" t="s">
        <v>1402</v>
      </c>
      <c r="Z95" s="210">
        <v>2006</v>
      </c>
      <c r="AA95" s="212">
        <v>510.58071899414063</v>
      </c>
      <c r="AB95" s="220">
        <v>20.255369186401367</v>
      </c>
      <c r="AC95" s="211" t="s">
        <v>1457</v>
      </c>
      <c r="AD95" s="211" t="s">
        <v>1461</v>
      </c>
      <c r="AE95" s="205"/>
      <c r="AF95" s="205"/>
      <c r="AG95" s="205"/>
    </row>
    <row r="96" spans="23:33">
      <c r="W96" s="205" t="s">
        <v>1231</v>
      </c>
      <c r="X96" s="205" t="s">
        <v>1293</v>
      </c>
      <c r="Y96" s="205" t="s">
        <v>1402</v>
      </c>
      <c r="Z96" s="210">
        <v>2013</v>
      </c>
      <c r="AA96" s="212">
        <v>519.103759765625</v>
      </c>
      <c r="AB96" s="220">
        <v>19.623828887939453</v>
      </c>
      <c r="AC96" s="211" t="s">
        <v>1457</v>
      </c>
      <c r="AD96" s="211" t="s">
        <v>1461</v>
      </c>
      <c r="AE96" s="205"/>
      <c r="AF96" s="205"/>
      <c r="AG96" s="205"/>
    </row>
    <row r="97" spans="23:33">
      <c r="W97" s="205" t="s">
        <v>1231</v>
      </c>
      <c r="X97" s="205" t="s">
        <v>1294</v>
      </c>
      <c r="Y97" s="205" t="s">
        <v>1403</v>
      </c>
      <c r="Z97" s="210">
        <v>2013</v>
      </c>
      <c r="AA97" s="212">
        <v>542.8270263671875</v>
      </c>
      <c r="AB97" s="220">
        <v>16.841648101806641</v>
      </c>
      <c r="AC97" s="211" t="s">
        <v>1457</v>
      </c>
      <c r="AD97" s="211" t="s">
        <v>1461</v>
      </c>
      <c r="AE97" s="205"/>
      <c r="AF97" s="205"/>
      <c r="AG97" s="205"/>
    </row>
    <row r="98" spans="23:33">
      <c r="W98" s="205" t="s">
        <v>1231</v>
      </c>
      <c r="X98" s="205" t="s">
        <v>1294</v>
      </c>
      <c r="Y98" s="205" t="s">
        <v>1403</v>
      </c>
      <c r="Z98" s="210">
        <v>2006</v>
      </c>
      <c r="AA98" s="212">
        <v>562.6873779296875</v>
      </c>
      <c r="AB98" s="220">
        <v>17.616157531738281</v>
      </c>
      <c r="AC98" s="211" t="s">
        <v>1457</v>
      </c>
      <c r="AD98" s="211" t="s">
        <v>1461</v>
      </c>
      <c r="AE98" s="205"/>
      <c r="AF98" s="205"/>
      <c r="AG98" s="205"/>
    </row>
    <row r="99" spans="23:33">
      <c r="W99" s="205" t="s">
        <v>1231</v>
      </c>
      <c r="X99" s="205" t="s">
        <v>1295</v>
      </c>
      <c r="Y99" s="205" t="s">
        <v>1404</v>
      </c>
      <c r="Z99" s="210">
        <v>2006</v>
      </c>
      <c r="AA99" s="212">
        <v>626.88885498046875</v>
      </c>
      <c r="AB99" s="220">
        <v>19.140035629272461</v>
      </c>
      <c r="AC99" s="211" t="s">
        <v>1457</v>
      </c>
      <c r="AD99" s="211" t="s">
        <v>1461</v>
      </c>
      <c r="AE99" s="205"/>
      <c r="AF99" s="205"/>
      <c r="AG99" s="205"/>
    </row>
    <row r="100" spans="23:33">
      <c r="W100" s="205" t="s">
        <v>1231</v>
      </c>
      <c r="X100" s="205" t="s">
        <v>1296</v>
      </c>
      <c r="Y100" s="205" t="s">
        <v>1405</v>
      </c>
      <c r="Z100" s="210">
        <v>2006</v>
      </c>
      <c r="AA100" s="212">
        <v>395.439697265625</v>
      </c>
      <c r="AB100" s="220">
        <v>33.002395629882813</v>
      </c>
      <c r="AC100" s="211" t="s">
        <v>1457</v>
      </c>
      <c r="AD100" s="211" t="s">
        <v>1461</v>
      </c>
      <c r="AE100" s="205"/>
      <c r="AF100" s="205"/>
      <c r="AG100" s="205"/>
    </row>
    <row r="101" spans="23:33">
      <c r="W101" s="205" t="s">
        <v>1231</v>
      </c>
      <c r="X101" s="205" t="s">
        <v>1296</v>
      </c>
      <c r="Y101" s="205" t="s">
        <v>1405</v>
      </c>
      <c r="Z101" s="210">
        <v>2013</v>
      </c>
      <c r="AA101" s="212">
        <v>454.02975463867188</v>
      </c>
      <c r="AB101" s="220">
        <v>27.091571807861328</v>
      </c>
      <c r="AC101" s="211" t="s">
        <v>1457</v>
      </c>
      <c r="AD101" s="211" t="s">
        <v>1461</v>
      </c>
      <c r="AE101" s="205"/>
      <c r="AF101" s="205"/>
      <c r="AG101" s="205"/>
    </row>
    <row r="102" spans="23:33">
      <c r="W102" s="205" t="s">
        <v>1231</v>
      </c>
      <c r="X102" s="205" t="s">
        <v>1297</v>
      </c>
      <c r="Y102" s="205" t="s">
        <v>1406</v>
      </c>
      <c r="Z102" s="210">
        <v>2006</v>
      </c>
      <c r="AA102" s="212">
        <v>452.41116333007813</v>
      </c>
      <c r="AB102" s="220">
        <v>30.693525314331055</v>
      </c>
      <c r="AC102" s="211" t="s">
        <v>1457</v>
      </c>
      <c r="AD102" s="211" t="s">
        <v>1461</v>
      </c>
      <c r="AE102" s="205"/>
      <c r="AF102" s="205"/>
      <c r="AG102" s="205"/>
    </row>
    <row r="103" spans="23:33">
      <c r="W103" s="205" t="s">
        <v>1231</v>
      </c>
      <c r="X103" s="205" t="s">
        <v>1297</v>
      </c>
      <c r="Y103" s="205" t="s">
        <v>1406</v>
      </c>
      <c r="Z103" s="210">
        <v>2013</v>
      </c>
      <c r="AA103" s="212">
        <v>508.4327392578125</v>
      </c>
      <c r="AB103" s="220">
        <v>24.3304443359375</v>
      </c>
      <c r="AC103" s="211" t="s">
        <v>1457</v>
      </c>
      <c r="AD103" s="211" t="s">
        <v>1461</v>
      </c>
      <c r="AE103" s="205"/>
      <c r="AF103" s="205"/>
      <c r="AG103" s="205"/>
    </row>
    <row r="104" spans="23:33">
      <c r="W104" s="205" t="s">
        <v>1231</v>
      </c>
      <c r="X104" s="205" t="s">
        <v>1298</v>
      </c>
      <c r="Y104" s="205" t="s">
        <v>1407</v>
      </c>
      <c r="Z104" s="210">
        <v>2006</v>
      </c>
      <c r="AA104" s="212">
        <v>446.95025634765625</v>
      </c>
      <c r="AB104" s="220">
        <v>28.218729019165039</v>
      </c>
      <c r="AC104" s="211" t="s">
        <v>1457</v>
      </c>
      <c r="AD104" s="211" t="s">
        <v>1461</v>
      </c>
      <c r="AE104" s="205"/>
      <c r="AF104" s="205"/>
      <c r="AG104" s="205"/>
    </row>
    <row r="105" spans="23:33">
      <c r="W105" s="205" t="s">
        <v>1231</v>
      </c>
      <c r="X105" s="205" t="s">
        <v>1298</v>
      </c>
      <c r="Y105" s="205" t="s">
        <v>1407</v>
      </c>
      <c r="Z105" s="210">
        <v>2013</v>
      </c>
      <c r="AA105" s="212">
        <v>494.86138916015625</v>
      </c>
      <c r="AB105" s="220">
        <v>22.397193908691406</v>
      </c>
      <c r="AC105" s="211" t="s">
        <v>1457</v>
      </c>
      <c r="AD105" s="211" t="s">
        <v>1461</v>
      </c>
      <c r="AE105" s="205"/>
      <c r="AF105" s="205"/>
      <c r="AG105" s="205"/>
    </row>
    <row r="106" spans="23:33">
      <c r="W106" s="205" t="s">
        <v>1231</v>
      </c>
      <c r="X106" s="205" t="s">
        <v>1299</v>
      </c>
      <c r="Y106" s="205" t="s">
        <v>1408</v>
      </c>
      <c r="Z106" s="210">
        <v>2013</v>
      </c>
      <c r="AA106" s="212">
        <v>496.8106689453125</v>
      </c>
      <c r="AB106" s="220">
        <v>23.567909240722656</v>
      </c>
      <c r="AC106" s="211" t="s">
        <v>1457</v>
      </c>
      <c r="AD106" s="211" t="s">
        <v>1461</v>
      </c>
      <c r="AE106" s="205"/>
      <c r="AF106" s="205"/>
      <c r="AG106" s="205"/>
    </row>
    <row r="107" spans="23:33">
      <c r="W107" s="205" t="s">
        <v>1231</v>
      </c>
      <c r="X107" s="205" t="s">
        <v>1300</v>
      </c>
      <c r="Y107" s="205" t="s">
        <v>1409</v>
      </c>
      <c r="Z107" s="210">
        <v>2013</v>
      </c>
      <c r="AA107" s="212">
        <v>519.39111328125</v>
      </c>
      <c r="AB107" s="220">
        <v>20.132570266723633</v>
      </c>
      <c r="AC107" s="211" t="s">
        <v>1457</v>
      </c>
      <c r="AD107" s="211" t="s">
        <v>1461</v>
      </c>
      <c r="AE107" s="205"/>
      <c r="AF107" s="205"/>
      <c r="AG107" s="205"/>
    </row>
    <row r="108" spans="23:33">
      <c r="W108" s="205" t="s">
        <v>1231</v>
      </c>
      <c r="X108" s="205" t="s">
        <v>1300</v>
      </c>
      <c r="Y108" s="205" t="s">
        <v>1409</v>
      </c>
      <c r="Z108" s="210">
        <v>2006</v>
      </c>
      <c r="AA108" s="212">
        <v>530.44256591796875</v>
      </c>
      <c r="AB108" s="220">
        <v>20.441108703613281</v>
      </c>
      <c r="AC108" s="211" t="s">
        <v>1457</v>
      </c>
      <c r="AD108" s="211" t="s">
        <v>1461</v>
      </c>
      <c r="AE108" s="205"/>
      <c r="AF108" s="205"/>
      <c r="AG108" s="205"/>
    </row>
    <row r="109" spans="23:33">
      <c r="W109" s="205" t="s">
        <v>1231</v>
      </c>
      <c r="X109" s="205" t="s">
        <v>1301</v>
      </c>
      <c r="Y109" s="205" t="s">
        <v>1410</v>
      </c>
      <c r="Z109" s="210">
        <v>2006</v>
      </c>
      <c r="AA109" s="212">
        <v>469.80398559570313</v>
      </c>
      <c r="AB109" s="220">
        <v>22.332256317138672</v>
      </c>
      <c r="AC109" s="211" t="s">
        <v>1457</v>
      </c>
      <c r="AD109" s="211" t="s">
        <v>1461</v>
      </c>
      <c r="AE109" s="205"/>
      <c r="AF109" s="205"/>
      <c r="AG109" s="205"/>
    </row>
    <row r="110" spans="23:33">
      <c r="W110" s="205" t="s">
        <v>1231</v>
      </c>
      <c r="X110" s="205" t="s">
        <v>1301</v>
      </c>
      <c r="Y110" s="205" t="s">
        <v>1410</v>
      </c>
      <c r="Z110" s="210">
        <v>2013</v>
      </c>
      <c r="AA110" s="212">
        <v>478.01449584960938</v>
      </c>
      <c r="AB110" s="220">
        <v>23.120630264282227</v>
      </c>
      <c r="AC110" s="211" t="s">
        <v>1457</v>
      </c>
      <c r="AD110" s="211" t="s">
        <v>1461</v>
      </c>
      <c r="AE110" s="205"/>
      <c r="AF110" s="205"/>
      <c r="AG110" s="205"/>
    </row>
    <row r="111" spans="23:33">
      <c r="W111" s="205" t="s">
        <v>1231</v>
      </c>
      <c r="X111" s="205" t="s">
        <v>1302</v>
      </c>
      <c r="Y111" s="205" t="s">
        <v>1411</v>
      </c>
      <c r="Z111" s="210">
        <v>2006</v>
      </c>
      <c r="AA111" s="212">
        <v>467.21029663085938</v>
      </c>
      <c r="AB111" s="220">
        <v>27.459207534790039</v>
      </c>
      <c r="AC111" s="211" t="s">
        <v>1457</v>
      </c>
      <c r="AD111" s="211" t="s">
        <v>1461</v>
      </c>
      <c r="AE111" s="205"/>
      <c r="AF111" s="205"/>
      <c r="AG111" s="205"/>
    </row>
    <row r="112" spans="23:33">
      <c r="W112" s="205" t="s">
        <v>1231</v>
      </c>
      <c r="X112" s="205" t="s">
        <v>1302</v>
      </c>
      <c r="Y112" s="205" t="s">
        <v>1411</v>
      </c>
      <c r="Z112" s="210">
        <v>2013</v>
      </c>
      <c r="AA112" s="212">
        <v>489.93072509765625</v>
      </c>
      <c r="AB112" s="220">
        <v>25.241874694824219</v>
      </c>
      <c r="AC112" s="211" t="s">
        <v>1457</v>
      </c>
      <c r="AD112" s="211" t="s">
        <v>1461</v>
      </c>
      <c r="AE112" s="205"/>
      <c r="AF112" s="205"/>
      <c r="AG112" s="205"/>
    </row>
    <row r="113" spans="23:33">
      <c r="W113" s="205" t="s">
        <v>1231</v>
      </c>
      <c r="X113" s="205" t="s">
        <v>1303</v>
      </c>
      <c r="Y113" s="205" t="s">
        <v>1412</v>
      </c>
      <c r="Z113" s="210">
        <v>2006</v>
      </c>
      <c r="AA113" s="212">
        <v>473.98101806640625</v>
      </c>
      <c r="AB113" s="220">
        <v>25.851503372192383</v>
      </c>
      <c r="AC113" s="211" t="s">
        <v>1457</v>
      </c>
      <c r="AD113" s="211" t="s">
        <v>1461</v>
      </c>
      <c r="AE113" s="205"/>
      <c r="AF113" s="205"/>
      <c r="AG113" s="205"/>
    </row>
    <row r="114" spans="23:33">
      <c r="W114" s="205" t="s">
        <v>1231</v>
      </c>
      <c r="X114" s="205" t="s">
        <v>1303</v>
      </c>
      <c r="Y114" s="205" t="s">
        <v>1412</v>
      </c>
      <c r="Z114" s="210">
        <v>2013</v>
      </c>
      <c r="AA114" s="212">
        <v>521.38653564453125</v>
      </c>
      <c r="AB114" s="220">
        <v>23.789100646972656</v>
      </c>
      <c r="AC114" s="211" t="s">
        <v>1457</v>
      </c>
      <c r="AD114" s="211" t="s">
        <v>1461</v>
      </c>
      <c r="AE114" s="205"/>
      <c r="AF114" s="205"/>
      <c r="AG114" s="205"/>
    </row>
    <row r="115" spans="23:33">
      <c r="W115" s="205" t="s">
        <v>1231</v>
      </c>
      <c r="X115" s="205" t="s">
        <v>1304</v>
      </c>
      <c r="Y115" s="205" t="s">
        <v>1413</v>
      </c>
      <c r="Z115" s="210">
        <v>2006</v>
      </c>
      <c r="AA115" s="212">
        <v>469.08966064453125</v>
      </c>
      <c r="AB115" s="220">
        <v>30.820524215698242</v>
      </c>
      <c r="AC115" s="211" t="s">
        <v>1457</v>
      </c>
      <c r="AD115" s="211" t="s">
        <v>1461</v>
      </c>
      <c r="AE115" s="205"/>
      <c r="AF115" s="205"/>
      <c r="AG115" s="205"/>
    </row>
    <row r="116" spans="23:33">
      <c r="W116" s="205" t="s">
        <v>1231</v>
      </c>
      <c r="X116" s="205" t="s">
        <v>1304</v>
      </c>
      <c r="Y116" s="205" t="s">
        <v>1413</v>
      </c>
      <c r="Z116" s="210">
        <v>2013</v>
      </c>
      <c r="AA116" s="212">
        <v>480.93756103515625</v>
      </c>
      <c r="AB116" s="220">
        <v>27.831193923950195</v>
      </c>
      <c r="AC116" s="211" t="s">
        <v>1457</v>
      </c>
      <c r="AD116" s="211" t="s">
        <v>1461</v>
      </c>
      <c r="AE116" s="205"/>
      <c r="AF116" s="205"/>
      <c r="AG116" s="205"/>
    </row>
    <row r="117" spans="23:33">
      <c r="W117" s="205" t="s">
        <v>1231</v>
      </c>
      <c r="X117" s="205" t="s">
        <v>1305</v>
      </c>
      <c r="Y117" s="205" t="s">
        <v>1414</v>
      </c>
      <c r="Z117" s="210">
        <v>2006</v>
      </c>
      <c r="AA117" s="212">
        <v>496.23056030273438</v>
      </c>
      <c r="AB117" s="220">
        <v>23.165256500244141</v>
      </c>
      <c r="AC117" s="211" t="s">
        <v>1457</v>
      </c>
      <c r="AD117" s="211" t="s">
        <v>1461</v>
      </c>
      <c r="AE117" s="205"/>
      <c r="AF117" s="205"/>
      <c r="AG117" s="205"/>
    </row>
    <row r="118" spans="23:33">
      <c r="W118" s="205" t="s">
        <v>1231</v>
      </c>
      <c r="X118" s="205" t="s">
        <v>1306</v>
      </c>
      <c r="Y118" s="205" t="s">
        <v>1415</v>
      </c>
      <c r="Z118" s="210">
        <v>2006</v>
      </c>
      <c r="AA118" s="212">
        <v>522.6474609375</v>
      </c>
      <c r="AB118" s="220">
        <v>19.960693359375</v>
      </c>
      <c r="AC118" s="211" t="s">
        <v>1457</v>
      </c>
      <c r="AD118" s="211" t="s">
        <v>1461</v>
      </c>
      <c r="AE118" s="205"/>
      <c r="AF118" s="205"/>
      <c r="AG118" s="205"/>
    </row>
    <row r="119" spans="23:33">
      <c r="W119" s="205" t="s">
        <v>1231</v>
      </c>
      <c r="X119" s="205" t="s">
        <v>1306</v>
      </c>
      <c r="Y119" s="205" t="s">
        <v>1415</v>
      </c>
      <c r="Z119" s="210">
        <v>2013</v>
      </c>
      <c r="AA119" s="212">
        <v>524.17462158203125</v>
      </c>
      <c r="AB119" s="220">
        <v>19.729454040527344</v>
      </c>
      <c r="AC119" s="211" t="s">
        <v>1457</v>
      </c>
      <c r="AD119" s="211" t="s">
        <v>1461</v>
      </c>
      <c r="AE119" s="205"/>
      <c r="AF119" s="205"/>
      <c r="AG119" s="205"/>
    </row>
    <row r="120" spans="23:33">
      <c r="W120" s="205" t="s">
        <v>1232</v>
      </c>
      <c r="X120" s="205" t="s">
        <v>1307</v>
      </c>
      <c r="Y120" s="205" t="s">
        <v>1416</v>
      </c>
      <c r="Z120" s="210">
        <v>2014</v>
      </c>
      <c r="AA120" s="212">
        <v>627.721435546875</v>
      </c>
      <c r="AB120" s="220">
        <v>16.755426406860352</v>
      </c>
      <c r="AC120" s="211" t="s">
        <v>1457</v>
      </c>
      <c r="AD120" s="211" t="s">
        <v>1461</v>
      </c>
      <c r="AE120" s="205">
        <v>1</v>
      </c>
      <c r="AF120" s="205"/>
      <c r="AG120" s="205"/>
    </row>
    <row r="121" spans="23:33">
      <c r="W121" s="205" t="s">
        <v>1232</v>
      </c>
      <c r="X121" s="205" t="s">
        <v>1308</v>
      </c>
      <c r="Y121" s="205" t="s">
        <v>1417</v>
      </c>
      <c r="Z121" s="210">
        <v>2014</v>
      </c>
      <c r="AA121" s="212">
        <v>458.3326416015625</v>
      </c>
      <c r="AB121" s="220">
        <v>29.448160171508789</v>
      </c>
      <c r="AC121" s="211" t="s">
        <v>1457</v>
      </c>
      <c r="AD121" s="211" t="s">
        <v>1461</v>
      </c>
      <c r="AE121" s="205"/>
      <c r="AF121" s="205"/>
      <c r="AG121" s="205"/>
    </row>
    <row r="122" spans="23:33">
      <c r="W122" s="205" t="s">
        <v>1232</v>
      </c>
      <c r="X122" s="205" t="s">
        <v>1309</v>
      </c>
      <c r="Y122" s="205" t="s">
        <v>1418</v>
      </c>
      <c r="Z122" s="210">
        <v>2014</v>
      </c>
      <c r="AA122" s="212">
        <v>513.76641845703125</v>
      </c>
      <c r="AB122" s="220">
        <v>23.052536010742188</v>
      </c>
      <c r="AC122" s="211" t="s">
        <v>1457</v>
      </c>
      <c r="AD122" s="211" t="s">
        <v>1461</v>
      </c>
      <c r="AE122" s="205"/>
      <c r="AF122" s="205"/>
      <c r="AG122" s="205"/>
    </row>
    <row r="123" spans="23:33">
      <c r="W123" s="205" t="s">
        <v>1232</v>
      </c>
      <c r="X123" s="205" t="s">
        <v>1310</v>
      </c>
      <c r="Y123" s="205" t="s">
        <v>1419</v>
      </c>
      <c r="Z123" s="210">
        <v>2014</v>
      </c>
      <c r="AA123" s="212">
        <v>484.05038452148438</v>
      </c>
      <c r="AB123" s="220">
        <v>31.164196014404297</v>
      </c>
      <c r="AC123" s="211" t="s">
        <v>1457</v>
      </c>
      <c r="AD123" s="211" t="s">
        <v>1461</v>
      </c>
      <c r="AE123" s="205"/>
      <c r="AF123" s="205"/>
      <c r="AG123" s="205"/>
    </row>
    <row r="124" spans="23:33">
      <c r="W124" s="205" t="s">
        <v>1232</v>
      </c>
      <c r="X124" s="205" t="s">
        <v>1311</v>
      </c>
      <c r="Y124" s="205" t="s">
        <v>1420</v>
      </c>
      <c r="Z124" s="210">
        <v>2014</v>
      </c>
      <c r="AA124" s="212">
        <v>502.42025756835938</v>
      </c>
      <c r="AB124" s="220">
        <v>33.198543548583984</v>
      </c>
      <c r="AC124" s="211" t="s">
        <v>1457</v>
      </c>
      <c r="AD124" s="211" t="s">
        <v>1461</v>
      </c>
      <c r="AE124" s="205"/>
      <c r="AF124" s="205"/>
      <c r="AG124" s="205"/>
    </row>
    <row r="125" spans="23:33">
      <c r="W125" s="205" t="s">
        <v>1232</v>
      </c>
      <c r="X125" s="205" t="s">
        <v>1312</v>
      </c>
      <c r="Y125" s="205" t="s">
        <v>1421</v>
      </c>
      <c r="Z125" s="210">
        <v>2014</v>
      </c>
      <c r="AA125" s="212">
        <v>522.6702880859375</v>
      </c>
      <c r="AB125" s="220">
        <v>32.320697784423828</v>
      </c>
      <c r="AC125" s="211" t="s">
        <v>1457</v>
      </c>
      <c r="AD125" s="211" t="s">
        <v>1461</v>
      </c>
      <c r="AE125" s="205"/>
      <c r="AF125" s="205"/>
      <c r="AG125" s="205"/>
    </row>
    <row r="126" spans="23:33">
      <c r="W126" s="205" t="s">
        <v>1232</v>
      </c>
      <c r="X126" s="205" t="s">
        <v>1313</v>
      </c>
      <c r="Y126" s="205" t="s">
        <v>1422</v>
      </c>
      <c r="Z126" s="210">
        <v>2014</v>
      </c>
      <c r="AA126" s="212">
        <v>435.17257690429688</v>
      </c>
      <c r="AB126" s="220">
        <v>61.591815948486328</v>
      </c>
      <c r="AC126" s="211" t="s">
        <v>1457</v>
      </c>
      <c r="AD126" s="211" t="s">
        <v>1461</v>
      </c>
      <c r="AE126" s="205"/>
      <c r="AF126" s="205"/>
      <c r="AG126" s="205"/>
    </row>
    <row r="127" spans="23:33">
      <c r="W127" s="205" t="s">
        <v>1232</v>
      </c>
      <c r="X127" s="205" t="s">
        <v>1314</v>
      </c>
      <c r="Y127" s="205" t="s">
        <v>1423</v>
      </c>
      <c r="Z127" s="210">
        <v>2014</v>
      </c>
      <c r="AA127" s="212">
        <v>501.87997436523438</v>
      </c>
      <c r="AB127" s="220">
        <v>28.549655914306641</v>
      </c>
      <c r="AC127" s="211" t="s">
        <v>1457</v>
      </c>
      <c r="AD127" s="211" t="s">
        <v>1461</v>
      </c>
      <c r="AE127" s="205"/>
      <c r="AF127" s="205"/>
      <c r="AG127" s="205"/>
    </row>
    <row r="128" spans="23:33">
      <c r="W128" s="205" t="s">
        <v>1232</v>
      </c>
      <c r="X128" s="205" t="s">
        <v>1315</v>
      </c>
      <c r="Y128" s="205" t="s">
        <v>1424</v>
      </c>
      <c r="Z128" s="210">
        <v>2014</v>
      </c>
      <c r="AA128" s="212">
        <v>480.35845947265625</v>
      </c>
      <c r="AB128" s="220">
        <v>50.077991485595703</v>
      </c>
      <c r="AC128" s="211" t="s">
        <v>1457</v>
      </c>
      <c r="AD128" s="211" t="s">
        <v>1461</v>
      </c>
      <c r="AE128" s="205"/>
      <c r="AF128" s="205"/>
      <c r="AG128" s="205"/>
    </row>
    <row r="129" spans="23:33">
      <c r="W129" s="205" t="s">
        <v>1232</v>
      </c>
      <c r="X129" s="205" t="s">
        <v>1316</v>
      </c>
      <c r="Y129" s="205" t="s">
        <v>1425</v>
      </c>
      <c r="Z129" s="210">
        <v>2014</v>
      </c>
      <c r="AA129" s="212">
        <v>473.62750244140625</v>
      </c>
      <c r="AB129" s="220">
        <v>34.343242645263672</v>
      </c>
      <c r="AC129" s="211" t="s">
        <v>1457</v>
      </c>
      <c r="AD129" s="211" t="s">
        <v>1461</v>
      </c>
      <c r="AE129" s="205"/>
      <c r="AF129" s="205"/>
      <c r="AG129" s="205"/>
    </row>
    <row r="130" spans="23:33">
      <c r="W130" s="213" t="s">
        <v>1233</v>
      </c>
      <c r="X130" s="213" t="s">
        <v>1317</v>
      </c>
      <c r="Y130" s="213" t="s">
        <v>1426</v>
      </c>
      <c r="Z130" s="214">
        <v>2006</v>
      </c>
      <c r="AA130" s="221">
        <v>510.03985595703125</v>
      </c>
      <c r="AB130" s="222">
        <v>506.45465087890625</v>
      </c>
      <c r="AC130" s="215" t="s">
        <v>1457</v>
      </c>
      <c r="AD130" s="215" t="s">
        <v>1462</v>
      </c>
      <c r="AE130" s="205"/>
      <c r="AF130" s="205"/>
      <c r="AG130" s="205"/>
    </row>
    <row r="131" spans="23:33">
      <c r="W131" s="205" t="s">
        <v>1233</v>
      </c>
      <c r="X131" s="205" t="s">
        <v>1317</v>
      </c>
      <c r="Y131" s="205" t="s">
        <v>1426</v>
      </c>
      <c r="Z131" s="210">
        <v>2013</v>
      </c>
      <c r="AA131" s="212">
        <v>512.47869873046875</v>
      </c>
      <c r="AB131" s="220">
        <v>508.578125</v>
      </c>
      <c r="AC131" s="211" t="s">
        <v>1457</v>
      </c>
      <c r="AD131" s="211" t="s">
        <v>1462</v>
      </c>
      <c r="AE131" s="205"/>
      <c r="AF131" s="205"/>
      <c r="AG131" s="205"/>
    </row>
    <row r="132" spans="23:33">
      <c r="W132" s="205" t="s">
        <v>1233</v>
      </c>
      <c r="X132" s="205" t="s">
        <v>1318</v>
      </c>
      <c r="Y132" s="205" t="s">
        <v>1427</v>
      </c>
      <c r="Z132" s="210">
        <v>2006</v>
      </c>
      <c r="AA132" s="212">
        <v>503.56573486328125</v>
      </c>
      <c r="AB132" s="220">
        <v>520.31915283203125</v>
      </c>
      <c r="AC132" s="211" t="s">
        <v>1457</v>
      </c>
      <c r="AD132" s="211" t="s">
        <v>1462</v>
      </c>
      <c r="AE132" s="205"/>
      <c r="AF132" s="205"/>
      <c r="AG132" s="205"/>
    </row>
    <row r="133" spans="23:33">
      <c r="W133" s="205" t="s">
        <v>1233</v>
      </c>
      <c r="X133" s="205" t="s">
        <v>1318</v>
      </c>
      <c r="Y133" s="205" t="s">
        <v>1427</v>
      </c>
      <c r="Z133" s="210">
        <v>2013</v>
      </c>
      <c r="AA133" s="212">
        <v>519.32672119140625</v>
      </c>
      <c r="AB133" s="220">
        <v>523.92974853515625</v>
      </c>
      <c r="AC133" s="211" t="s">
        <v>1457</v>
      </c>
      <c r="AD133" s="211" t="s">
        <v>1462</v>
      </c>
      <c r="AE133" s="205"/>
      <c r="AF133" s="205"/>
      <c r="AG133" s="205"/>
    </row>
    <row r="134" spans="23:33">
      <c r="W134" s="205" t="s">
        <v>1233</v>
      </c>
      <c r="X134" s="205" t="s">
        <v>1319</v>
      </c>
      <c r="Y134" s="205" t="s">
        <v>1428</v>
      </c>
      <c r="Z134" s="210">
        <v>2006</v>
      </c>
      <c r="AA134" s="212">
        <v>562.03070068359375</v>
      </c>
      <c r="AB134" s="220">
        <v>546.06988525390625</v>
      </c>
      <c r="AC134" s="211" t="s">
        <v>1457</v>
      </c>
      <c r="AD134" s="211" t="s">
        <v>1462</v>
      </c>
      <c r="AE134" s="205"/>
      <c r="AF134" s="205"/>
      <c r="AG134" s="205"/>
    </row>
    <row r="135" spans="23:33">
      <c r="W135" s="205" t="s">
        <v>1233</v>
      </c>
      <c r="X135" s="205" t="s">
        <v>1319</v>
      </c>
      <c r="Y135" s="205" t="s">
        <v>1428</v>
      </c>
      <c r="Z135" s="210">
        <v>2013</v>
      </c>
      <c r="AA135" s="212">
        <v>571.27520751953125</v>
      </c>
      <c r="AB135" s="220">
        <v>557.01385498046875</v>
      </c>
      <c r="AC135" s="211" t="s">
        <v>1457</v>
      </c>
      <c r="AD135" s="211" t="s">
        <v>1462</v>
      </c>
      <c r="AE135" s="205"/>
      <c r="AF135" s="205"/>
      <c r="AG135" s="205"/>
    </row>
    <row r="136" spans="23:33">
      <c r="W136" s="205" t="s">
        <v>1233</v>
      </c>
      <c r="X136" s="205" t="s">
        <v>1320</v>
      </c>
      <c r="Y136" s="205" t="s">
        <v>1429</v>
      </c>
      <c r="Z136" s="210">
        <v>2006</v>
      </c>
      <c r="AA136" s="212">
        <v>510.58071899414063</v>
      </c>
      <c r="AB136" s="220">
        <v>514.9368896484375</v>
      </c>
      <c r="AC136" s="211" t="s">
        <v>1457</v>
      </c>
      <c r="AD136" s="211" t="s">
        <v>1462</v>
      </c>
      <c r="AE136" s="205"/>
      <c r="AF136" s="205"/>
      <c r="AG136" s="205"/>
    </row>
    <row r="137" spans="23:33">
      <c r="W137" s="205" t="s">
        <v>1233</v>
      </c>
      <c r="X137" s="205" t="s">
        <v>1320</v>
      </c>
      <c r="Y137" s="205" t="s">
        <v>1429</v>
      </c>
      <c r="Z137" s="210">
        <v>2013</v>
      </c>
      <c r="AA137" s="212">
        <v>519.103759765625</v>
      </c>
      <c r="AB137" s="220">
        <v>525.57269287109375</v>
      </c>
      <c r="AC137" s="211" t="s">
        <v>1457</v>
      </c>
      <c r="AD137" s="211" t="s">
        <v>1462</v>
      </c>
      <c r="AE137" s="205"/>
      <c r="AF137" s="205"/>
      <c r="AG137" s="205"/>
    </row>
    <row r="138" spans="23:33">
      <c r="W138" s="205" t="s">
        <v>1233</v>
      </c>
      <c r="X138" s="205" t="s">
        <v>1321</v>
      </c>
      <c r="Y138" s="205" t="s">
        <v>1430</v>
      </c>
      <c r="Z138" s="210">
        <v>2013</v>
      </c>
      <c r="AA138" s="212">
        <v>542.8270263671875</v>
      </c>
      <c r="AB138" s="220">
        <v>545.495849609375</v>
      </c>
      <c r="AC138" s="211" t="s">
        <v>1457</v>
      </c>
      <c r="AD138" s="211" t="s">
        <v>1462</v>
      </c>
      <c r="AE138" s="205"/>
      <c r="AF138" s="205"/>
      <c r="AG138" s="205"/>
    </row>
    <row r="139" spans="23:33">
      <c r="W139" s="205" t="s">
        <v>1233</v>
      </c>
      <c r="X139" s="205" t="s">
        <v>1321</v>
      </c>
      <c r="Y139" s="205" t="s">
        <v>1430</v>
      </c>
      <c r="Z139" s="210">
        <v>2006</v>
      </c>
      <c r="AA139" s="212">
        <v>562.6873779296875</v>
      </c>
      <c r="AB139" s="220">
        <v>563.19232177734375</v>
      </c>
      <c r="AC139" s="211" t="s">
        <v>1457</v>
      </c>
      <c r="AD139" s="211" t="s">
        <v>1462</v>
      </c>
      <c r="AE139" s="205"/>
      <c r="AF139" s="205"/>
      <c r="AG139" s="205"/>
    </row>
    <row r="140" spans="23:33">
      <c r="W140" s="205" t="s">
        <v>1233</v>
      </c>
      <c r="X140" s="205" t="s">
        <v>1322</v>
      </c>
      <c r="Y140" s="205" t="s">
        <v>1431</v>
      </c>
      <c r="Z140" s="210">
        <v>2006</v>
      </c>
      <c r="AA140" s="212">
        <v>626.88885498046875</v>
      </c>
      <c r="AB140" s="220">
        <v>595.920654296875</v>
      </c>
      <c r="AC140" s="211" t="s">
        <v>1457</v>
      </c>
      <c r="AD140" s="211" t="s">
        <v>1462</v>
      </c>
      <c r="AE140" s="205"/>
      <c r="AF140" s="205"/>
      <c r="AG140" s="205"/>
    </row>
    <row r="141" spans="23:33">
      <c r="W141" s="205" t="s">
        <v>1233</v>
      </c>
      <c r="X141" s="205" t="s">
        <v>1323</v>
      </c>
      <c r="Y141" s="205" t="s">
        <v>1432</v>
      </c>
      <c r="Z141" s="210">
        <v>2006</v>
      </c>
      <c r="AA141" s="212">
        <v>395.439697265625</v>
      </c>
      <c r="AB141" s="220">
        <v>421.47164916992188</v>
      </c>
      <c r="AC141" s="211" t="s">
        <v>1457</v>
      </c>
      <c r="AD141" s="211" t="s">
        <v>1462</v>
      </c>
      <c r="AE141" s="205"/>
      <c r="AF141" s="205"/>
      <c r="AG141" s="205"/>
    </row>
    <row r="142" spans="23:33">
      <c r="W142" s="205" t="s">
        <v>1233</v>
      </c>
      <c r="X142" s="205" t="s">
        <v>1323</v>
      </c>
      <c r="Y142" s="205" t="s">
        <v>1432</v>
      </c>
      <c r="Z142" s="210">
        <v>2013</v>
      </c>
      <c r="AA142" s="212">
        <v>454.02975463867188</v>
      </c>
      <c r="AB142" s="220">
        <v>455.93539428710938</v>
      </c>
      <c r="AC142" s="211" t="s">
        <v>1457</v>
      </c>
      <c r="AD142" s="211" t="s">
        <v>1462</v>
      </c>
      <c r="AE142" s="205"/>
      <c r="AF142" s="205"/>
      <c r="AG142" s="205"/>
    </row>
    <row r="143" spans="23:33">
      <c r="W143" s="205" t="s">
        <v>1233</v>
      </c>
      <c r="X143" s="205" t="s">
        <v>1324</v>
      </c>
      <c r="Y143" s="205" t="s">
        <v>1433</v>
      </c>
      <c r="Z143" s="210">
        <v>2006</v>
      </c>
      <c r="AA143" s="212">
        <v>452.41116333007813</v>
      </c>
      <c r="AB143" s="220">
        <v>447.44033813476563</v>
      </c>
      <c r="AC143" s="211" t="s">
        <v>1457</v>
      </c>
      <c r="AD143" s="211" t="s">
        <v>1462</v>
      </c>
      <c r="AE143" s="205"/>
      <c r="AF143" s="205"/>
      <c r="AG143" s="205"/>
    </row>
    <row r="144" spans="23:33">
      <c r="W144" s="205" t="s">
        <v>1233</v>
      </c>
      <c r="X144" s="205" t="s">
        <v>1324</v>
      </c>
      <c r="Y144" s="205" t="s">
        <v>1433</v>
      </c>
      <c r="Z144" s="210">
        <v>2013</v>
      </c>
      <c r="AA144" s="212">
        <v>508.4327392578125</v>
      </c>
      <c r="AB144" s="220">
        <v>490.69515991210938</v>
      </c>
      <c r="AC144" s="211" t="s">
        <v>1457</v>
      </c>
      <c r="AD144" s="211" t="s">
        <v>1462</v>
      </c>
      <c r="AE144" s="205"/>
      <c r="AF144" s="205"/>
      <c r="AG144" s="205"/>
    </row>
    <row r="145" spans="23:33">
      <c r="W145" s="205" t="s">
        <v>1233</v>
      </c>
      <c r="X145" s="205" t="s">
        <v>1325</v>
      </c>
      <c r="Y145" s="205" t="s">
        <v>1434</v>
      </c>
      <c r="Z145" s="210">
        <v>2006</v>
      </c>
      <c r="AA145" s="212">
        <v>446.95025634765625</v>
      </c>
      <c r="AB145" s="220">
        <v>451.46282958984375</v>
      </c>
      <c r="AC145" s="211" t="s">
        <v>1457</v>
      </c>
      <c r="AD145" s="211" t="s">
        <v>1462</v>
      </c>
      <c r="AE145" s="205"/>
      <c r="AF145" s="205"/>
      <c r="AG145" s="205"/>
    </row>
    <row r="146" spans="23:33">
      <c r="W146" s="205" t="s">
        <v>1233</v>
      </c>
      <c r="X146" s="205" t="s">
        <v>1325</v>
      </c>
      <c r="Y146" s="205" t="s">
        <v>1434</v>
      </c>
      <c r="Z146" s="210">
        <v>2013</v>
      </c>
      <c r="AA146" s="212">
        <v>494.86138916015625</v>
      </c>
      <c r="AB146" s="220">
        <v>489.0281982421875</v>
      </c>
      <c r="AC146" s="211" t="s">
        <v>1457</v>
      </c>
      <c r="AD146" s="211" t="s">
        <v>1462</v>
      </c>
      <c r="AE146" s="205"/>
      <c r="AF146" s="205"/>
      <c r="AG146" s="205"/>
    </row>
    <row r="147" spans="23:33">
      <c r="W147" s="205" t="s">
        <v>1233</v>
      </c>
      <c r="X147" s="205" t="s">
        <v>1326</v>
      </c>
      <c r="Y147" s="205" t="s">
        <v>1435</v>
      </c>
      <c r="Z147" s="210">
        <v>2013</v>
      </c>
      <c r="AA147" s="212">
        <v>496.8106689453125</v>
      </c>
      <c r="AB147" s="220">
        <v>479.18954467773438</v>
      </c>
      <c r="AC147" s="211" t="s">
        <v>1457</v>
      </c>
      <c r="AD147" s="211" t="s">
        <v>1462</v>
      </c>
      <c r="AE147" s="205"/>
      <c r="AF147" s="205"/>
      <c r="AG147" s="205"/>
    </row>
    <row r="148" spans="23:33">
      <c r="W148" s="205" t="s">
        <v>1233</v>
      </c>
      <c r="X148" s="205" t="s">
        <v>1327</v>
      </c>
      <c r="Y148" s="205" t="s">
        <v>1436</v>
      </c>
      <c r="Z148" s="210">
        <v>2013</v>
      </c>
      <c r="AA148" s="212">
        <v>519.39111328125</v>
      </c>
      <c r="AB148" s="220">
        <v>528.7706298828125</v>
      </c>
      <c r="AC148" s="211" t="s">
        <v>1457</v>
      </c>
      <c r="AD148" s="211" t="s">
        <v>1462</v>
      </c>
      <c r="AE148" s="205"/>
      <c r="AF148" s="205"/>
      <c r="AG148" s="205"/>
    </row>
    <row r="149" spans="23:33">
      <c r="W149" s="205" t="s">
        <v>1233</v>
      </c>
      <c r="X149" s="205" t="s">
        <v>1327</v>
      </c>
      <c r="Y149" s="205" t="s">
        <v>1436</v>
      </c>
      <c r="Z149" s="210">
        <v>2006</v>
      </c>
      <c r="AA149" s="212">
        <v>530.44256591796875</v>
      </c>
      <c r="AB149" s="220">
        <v>529.91937255859375</v>
      </c>
      <c r="AC149" s="211" t="s">
        <v>1457</v>
      </c>
      <c r="AD149" s="211" t="s">
        <v>1462</v>
      </c>
      <c r="AE149" s="205"/>
      <c r="AF149" s="205"/>
      <c r="AG149" s="205"/>
    </row>
    <row r="150" spans="23:33">
      <c r="W150" s="205" t="s">
        <v>1233</v>
      </c>
      <c r="X150" s="205" t="s">
        <v>1328</v>
      </c>
      <c r="Y150" s="205" t="s">
        <v>1437</v>
      </c>
      <c r="Z150" s="210">
        <v>2006</v>
      </c>
      <c r="AA150" s="212">
        <v>469.80398559570313</v>
      </c>
      <c r="AB150" s="220">
        <v>472.92010498046875</v>
      </c>
      <c r="AC150" s="211" t="s">
        <v>1457</v>
      </c>
      <c r="AD150" s="211" t="s">
        <v>1462</v>
      </c>
      <c r="AE150" s="205"/>
      <c r="AF150" s="205"/>
      <c r="AG150" s="205"/>
    </row>
    <row r="151" spans="23:33">
      <c r="W151" s="205" t="s">
        <v>1233</v>
      </c>
      <c r="X151" s="205" t="s">
        <v>1328</v>
      </c>
      <c r="Y151" s="205" t="s">
        <v>1437</v>
      </c>
      <c r="Z151" s="210">
        <v>2013</v>
      </c>
      <c r="AA151" s="212">
        <v>478.01449584960938</v>
      </c>
      <c r="AB151" s="220">
        <v>478.95791625976563</v>
      </c>
      <c r="AC151" s="211" t="s">
        <v>1457</v>
      </c>
      <c r="AD151" s="211" t="s">
        <v>1462</v>
      </c>
      <c r="AE151" s="205"/>
      <c r="AF151" s="205"/>
      <c r="AG151" s="205"/>
    </row>
    <row r="152" spans="23:33">
      <c r="W152" s="205" t="s">
        <v>1233</v>
      </c>
      <c r="X152" s="205" t="s">
        <v>1329</v>
      </c>
      <c r="Y152" s="205" t="s">
        <v>1438</v>
      </c>
      <c r="Z152" s="210">
        <v>2006</v>
      </c>
      <c r="AA152" s="212">
        <v>467.21029663085938</v>
      </c>
      <c r="AB152" s="220">
        <v>472.05276489257813</v>
      </c>
      <c r="AC152" s="211" t="s">
        <v>1457</v>
      </c>
      <c r="AD152" s="211" t="s">
        <v>1462</v>
      </c>
      <c r="AE152" s="205"/>
      <c r="AF152" s="205"/>
      <c r="AG152" s="205"/>
    </row>
    <row r="153" spans="23:33">
      <c r="W153" s="205" t="s">
        <v>1233</v>
      </c>
      <c r="X153" s="205" t="s">
        <v>1329</v>
      </c>
      <c r="Y153" s="205" t="s">
        <v>1438</v>
      </c>
      <c r="Z153" s="210">
        <v>2013</v>
      </c>
      <c r="AA153" s="212">
        <v>489.93072509765625</v>
      </c>
      <c r="AB153" s="220">
        <v>482.63333129882813</v>
      </c>
      <c r="AC153" s="211" t="s">
        <v>1457</v>
      </c>
      <c r="AD153" s="211" t="s">
        <v>1462</v>
      </c>
      <c r="AE153" s="205"/>
      <c r="AF153" s="205"/>
      <c r="AG153" s="205"/>
    </row>
    <row r="154" spans="23:33">
      <c r="W154" s="205" t="s">
        <v>1233</v>
      </c>
      <c r="X154" s="205" t="s">
        <v>1330</v>
      </c>
      <c r="Y154" s="205" t="s">
        <v>1439</v>
      </c>
      <c r="Z154" s="210">
        <v>2006</v>
      </c>
      <c r="AA154" s="212">
        <v>473.98101806640625</v>
      </c>
      <c r="AB154" s="220">
        <v>476.2916259765625</v>
      </c>
      <c r="AC154" s="211" t="s">
        <v>1457</v>
      </c>
      <c r="AD154" s="211" t="s">
        <v>1462</v>
      </c>
      <c r="AE154" s="205"/>
      <c r="AF154" s="205"/>
      <c r="AG154" s="205"/>
    </row>
    <row r="155" spans="23:33">
      <c r="W155" s="205" t="s">
        <v>1233</v>
      </c>
      <c r="X155" s="205" t="s">
        <v>1330</v>
      </c>
      <c r="Y155" s="205" t="s">
        <v>1439</v>
      </c>
      <c r="Z155" s="210">
        <v>2013</v>
      </c>
      <c r="AA155" s="212">
        <v>521.38653564453125</v>
      </c>
      <c r="AB155" s="220">
        <v>505.43853759765625</v>
      </c>
      <c r="AC155" s="211" t="s">
        <v>1457</v>
      </c>
      <c r="AD155" s="211" t="s">
        <v>1462</v>
      </c>
      <c r="AE155" s="205"/>
      <c r="AF155" s="205"/>
      <c r="AG155" s="205"/>
    </row>
    <row r="156" spans="23:33">
      <c r="W156" s="205" t="s">
        <v>1233</v>
      </c>
      <c r="X156" s="205" t="s">
        <v>1331</v>
      </c>
      <c r="Y156" s="205" t="s">
        <v>1440</v>
      </c>
      <c r="Z156" s="210">
        <v>2006</v>
      </c>
      <c r="AA156" s="212">
        <v>469.08966064453125</v>
      </c>
      <c r="AB156" s="220">
        <v>455.23876953125</v>
      </c>
      <c r="AC156" s="211" t="s">
        <v>1457</v>
      </c>
      <c r="AD156" s="211" t="s">
        <v>1462</v>
      </c>
      <c r="AE156" s="205"/>
      <c r="AF156" s="205"/>
      <c r="AG156" s="205"/>
    </row>
    <row r="157" spans="23:33">
      <c r="W157" s="205" t="s">
        <v>1233</v>
      </c>
      <c r="X157" s="205" t="s">
        <v>1331</v>
      </c>
      <c r="Y157" s="205" t="s">
        <v>1440</v>
      </c>
      <c r="Z157" s="210">
        <v>2013</v>
      </c>
      <c r="AA157" s="212">
        <v>480.93756103515625</v>
      </c>
      <c r="AB157" s="220">
        <v>469.14065551757813</v>
      </c>
      <c r="AC157" s="211" t="s">
        <v>1457</v>
      </c>
      <c r="AD157" s="211" t="s">
        <v>1462</v>
      </c>
      <c r="AE157" s="205"/>
      <c r="AF157" s="205"/>
      <c r="AG157" s="205"/>
    </row>
    <row r="158" spans="23:33">
      <c r="W158" s="205" t="s">
        <v>1233</v>
      </c>
      <c r="X158" s="205" t="s">
        <v>1332</v>
      </c>
      <c r="Y158" s="205" t="s">
        <v>1441</v>
      </c>
      <c r="Z158" s="210">
        <v>2006</v>
      </c>
      <c r="AA158" s="212">
        <v>496.23056030273438</v>
      </c>
      <c r="AB158" s="220">
        <v>484.15939331054688</v>
      </c>
      <c r="AC158" s="211" t="s">
        <v>1457</v>
      </c>
      <c r="AD158" s="211" t="s">
        <v>1462</v>
      </c>
      <c r="AE158" s="205"/>
      <c r="AF158" s="205"/>
      <c r="AG158" s="205"/>
    </row>
    <row r="159" spans="23:33">
      <c r="W159" s="205" t="s">
        <v>1233</v>
      </c>
      <c r="X159" s="205" t="s">
        <v>1333</v>
      </c>
      <c r="Y159" s="205" t="s">
        <v>1442</v>
      </c>
      <c r="Z159" s="210">
        <v>2006</v>
      </c>
      <c r="AA159" s="212">
        <v>522.6474609375</v>
      </c>
      <c r="AB159" s="220">
        <v>542.14959716796875</v>
      </c>
      <c r="AC159" s="211" t="s">
        <v>1457</v>
      </c>
      <c r="AD159" s="211" t="s">
        <v>1462</v>
      </c>
      <c r="AE159" s="205"/>
      <c r="AF159" s="205"/>
      <c r="AG159" s="205"/>
    </row>
    <row r="160" spans="23:33">
      <c r="W160" s="205" t="s">
        <v>1233</v>
      </c>
      <c r="X160" s="205" t="s">
        <v>1333</v>
      </c>
      <c r="Y160" s="205" t="s">
        <v>1442</v>
      </c>
      <c r="Z160" s="210">
        <v>2013</v>
      </c>
      <c r="AA160" s="212">
        <v>524.17462158203125</v>
      </c>
      <c r="AB160" s="220">
        <v>531.79241943359375</v>
      </c>
      <c r="AC160" s="211" t="s">
        <v>1457</v>
      </c>
      <c r="AD160" s="211" t="s">
        <v>1462</v>
      </c>
      <c r="AE160" s="205"/>
      <c r="AF160" s="205"/>
      <c r="AG160" s="205"/>
    </row>
    <row r="161" spans="23:33">
      <c r="W161" s="205" t="s">
        <v>1234</v>
      </c>
      <c r="X161" s="205" t="s">
        <v>1334</v>
      </c>
      <c r="Y161" s="205" t="s">
        <v>1443</v>
      </c>
      <c r="Z161" s="210">
        <v>2014</v>
      </c>
      <c r="AA161" s="212">
        <v>627.721435546875</v>
      </c>
      <c r="AB161" s="220">
        <v>525.40875244140625</v>
      </c>
      <c r="AC161" s="211" t="s">
        <v>1457</v>
      </c>
      <c r="AD161" s="211" t="s">
        <v>1462</v>
      </c>
      <c r="AE161" s="205">
        <v>1</v>
      </c>
      <c r="AF161" s="205"/>
      <c r="AG161" s="205"/>
    </row>
    <row r="162" spans="23:33">
      <c r="W162" s="205" t="s">
        <v>1234</v>
      </c>
      <c r="X162" s="205" t="s">
        <v>1335</v>
      </c>
      <c r="Y162" s="205" t="s">
        <v>1444</v>
      </c>
      <c r="Z162" s="210">
        <v>2014</v>
      </c>
      <c r="AA162" s="212">
        <v>458.3326416015625</v>
      </c>
      <c r="AB162" s="220">
        <v>523.43524169921875</v>
      </c>
      <c r="AC162" s="211" t="s">
        <v>1457</v>
      </c>
      <c r="AD162" s="211" t="s">
        <v>1462</v>
      </c>
      <c r="AE162" s="205"/>
      <c r="AF162" s="205"/>
      <c r="AG162" s="205"/>
    </row>
    <row r="163" spans="23:33">
      <c r="W163" s="205" t="s">
        <v>1234</v>
      </c>
      <c r="X163" s="205" t="s">
        <v>1336</v>
      </c>
      <c r="Y163" s="205" t="s">
        <v>1445</v>
      </c>
      <c r="Z163" s="210">
        <v>2014</v>
      </c>
      <c r="AA163" s="212">
        <v>513.76641845703125</v>
      </c>
      <c r="AB163" s="220">
        <v>531.64642333984375</v>
      </c>
      <c r="AC163" s="211" t="s">
        <v>1457</v>
      </c>
      <c r="AD163" s="211" t="s">
        <v>1462</v>
      </c>
      <c r="AE163" s="205"/>
      <c r="AF163" s="205"/>
      <c r="AG163" s="205"/>
    </row>
    <row r="164" spans="23:33">
      <c r="W164" s="205" t="s">
        <v>1234</v>
      </c>
      <c r="X164" s="205" t="s">
        <v>1337</v>
      </c>
      <c r="Y164" s="205" t="s">
        <v>1446</v>
      </c>
      <c r="Z164" s="210">
        <v>2014</v>
      </c>
      <c r="AA164" s="212">
        <v>484.05038452148438</v>
      </c>
      <c r="AB164" s="220">
        <v>516.98553466796875</v>
      </c>
      <c r="AC164" s="211" t="s">
        <v>1457</v>
      </c>
      <c r="AD164" s="211" t="s">
        <v>1462</v>
      </c>
      <c r="AE164" s="205"/>
      <c r="AF164" s="205"/>
      <c r="AG164" s="205"/>
    </row>
    <row r="165" spans="23:33">
      <c r="W165" s="205" t="s">
        <v>1234</v>
      </c>
      <c r="X165" s="205" t="s">
        <v>1338</v>
      </c>
      <c r="Y165" s="205" t="s">
        <v>1447</v>
      </c>
      <c r="Z165" s="210">
        <v>2014</v>
      </c>
      <c r="AA165" s="212">
        <v>502.42025756835938</v>
      </c>
      <c r="AB165" s="220">
        <v>517.49737548828125</v>
      </c>
      <c r="AC165" s="211" t="s">
        <v>1457</v>
      </c>
      <c r="AD165" s="211" t="s">
        <v>1462</v>
      </c>
      <c r="AE165" s="205"/>
      <c r="AF165" s="205"/>
      <c r="AG165" s="205"/>
    </row>
    <row r="166" spans="23:33">
      <c r="W166" s="205" t="s">
        <v>1234</v>
      </c>
      <c r="X166" s="205" t="s">
        <v>1339</v>
      </c>
      <c r="Y166" s="205" t="s">
        <v>1448</v>
      </c>
      <c r="Z166" s="210">
        <v>2014</v>
      </c>
      <c r="AA166" s="212">
        <v>522.6702880859375</v>
      </c>
      <c r="AB166" s="220">
        <v>503.39581298828125</v>
      </c>
      <c r="AC166" s="211" t="s">
        <v>1457</v>
      </c>
      <c r="AD166" s="211" t="s">
        <v>1462</v>
      </c>
      <c r="AE166" s="205"/>
      <c r="AF166" s="205"/>
      <c r="AG166" s="205"/>
    </row>
    <row r="167" spans="23:33">
      <c r="W167" s="205" t="s">
        <v>1234</v>
      </c>
      <c r="X167" s="205" t="s">
        <v>1340</v>
      </c>
      <c r="Y167" s="205" t="s">
        <v>1449</v>
      </c>
      <c r="Z167" s="210">
        <v>2014</v>
      </c>
      <c r="AA167" s="212">
        <v>435.17257690429688</v>
      </c>
      <c r="AB167" s="220">
        <v>403.48065185546875</v>
      </c>
      <c r="AC167" s="211" t="s">
        <v>1457</v>
      </c>
      <c r="AD167" s="211" t="s">
        <v>1462</v>
      </c>
      <c r="AE167" s="205"/>
      <c r="AF167" s="205"/>
      <c r="AG167" s="205"/>
    </row>
    <row r="168" spans="23:33">
      <c r="W168" s="205" t="s">
        <v>1234</v>
      </c>
      <c r="X168" s="205" t="s">
        <v>1341</v>
      </c>
      <c r="Y168" s="205" t="s">
        <v>1450</v>
      </c>
      <c r="Z168" s="210">
        <v>2014</v>
      </c>
      <c r="AA168" s="212">
        <v>501.87997436523438</v>
      </c>
      <c r="AB168" s="220">
        <v>548.35137939453125</v>
      </c>
      <c r="AC168" s="211" t="s">
        <v>1457</v>
      </c>
      <c r="AD168" s="211" t="s">
        <v>1462</v>
      </c>
      <c r="AE168" s="205"/>
      <c r="AF168" s="205"/>
      <c r="AG168" s="205"/>
    </row>
    <row r="169" spans="23:33">
      <c r="W169" s="205" t="s">
        <v>1234</v>
      </c>
      <c r="X169" s="205" t="s">
        <v>1342</v>
      </c>
      <c r="Y169" s="205" t="s">
        <v>1451</v>
      </c>
      <c r="Z169" s="210">
        <v>2014</v>
      </c>
      <c r="AA169" s="212">
        <v>480.35845947265625</v>
      </c>
      <c r="AB169" s="220">
        <v>432.465087890625</v>
      </c>
      <c r="AC169" s="211" t="s">
        <v>1457</v>
      </c>
      <c r="AD169" s="211" t="s">
        <v>1462</v>
      </c>
      <c r="AE169" s="205"/>
      <c r="AF169" s="205"/>
      <c r="AG169" s="205"/>
    </row>
    <row r="170" spans="23:33">
      <c r="W170" s="205" t="s">
        <v>1234</v>
      </c>
      <c r="X170" s="205" t="s">
        <v>1343</v>
      </c>
      <c r="Y170" s="205" t="s">
        <v>1452</v>
      </c>
      <c r="Z170" s="210">
        <v>2014</v>
      </c>
      <c r="AA170" s="212">
        <v>473.62750244140625</v>
      </c>
      <c r="AB170" s="220">
        <v>497.333740234375</v>
      </c>
      <c r="AC170" s="211" t="s">
        <v>1457</v>
      </c>
      <c r="AD170" s="211" t="s">
        <v>1462</v>
      </c>
      <c r="AE170" s="205"/>
      <c r="AF170" s="205"/>
      <c r="AG170" s="205"/>
    </row>
    <row r="171" spans="23:33">
      <c r="W171" s="205"/>
      <c r="X171" s="205"/>
      <c r="Y171" s="205"/>
      <c r="Z171" s="205"/>
      <c r="AA171" s="205"/>
      <c r="AB171" s="211"/>
      <c r="AC171" s="211"/>
      <c r="AD171" s="211"/>
      <c r="AE171" s="205"/>
      <c r="AF171" s="205"/>
      <c r="AG171" s="205"/>
    </row>
    <row r="172" spans="23:33">
      <c r="W172" s="205"/>
      <c r="X172" s="205"/>
      <c r="Y172" s="205"/>
      <c r="Z172" s="205"/>
      <c r="AA172" s="205"/>
      <c r="AB172" s="211"/>
      <c r="AC172" s="211"/>
      <c r="AD172" s="211"/>
      <c r="AE172" s="205"/>
      <c r="AF172" s="205"/>
      <c r="AG172" s="205"/>
    </row>
    <row r="173" spans="23:33">
      <c r="W173" s="205"/>
      <c r="X173" s="205"/>
      <c r="Y173" s="205"/>
      <c r="Z173" s="205"/>
      <c r="AA173" s="205"/>
      <c r="AB173" s="211"/>
      <c r="AC173" s="211"/>
      <c r="AD173" s="211"/>
      <c r="AE173" s="205"/>
      <c r="AF173" s="205"/>
      <c r="AG173" s="205"/>
    </row>
  </sheetData>
  <mergeCells count="2">
    <mergeCell ref="B18:G18"/>
    <mergeCell ref="I18:N18"/>
  </mergeCells>
  <hyperlinks>
    <hyperlink ref="A1" location="Index!A1" display="back to Index" xr:uid="{00000000-0004-0000-1A00-000000000000}"/>
  </hyperlink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718BB-1F5A-4221-B195-30BB9DF2D09B}">
  <sheetPr>
    <tabColor theme="9" tint="0.59996337778862885"/>
  </sheetPr>
  <dimension ref="A1:Y404"/>
  <sheetViews>
    <sheetView showGridLines="0" zoomScaleNormal="100" workbookViewId="0">
      <pane ySplit="3" topLeftCell="A4" activePane="bottomLeft" state="frozen"/>
      <selection pane="bottomLeft"/>
    </sheetView>
  </sheetViews>
  <sheetFormatPr defaultColWidth="9.140625" defaultRowHeight="15"/>
  <cols>
    <col min="1" max="1" width="13.28515625" style="37" bestFit="1" customWidth="1"/>
    <col min="2" max="2" width="6.42578125" style="31" customWidth="1"/>
    <col min="3" max="16384" width="9.140625" style="37"/>
  </cols>
  <sheetData>
    <row r="1" spans="1:25" s="17" customFormat="1">
      <c r="A1" s="32" t="s">
        <v>4</v>
      </c>
      <c r="B1" s="63" t="s">
        <v>88</v>
      </c>
    </row>
    <row r="2" spans="1:25" s="17" customFormat="1">
      <c r="A2" s="17" t="s">
        <v>5</v>
      </c>
      <c r="B2" s="34" t="str">
        <f>Index!E37</f>
        <v>Learning poverty and the average learning gap by country</v>
      </c>
    </row>
    <row r="3" spans="1:25" s="18" customFormat="1" ht="6" customHeight="1">
      <c r="B3" s="35"/>
    </row>
    <row r="4" spans="1:25">
      <c r="O4" s="199" t="s">
        <v>292</v>
      </c>
    </row>
    <row r="5" spans="1:25">
      <c r="B5" s="294" t="s">
        <v>320</v>
      </c>
      <c r="O5" s="94" t="s">
        <v>1464</v>
      </c>
      <c r="P5" s="95" t="s">
        <v>1854</v>
      </c>
      <c r="Q5" s="95" t="s">
        <v>1860</v>
      </c>
      <c r="R5" s="95" t="s">
        <v>1861</v>
      </c>
      <c r="S5" s="95" t="s">
        <v>1864</v>
      </c>
      <c r="T5" s="95" t="s">
        <v>1865</v>
      </c>
      <c r="U5" s="95" t="s">
        <v>1866</v>
      </c>
      <c r="V5" s="95" t="s">
        <v>1867</v>
      </c>
      <c r="W5" s="95" t="s">
        <v>1868</v>
      </c>
      <c r="X5" s="95" t="s">
        <v>2070</v>
      </c>
      <c r="Y5" s="95" t="s">
        <v>2252</v>
      </c>
    </row>
    <row r="6" spans="1:25">
      <c r="O6" s="92" t="s">
        <v>1465</v>
      </c>
      <c r="P6" s="89" t="s">
        <v>1855</v>
      </c>
      <c r="Q6" s="89">
        <v>6</v>
      </c>
      <c r="R6" s="37" t="s">
        <v>1862</v>
      </c>
      <c r="S6" s="37">
        <v>2006</v>
      </c>
      <c r="T6" s="97">
        <v>0.66469359397888184</v>
      </c>
      <c r="U6" s="97">
        <v>0.14682996273040771</v>
      </c>
      <c r="V6" s="97">
        <v>3.1799159944057465E-2</v>
      </c>
      <c r="W6" s="37" t="s">
        <v>1869</v>
      </c>
      <c r="X6" s="37" t="s">
        <v>2071</v>
      </c>
      <c r="Y6" s="37" t="s">
        <v>2253</v>
      </c>
    </row>
    <row r="7" spans="1:25">
      <c r="O7" s="92" t="s">
        <v>1466</v>
      </c>
      <c r="P7" s="89" t="s">
        <v>1855</v>
      </c>
      <c r="Q7" s="89">
        <v>6</v>
      </c>
      <c r="R7" s="37" t="s">
        <v>1862</v>
      </c>
      <c r="S7" s="37">
        <v>2006</v>
      </c>
      <c r="T7" s="97">
        <v>0.25118422508239746</v>
      </c>
      <c r="U7" s="97">
        <v>0.11597816646099091</v>
      </c>
      <c r="V7" s="97">
        <v>2.2619759663939476E-2</v>
      </c>
      <c r="W7" s="37" t="s">
        <v>1869</v>
      </c>
      <c r="X7" s="37" t="s">
        <v>2072</v>
      </c>
      <c r="Y7" s="37" t="s">
        <v>2254</v>
      </c>
    </row>
    <row r="8" spans="1:25">
      <c r="O8" s="93" t="s">
        <v>1467</v>
      </c>
      <c r="P8" s="89" t="s">
        <v>1855</v>
      </c>
      <c r="Q8" s="89">
        <v>6</v>
      </c>
      <c r="R8" s="29" t="s">
        <v>1862</v>
      </c>
      <c r="S8" s="172">
        <v>2013</v>
      </c>
      <c r="T8" s="97">
        <v>0.44726210832595825</v>
      </c>
      <c r="U8" s="97">
        <v>0.11720331758260727</v>
      </c>
      <c r="V8" s="97">
        <v>2.1099533885717392E-2</v>
      </c>
      <c r="W8" s="29" t="s">
        <v>1869</v>
      </c>
      <c r="X8" s="29" t="s">
        <v>2072</v>
      </c>
      <c r="Y8" s="29" t="s">
        <v>2255</v>
      </c>
    </row>
    <row r="9" spans="1:25">
      <c r="O9" s="93" t="s">
        <v>1468</v>
      </c>
      <c r="P9" s="89" t="s">
        <v>1855</v>
      </c>
      <c r="Q9" s="89">
        <v>6</v>
      </c>
      <c r="R9" s="29" t="s">
        <v>1862</v>
      </c>
      <c r="S9" s="172">
        <v>2013</v>
      </c>
      <c r="T9" s="97">
        <v>0.69443696737289429</v>
      </c>
      <c r="U9" s="97">
        <v>0.14099249243736267</v>
      </c>
      <c r="V9" s="97">
        <v>2.9022041708230972E-2</v>
      </c>
      <c r="W9" s="29" t="s">
        <v>1869</v>
      </c>
      <c r="X9" s="29" t="s">
        <v>2073</v>
      </c>
      <c r="Y9" s="29" t="s">
        <v>2256</v>
      </c>
    </row>
    <row r="10" spans="1:25">
      <c r="O10" s="93" t="s">
        <v>1469</v>
      </c>
      <c r="P10" s="89" t="s">
        <v>1855</v>
      </c>
      <c r="Q10" s="89">
        <v>6</v>
      </c>
      <c r="R10" s="29" t="s">
        <v>1862</v>
      </c>
      <c r="S10" s="172">
        <v>2013</v>
      </c>
      <c r="T10" s="97">
        <v>0.71276366710662842</v>
      </c>
      <c r="U10" s="97">
        <v>0.164658322930336</v>
      </c>
      <c r="V10" s="97">
        <v>3.9956077933311462E-2</v>
      </c>
      <c r="W10" s="29" t="s">
        <v>1869</v>
      </c>
      <c r="X10" s="29" t="s">
        <v>2074</v>
      </c>
      <c r="Y10" s="29" t="s">
        <v>2257</v>
      </c>
    </row>
    <row r="11" spans="1:25">
      <c r="O11" s="93" t="s">
        <v>1470</v>
      </c>
      <c r="P11" s="89" t="s">
        <v>1855</v>
      </c>
      <c r="Q11" s="89">
        <v>6</v>
      </c>
      <c r="R11" s="29" t="s">
        <v>1862</v>
      </c>
      <c r="S11" s="172">
        <v>2013</v>
      </c>
      <c r="T11" s="97">
        <v>0.42489981651306152</v>
      </c>
      <c r="U11" s="97">
        <v>0.12125810235738754</v>
      </c>
      <c r="V11" s="97">
        <v>2.2366218268871307E-2</v>
      </c>
      <c r="W11" s="29" t="s">
        <v>1869</v>
      </c>
      <c r="X11" s="29" t="s">
        <v>2074</v>
      </c>
      <c r="Y11" s="29" t="s">
        <v>2257</v>
      </c>
    </row>
    <row r="12" spans="1:25">
      <c r="O12" s="93" t="s">
        <v>1471</v>
      </c>
      <c r="P12" s="89" t="s">
        <v>1855</v>
      </c>
      <c r="Q12" s="89">
        <v>6</v>
      </c>
      <c r="R12" s="29" t="s">
        <v>1862</v>
      </c>
      <c r="S12" s="172">
        <v>2006</v>
      </c>
      <c r="T12" s="97">
        <v>0.40873879194259644</v>
      </c>
      <c r="U12" s="97">
        <v>0.12576682865619659</v>
      </c>
      <c r="V12" s="97">
        <v>2.5779943913221359E-2</v>
      </c>
      <c r="W12" s="29" t="s">
        <v>1869</v>
      </c>
      <c r="X12" s="29" t="s">
        <v>2075</v>
      </c>
      <c r="Y12" s="29" t="s">
        <v>2257</v>
      </c>
    </row>
    <row r="13" spans="1:25">
      <c r="O13" s="92" t="s">
        <v>1472</v>
      </c>
      <c r="P13" s="89" t="s">
        <v>1855</v>
      </c>
      <c r="Q13" s="89">
        <v>6</v>
      </c>
      <c r="R13" s="37" t="s">
        <v>1862</v>
      </c>
      <c r="S13" s="37">
        <v>2006</v>
      </c>
      <c r="T13" s="97">
        <v>0.5529671311378479</v>
      </c>
      <c r="U13" s="97">
        <v>0.15638880431652069</v>
      </c>
      <c r="V13" s="97">
        <v>3.8922417908906937E-2</v>
      </c>
      <c r="W13" s="37" t="s">
        <v>1869</v>
      </c>
      <c r="X13" s="37" t="s">
        <v>2076</v>
      </c>
      <c r="Y13" s="37" t="s">
        <v>2257</v>
      </c>
    </row>
    <row r="14" spans="1:25">
      <c r="O14" s="92" t="s">
        <v>1473</v>
      </c>
      <c r="P14" s="89" t="s">
        <v>1855</v>
      </c>
      <c r="Q14" s="89">
        <v>6</v>
      </c>
      <c r="R14" s="37" t="s">
        <v>1862</v>
      </c>
      <c r="S14" s="37">
        <v>2013</v>
      </c>
      <c r="T14" s="97">
        <v>0.63624405860900879</v>
      </c>
      <c r="U14" s="97">
        <v>0.13571272790431976</v>
      </c>
      <c r="V14" s="97">
        <v>2.7225466445088387E-2</v>
      </c>
      <c r="W14" s="37" t="s">
        <v>1869</v>
      </c>
      <c r="X14" s="37" t="s">
        <v>2076</v>
      </c>
      <c r="Y14" s="37" t="s">
        <v>2257</v>
      </c>
    </row>
    <row r="15" spans="1:25">
      <c r="O15" s="92" t="s">
        <v>1474</v>
      </c>
      <c r="P15" s="89" t="s">
        <v>1855</v>
      </c>
      <c r="Q15" s="89">
        <v>6</v>
      </c>
      <c r="R15" s="37" t="s">
        <v>1862</v>
      </c>
      <c r="S15" s="37">
        <v>2006</v>
      </c>
      <c r="T15" s="97">
        <v>0.77639913558959961</v>
      </c>
      <c r="U15" s="97">
        <v>0.196632981300354</v>
      </c>
      <c r="V15" s="97">
        <v>5.9537861496210098E-2</v>
      </c>
      <c r="W15" s="37" t="s">
        <v>1869</v>
      </c>
      <c r="X15" s="37" t="s">
        <v>2076</v>
      </c>
      <c r="Y15" s="37" t="s">
        <v>2257</v>
      </c>
    </row>
    <row r="16" spans="1:25">
      <c r="O16" s="92" t="s">
        <v>1475</v>
      </c>
      <c r="P16" s="89" t="s">
        <v>1855</v>
      </c>
      <c r="Q16" s="89">
        <v>6</v>
      </c>
      <c r="R16" s="37" t="s">
        <v>1862</v>
      </c>
      <c r="S16" s="37">
        <v>2006</v>
      </c>
      <c r="T16" s="97">
        <v>0.383780837059021</v>
      </c>
      <c r="U16" s="97">
        <v>0.11743622273206711</v>
      </c>
      <c r="V16" s="97">
        <v>2.1394090726971626E-2</v>
      </c>
      <c r="W16" s="37" t="s">
        <v>1869</v>
      </c>
      <c r="X16" s="37" t="s">
        <v>2077</v>
      </c>
      <c r="Y16" s="37" t="s">
        <v>2257</v>
      </c>
    </row>
    <row r="17" spans="2:25">
      <c r="O17" s="92" t="s">
        <v>1476</v>
      </c>
      <c r="P17" s="89" t="s">
        <v>1855</v>
      </c>
      <c r="Q17" s="89">
        <v>6</v>
      </c>
      <c r="R17" s="37" t="s">
        <v>1862</v>
      </c>
      <c r="S17" s="37">
        <v>2013</v>
      </c>
      <c r="T17" s="97">
        <v>0.69312584400177002</v>
      </c>
      <c r="U17" s="97">
        <v>0.13955563306808472</v>
      </c>
      <c r="V17" s="97">
        <v>2.8454257175326347E-2</v>
      </c>
      <c r="W17" s="37" t="s">
        <v>1869</v>
      </c>
      <c r="X17" s="37" t="s">
        <v>2078</v>
      </c>
      <c r="Y17" s="37" t="s">
        <v>2258</v>
      </c>
    </row>
    <row r="18" spans="2:25">
      <c r="O18" s="92" t="s">
        <v>1477</v>
      </c>
      <c r="P18" s="89" t="s">
        <v>1855</v>
      </c>
      <c r="Q18" s="89">
        <v>6</v>
      </c>
      <c r="R18" s="37" t="s">
        <v>1862</v>
      </c>
      <c r="S18" s="37">
        <v>2013</v>
      </c>
      <c r="T18" s="97">
        <v>0.53578966856002808</v>
      </c>
      <c r="U18" s="97">
        <v>0.13218046724796295</v>
      </c>
      <c r="V18" s="97">
        <v>2.615545317530632E-2</v>
      </c>
      <c r="W18" s="37" t="s">
        <v>1869</v>
      </c>
      <c r="X18" s="37" t="s">
        <v>2079</v>
      </c>
      <c r="Y18" s="37" t="s">
        <v>2259</v>
      </c>
    </row>
    <row r="19" spans="2:25">
      <c r="O19" s="92" t="s">
        <v>1478</v>
      </c>
      <c r="P19" s="89" t="s">
        <v>1855</v>
      </c>
      <c r="Q19" s="89">
        <v>6</v>
      </c>
      <c r="R19" s="37" t="s">
        <v>1862</v>
      </c>
      <c r="S19" s="37">
        <v>2013</v>
      </c>
      <c r="T19" s="97">
        <v>0.6408575177192688</v>
      </c>
      <c r="U19" s="97">
        <v>0.15359371900558472</v>
      </c>
      <c r="V19" s="97">
        <v>3.5198509693145752E-2</v>
      </c>
      <c r="W19" s="37" t="s">
        <v>1869</v>
      </c>
      <c r="X19" s="37" t="s">
        <v>2080</v>
      </c>
      <c r="Y19" s="37" t="s">
        <v>2259</v>
      </c>
    </row>
    <row r="20" spans="2:25">
      <c r="O20" s="92" t="s">
        <v>1479</v>
      </c>
      <c r="P20" s="89" t="s">
        <v>1855</v>
      </c>
      <c r="Q20" s="89">
        <v>6</v>
      </c>
      <c r="R20" s="37" t="s">
        <v>1862</v>
      </c>
      <c r="S20" s="37">
        <v>2006</v>
      </c>
      <c r="T20" s="97">
        <v>0.79278379678726196</v>
      </c>
      <c r="U20" s="97">
        <v>0.180804044008255</v>
      </c>
      <c r="V20" s="97">
        <v>4.7443058341741562E-2</v>
      </c>
      <c r="W20" s="37" t="s">
        <v>1869</v>
      </c>
      <c r="X20" s="37" t="s">
        <v>2081</v>
      </c>
      <c r="Y20" s="37" t="s">
        <v>2259</v>
      </c>
    </row>
    <row r="21" spans="2:25">
      <c r="O21" s="92" t="s">
        <v>1480</v>
      </c>
      <c r="P21" s="89" t="s">
        <v>1855</v>
      </c>
      <c r="Q21" s="89">
        <v>6</v>
      </c>
      <c r="R21" s="37" t="s">
        <v>1862</v>
      </c>
      <c r="S21" s="37">
        <v>2006</v>
      </c>
      <c r="T21" s="97">
        <v>0.89417338371276855</v>
      </c>
      <c r="U21" s="97">
        <v>0.20984935760498047</v>
      </c>
      <c r="V21" s="97">
        <v>5.913737416267395E-2</v>
      </c>
      <c r="W21" s="37" t="s">
        <v>1869</v>
      </c>
      <c r="X21" s="37" t="s">
        <v>2081</v>
      </c>
      <c r="Y21" s="37" t="s">
        <v>2259</v>
      </c>
    </row>
    <row r="22" spans="2:25">
      <c r="O22" s="92" t="s">
        <v>1481</v>
      </c>
      <c r="P22" s="89" t="s">
        <v>1855</v>
      </c>
      <c r="Q22" s="89">
        <v>6</v>
      </c>
      <c r="R22" s="37" t="s">
        <v>1862</v>
      </c>
      <c r="S22" s="37">
        <v>2006</v>
      </c>
      <c r="T22" s="97">
        <v>0.45855313539505005</v>
      </c>
      <c r="U22" s="97">
        <v>0.13063879311084747</v>
      </c>
      <c r="V22" s="97">
        <v>2.5926880538463593E-2</v>
      </c>
      <c r="W22" s="37" t="s">
        <v>1869</v>
      </c>
      <c r="X22" s="37" t="s">
        <v>2081</v>
      </c>
      <c r="Y22" s="37" t="s">
        <v>2259</v>
      </c>
    </row>
    <row r="23" spans="2:25">
      <c r="O23" s="92" t="s">
        <v>1482</v>
      </c>
      <c r="P23" s="89" t="s">
        <v>1855</v>
      </c>
      <c r="Q23" s="89">
        <v>6</v>
      </c>
      <c r="R23" s="37" t="s">
        <v>1862</v>
      </c>
      <c r="S23" s="37">
        <v>2013</v>
      </c>
      <c r="T23" s="97">
        <v>0.30258625745773315</v>
      </c>
      <c r="U23" s="97">
        <v>0.10762522369623184</v>
      </c>
      <c r="V23" s="97">
        <v>1.9003355875611305E-2</v>
      </c>
      <c r="W23" s="37" t="s">
        <v>1869</v>
      </c>
      <c r="X23" s="37" t="s">
        <v>2082</v>
      </c>
      <c r="Y23" s="37" t="s">
        <v>2259</v>
      </c>
    </row>
    <row r="24" spans="2:25">
      <c r="O24" s="92" t="s">
        <v>1483</v>
      </c>
      <c r="P24" s="89" t="s">
        <v>1855</v>
      </c>
      <c r="Q24" s="89">
        <v>6</v>
      </c>
      <c r="R24" s="37" t="s">
        <v>1862</v>
      </c>
      <c r="S24" s="37">
        <v>2006</v>
      </c>
      <c r="T24" s="97">
        <v>0.50068455934524536</v>
      </c>
      <c r="U24" s="97">
        <v>0.13699780404567719</v>
      </c>
      <c r="V24" s="97">
        <v>2.822849340736866E-2</v>
      </c>
      <c r="W24" s="37" t="s">
        <v>1869</v>
      </c>
      <c r="X24" s="37" t="s">
        <v>2083</v>
      </c>
      <c r="Y24" s="37" t="s">
        <v>2259</v>
      </c>
    </row>
    <row r="25" spans="2:25">
      <c r="O25" s="92" t="s">
        <v>1484</v>
      </c>
      <c r="P25" s="89" t="s">
        <v>1855</v>
      </c>
      <c r="Q25" s="89">
        <v>6</v>
      </c>
      <c r="R25" s="37" t="s">
        <v>1862</v>
      </c>
      <c r="S25" s="37">
        <v>2006</v>
      </c>
      <c r="T25" s="97">
        <v>0.67964720726013184</v>
      </c>
      <c r="U25" s="97">
        <v>0.16339693963527679</v>
      </c>
      <c r="V25" s="97">
        <v>4.0256943553686142E-2</v>
      </c>
      <c r="W25" s="37" t="s">
        <v>1869</v>
      </c>
      <c r="X25" s="37" t="s">
        <v>2083</v>
      </c>
      <c r="Y25" s="37" t="s">
        <v>2259</v>
      </c>
    </row>
    <row r="26" spans="2:25">
      <c r="O26" s="92" t="s">
        <v>1485</v>
      </c>
      <c r="P26" s="89" t="s">
        <v>1855</v>
      </c>
      <c r="Q26" s="89">
        <v>6</v>
      </c>
      <c r="R26" s="37" t="s">
        <v>1862</v>
      </c>
      <c r="S26" s="37">
        <v>2006</v>
      </c>
      <c r="T26" s="97">
        <v>0.73680460453033447</v>
      </c>
      <c r="U26" s="97">
        <v>0.14164690673351288</v>
      </c>
      <c r="V26" s="97">
        <v>2.9778795316815376E-2</v>
      </c>
      <c r="W26" s="37" t="s">
        <v>1869</v>
      </c>
      <c r="X26" s="37" t="s">
        <v>2084</v>
      </c>
      <c r="Y26" s="37" t="s">
        <v>2260</v>
      </c>
    </row>
    <row r="27" spans="2:25">
      <c r="O27" s="92" t="s">
        <v>1486</v>
      </c>
      <c r="P27" s="89" t="s">
        <v>1855</v>
      </c>
      <c r="Q27" s="89">
        <v>6</v>
      </c>
      <c r="R27" s="37" t="s">
        <v>1862</v>
      </c>
      <c r="S27" s="37">
        <v>2013</v>
      </c>
      <c r="T27" s="97">
        <v>0.53695005178451538</v>
      </c>
      <c r="U27" s="97">
        <v>0.1405567079782486</v>
      </c>
      <c r="V27" s="97">
        <v>2.9575997963547707E-2</v>
      </c>
      <c r="W27" s="37" t="s">
        <v>1869</v>
      </c>
      <c r="X27" s="37" t="s">
        <v>2085</v>
      </c>
      <c r="Y27" s="37" t="s">
        <v>2261</v>
      </c>
    </row>
    <row r="28" spans="2:25" ht="22.5" customHeight="1">
      <c r="B28" s="327" t="s">
        <v>319</v>
      </c>
      <c r="C28" s="327"/>
      <c r="D28" s="327"/>
      <c r="E28" s="327"/>
      <c r="F28" s="327"/>
      <c r="G28" s="327"/>
      <c r="H28" s="327"/>
      <c r="I28" s="327"/>
      <c r="J28" s="327"/>
      <c r="K28" s="327"/>
      <c r="L28" s="327"/>
      <c r="O28" s="92" t="s">
        <v>1487</v>
      </c>
      <c r="P28" s="89" t="s">
        <v>1855</v>
      </c>
      <c r="Q28" s="89">
        <v>6</v>
      </c>
      <c r="R28" s="37" t="s">
        <v>1862</v>
      </c>
      <c r="S28" s="37">
        <v>2006</v>
      </c>
      <c r="T28" s="97">
        <v>0.74168455600738525</v>
      </c>
      <c r="U28" s="97">
        <v>0.19396230578422546</v>
      </c>
      <c r="V28" s="97">
        <v>5.6630663573741913E-2</v>
      </c>
      <c r="W28" s="37" t="s">
        <v>1869</v>
      </c>
      <c r="X28" s="37" t="s">
        <v>2085</v>
      </c>
      <c r="Y28" s="37" t="s">
        <v>2261</v>
      </c>
    </row>
    <row r="29" spans="2:25">
      <c r="O29" s="92" t="s">
        <v>1488</v>
      </c>
      <c r="P29" s="89" t="s">
        <v>1855</v>
      </c>
      <c r="Q29" s="89">
        <v>6</v>
      </c>
      <c r="R29" s="37" t="s">
        <v>1862</v>
      </c>
      <c r="S29" s="37">
        <v>2013</v>
      </c>
      <c r="T29" s="97">
        <v>0.41429919004440308</v>
      </c>
      <c r="U29" s="97">
        <v>0.12428858876228333</v>
      </c>
      <c r="V29" s="97">
        <v>2.3105332627892494E-2</v>
      </c>
      <c r="W29" s="37" t="s">
        <v>1869</v>
      </c>
      <c r="X29" s="37" t="s">
        <v>2086</v>
      </c>
      <c r="Y29" s="37" t="s">
        <v>2261</v>
      </c>
    </row>
    <row r="30" spans="2:25">
      <c r="O30" s="92" t="s">
        <v>1489</v>
      </c>
      <c r="P30" s="89" t="s">
        <v>1855</v>
      </c>
      <c r="Q30" s="89">
        <v>6</v>
      </c>
      <c r="R30" s="37" t="s">
        <v>1862</v>
      </c>
      <c r="S30" s="37">
        <v>2013</v>
      </c>
      <c r="T30" s="97">
        <v>0.79381966590881348</v>
      </c>
      <c r="U30" s="97">
        <v>0.16482482850551605</v>
      </c>
      <c r="V30" s="97">
        <v>3.8162484765052795E-2</v>
      </c>
      <c r="W30" s="37" t="s">
        <v>1869</v>
      </c>
      <c r="X30" s="37" t="s">
        <v>2087</v>
      </c>
      <c r="Y30" s="37" t="s">
        <v>2261</v>
      </c>
    </row>
    <row r="31" spans="2:25">
      <c r="O31" s="92" t="s">
        <v>1490</v>
      </c>
      <c r="P31" s="89" t="s">
        <v>1855</v>
      </c>
      <c r="Q31" s="89">
        <v>6</v>
      </c>
      <c r="R31" s="37" t="s">
        <v>1862</v>
      </c>
      <c r="S31" s="37">
        <v>2006</v>
      </c>
      <c r="T31" s="97">
        <v>0.69679802656173706</v>
      </c>
      <c r="U31" s="97">
        <v>0.17207717895507813</v>
      </c>
      <c r="V31" s="97">
        <v>4.2662620544433594E-2</v>
      </c>
      <c r="W31" s="37" t="s">
        <v>1869</v>
      </c>
      <c r="X31" s="37" t="s">
        <v>2088</v>
      </c>
      <c r="Y31" s="37" t="s">
        <v>2261</v>
      </c>
    </row>
    <row r="32" spans="2:25">
      <c r="O32" s="92" t="s">
        <v>1491</v>
      </c>
      <c r="P32" s="89" t="s">
        <v>1855</v>
      </c>
      <c r="Q32" s="89">
        <v>6</v>
      </c>
      <c r="R32" s="37" t="s">
        <v>1862</v>
      </c>
      <c r="S32" s="37">
        <v>2013</v>
      </c>
      <c r="T32" s="97">
        <v>0.62068682909011841</v>
      </c>
      <c r="U32" s="97">
        <v>0.14530126750469208</v>
      </c>
      <c r="V32" s="97">
        <v>3.1329058110713959E-2</v>
      </c>
      <c r="W32" s="37" t="s">
        <v>1869</v>
      </c>
      <c r="X32" s="37" t="s">
        <v>2089</v>
      </c>
      <c r="Y32" s="37" t="s">
        <v>2261</v>
      </c>
    </row>
    <row r="33" spans="15:25">
      <c r="O33" s="92" t="s">
        <v>1492</v>
      </c>
      <c r="P33" s="89" t="s">
        <v>1855</v>
      </c>
      <c r="Q33" s="89">
        <v>6</v>
      </c>
      <c r="R33" s="37" t="s">
        <v>1862</v>
      </c>
      <c r="S33" s="37">
        <v>2013</v>
      </c>
      <c r="T33" s="97">
        <v>0.4694746732711792</v>
      </c>
      <c r="U33" s="97">
        <v>0.11848766356706619</v>
      </c>
      <c r="V33" s="97">
        <v>2.1561689674854279E-2</v>
      </c>
      <c r="W33" s="37" t="s">
        <v>1869</v>
      </c>
      <c r="X33" s="37" t="s">
        <v>2089</v>
      </c>
      <c r="Y33" s="37" t="s">
        <v>2261</v>
      </c>
    </row>
    <row r="34" spans="15:25">
      <c r="O34" s="92" t="s">
        <v>1493</v>
      </c>
      <c r="P34" s="89" t="s">
        <v>1855</v>
      </c>
      <c r="Q34" s="89">
        <v>6</v>
      </c>
      <c r="R34" s="37" t="s">
        <v>1862</v>
      </c>
      <c r="S34" s="37">
        <v>2006</v>
      </c>
      <c r="T34" s="97">
        <v>0.51808834075927734</v>
      </c>
      <c r="U34" s="97">
        <v>0.12556670606136322</v>
      </c>
      <c r="V34" s="97">
        <v>2.4135753512382507E-2</v>
      </c>
      <c r="W34" s="37" t="s">
        <v>1869</v>
      </c>
      <c r="X34" s="37" t="s">
        <v>2089</v>
      </c>
      <c r="Y34" s="37" t="s">
        <v>2261</v>
      </c>
    </row>
    <row r="35" spans="15:25">
      <c r="O35" s="92" t="s">
        <v>1494</v>
      </c>
      <c r="P35" s="89" t="s">
        <v>1855</v>
      </c>
      <c r="Q35" s="89">
        <v>6</v>
      </c>
      <c r="R35" s="37" t="s">
        <v>1862</v>
      </c>
      <c r="S35" s="37">
        <v>2013</v>
      </c>
      <c r="T35" s="97">
        <v>0.31704282760620117</v>
      </c>
      <c r="U35" s="97">
        <v>0.10114531219005585</v>
      </c>
      <c r="V35" s="97">
        <v>1.6157664358615875E-2</v>
      </c>
      <c r="W35" s="37" t="s">
        <v>1869</v>
      </c>
      <c r="X35" s="37" t="s">
        <v>2089</v>
      </c>
      <c r="Y35" s="37" t="s">
        <v>2261</v>
      </c>
    </row>
    <row r="36" spans="15:25">
      <c r="O36" s="92" t="s">
        <v>1494</v>
      </c>
      <c r="P36" s="89" t="s">
        <v>1855</v>
      </c>
      <c r="Q36" s="89">
        <v>6</v>
      </c>
      <c r="R36" s="37" t="s">
        <v>1862</v>
      </c>
      <c r="S36" s="37">
        <v>2006</v>
      </c>
      <c r="T36" s="97">
        <v>0.2867203950881958</v>
      </c>
      <c r="U36" s="97">
        <v>0.10339833050966263</v>
      </c>
      <c r="V36" s="97">
        <v>1.9072029739618301E-2</v>
      </c>
      <c r="W36" s="37" t="s">
        <v>1869</v>
      </c>
      <c r="X36" s="37" t="s">
        <v>2089</v>
      </c>
      <c r="Y36" s="37" t="s">
        <v>2261</v>
      </c>
    </row>
    <row r="37" spans="15:25">
      <c r="O37" s="92" t="s">
        <v>1495</v>
      </c>
      <c r="P37" s="89" t="s">
        <v>1856</v>
      </c>
      <c r="Q37" s="89">
        <v>6</v>
      </c>
      <c r="R37" s="37" t="s">
        <v>1862</v>
      </c>
      <c r="S37" s="37">
        <v>2014</v>
      </c>
      <c r="T37" s="97">
        <v>0.97023236751556396</v>
      </c>
      <c r="U37" s="97">
        <v>0.28323477506637573</v>
      </c>
      <c r="V37" s="97">
        <v>9.667070209980011E-2</v>
      </c>
      <c r="W37" s="37" t="s">
        <v>1870</v>
      </c>
      <c r="X37" s="37" t="s">
        <v>2090</v>
      </c>
      <c r="Y37" s="37" t="s">
        <v>2262</v>
      </c>
    </row>
    <row r="38" spans="15:25">
      <c r="O38" s="92" t="s">
        <v>1496</v>
      </c>
      <c r="P38" s="89" t="s">
        <v>1856</v>
      </c>
      <c r="Q38" s="89">
        <v>6</v>
      </c>
      <c r="R38" s="37" t="s">
        <v>1862</v>
      </c>
      <c r="S38" s="37">
        <v>2014</v>
      </c>
      <c r="T38" s="97">
        <v>0.77341753244400024</v>
      </c>
      <c r="U38" s="97">
        <v>0.18754033744335175</v>
      </c>
      <c r="V38" s="97">
        <v>4.9640405923128128E-2</v>
      </c>
      <c r="W38" s="37" t="s">
        <v>1870</v>
      </c>
      <c r="X38" s="37" t="s">
        <v>2090</v>
      </c>
      <c r="Y38" s="37" t="s">
        <v>2262</v>
      </c>
    </row>
    <row r="39" spans="15:25">
      <c r="O39" s="92" t="s">
        <v>1497</v>
      </c>
      <c r="P39" s="89" t="s">
        <v>1856</v>
      </c>
      <c r="Q39" s="89">
        <v>6</v>
      </c>
      <c r="R39" s="37" t="s">
        <v>1862</v>
      </c>
      <c r="S39" s="37">
        <v>2014</v>
      </c>
      <c r="T39" s="97">
        <v>0.78576773405075073</v>
      </c>
      <c r="U39" s="97">
        <v>0.15726675093173981</v>
      </c>
      <c r="V39" s="97">
        <v>3.5796079784631729E-2</v>
      </c>
      <c r="W39" s="37" t="s">
        <v>1870</v>
      </c>
      <c r="X39" s="37" t="s">
        <v>2090</v>
      </c>
      <c r="Y39" s="37" t="s">
        <v>2262</v>
      </c>
    </row>
    <row r="40" spans="15:25">
      <c r="O40" s="92" t="s">
        <v>1498</v>
      </c>
      <c r="P40" s="89" t="s">
        <v>1856</v>
      </c>
      <c r="Q40" s="89">
        <v>6</v>
      </c>
      <c r="R40" s="37" t="s">
        <v>1862</v>
      </c>
      <c r="S40" s="37">
        <v>2014</v>
      </c>
      <c r="T40" s="97">
        <v>0.75911170244216919</v>
      </c>
      <c r="U40" s="97">
        <v>0.20427156984806061</v>
      </c>
      <c r="V40" s="97">
        <v>5.6998196989297867E-2</v>
      </c>
      <c r="W40" s="37" t="s">
        <v>1870</v>
      </c>
      <c r="X40" s="37" t="s">
        <v>2091</v>
      </c>
      <c r="Y40" s="37" t="s">
        <v>2263</v>
      </c>
    </row>
    <row r="41" spans="15:25">
      <c r="O41" s="92" t="s">
        <v>1499</v>
      </c>
      <c r="P41" s="89" t="s">
        <v>1856</v>
      </c>
      <c r="Q41" s="89">
        <v>6</v>
      </c>
      <c r="R41" s="37" t="s">
        <v>1862</v>
      </c>
      <c r="S41" s="37">
        <v>2014</v>
      </c>
      <c r="T41" s="97">
        <v>0.82860398292541504</v>
      </c>
      <c r="U41" s="97">
        <v>0.20446008443832397</v>
      </c>
      <c r="V41" s="97">
        <v>5.4342478513717651E-2</v>
      </c>
      <c r="W41" s="37" t="s">
        <v>1870</v>
      </c>
      <c r="X41" s="37" t="s">
        <v>2091</v>
      </c>
      <c r="Y41" s="37" t="s">
        <v>2263</v>
      </c>
    </row>
    <row r="42" spans="15:25">
      <c r="O42" s="92" t="s">
        <v>1500</v>
      </c>
      <c r="P42" s="89" t="s">
        <v>1856</v>
      </c>
      <c r="Q42" s="89">
        <v>6</v>
      </c>
      <c r="R42" s="37" t="s">
        <v>1862</v>
      </c>
      <c r="S42" s="37">
        <v>2014</v>
      </c>
      <c r="T42" s="97">
        <v>0.979053795337677</v>
      </c>
      <c r="U42" s="97">
        <v>0.33058497309684753</v>
      </c>
      <c r="V42" s="97">
        <v>0.12390069663524628</v>
      </c>
      <c r="W42" s="37" t="s">
        <v>1870</v>
      </c>
      <c r="X42" s="37" t="s">
        <v>2092</v>
      </c>
      <c r="Y42" s="37" t="s">
        <v>2264</v>
      </c>
    </row>
    <row r="43" spans="15:25">
      <c r="O43" s="92" t="s">
        <v>1501</v>
      </c>
      <c r="P43" s="89" t="s">
        <v>1856</v>
      </c>
      <c r="Q43" s="89">
        <v>6</v>
      </c>
      <c r="R43" s="37" t="s">
        <v>1862</v>
      </c>
      <c r="S43" s="37">
        <v>2014</v>
      </c>
      <c r="T43" s="97">
        <v>0.65175741910934448</v>
      </c>
      <c r="U43" s="97">
        <v>0.18025229871273041</v>
      </c>
      <c r="V43" s="97">
        <v>4.7573495656251907E-2</v>
      </c>
      <c r="W43" s="37" t="s">
        <v>1870</v>
      </c>
      <c r="X43" s="37" t="s">
        <v>2093</v>
      </c>
      <c r="Y43" s="37" t="s">
        <v>2264</v>
      </c>
    </row>
    <row r="44" spans="15:25">
      <c r="O44" s="92" t="s">
        <v>1502</v>
      </c>
      <c r="P44" s="89" t="s">
        <v>1856</v>
      </c>
      <c r="Q44" s="89">
        <v>6</v>
      </c>
      <c r="R44" s="37" t="s">
        <v>1862</v>
      </c>
      <c r="S44" s="37">
        <v>2014</v>
      </c>
      <c r="T44" s="97">
        <v>0.92673414945602417</v>
      </c>
      <c r="U44" s="97">
        <v>0.13009645044803619</v>
      </c>
      <c r="V44" s="97">
        <v>2.2214625030755997E-2</v>
      </c>
      <c r="W44" s="37" t="s">
        <v>1870</v>
      </c>
      <c r="X44" s="37" t="s">
        <v>2094</v>
      </c>
      <c r="Y44" s="37" t="s">
        <v>2264</v>
      </c>
    </row>
    <row r="45" spans="15:25">
      <c r="O45" s="92" t="s">
        <v>1503</v>
      </c>
      <c r="P45" s="89" t="s">
        <v>1856</v>
      </c>
      <c r="Q45" s="89">
        <v>6</v>
      </c>
      <c r="R45" s="37" t="s">
        <v>1862</v>
      </c>
      <c r="S45" s="37">
        <v>2014</v>
      </c>
      <c r="T45" s="97">
        <v>0.84205186367034912</v>
      </c>
      <c r="U45" s="97">
        <v>0.21273203194141388</v>
      </c>
      <c r="V45" s="97">
        <v>5.8744050562381744E-2</v>
      </c>
      <c r="W45" s="37" t="s">
        <v>1870</v>
      </c>
      <c r="X45" s="37" t="s">
        <v>2094</v>
      </c>
      <c r="Y45" s="37" t="s">
        <v>2264</v>
      </c>
    </row>
    <row r="46" spans="15:25">
      <c r="O46" s="92" t="s">
        <v>1504</v>
      </c>
      <c r="P46" s="89" t="s">
        <v>1856</v>
      </c>
      <c r="Q46" s="89">
        <v>6</v>
      </c>
      <c r="R46" s="37" t="s">
        <v>1862</v>
      </c>
      <c r="S46" s="37">
        <v>2014</v>
      </c>
      <c r="T46" s="97">
        <v>0.77626782655715942</v>
      </c>
      <c r="U46" s="97">
        <v>0.19602422416210175</v>
      </c>
      <c r="V46" s="97">
        <v>5.2249517291784286E-2</v>
      </c>
      <c r="W46" s="37" t="s">
        <v>1870</v>
      </c>
      <c r="X46" s="37" t="s">
        <v>2095</v>
      </c>
      <c r="Y46" s="37" t="s">
        <v>2264</v>
      </c>
    </row>
    <row r="47" spans="15:25">
      <c r="O47" s="92" t="s">
        <v>1505</v>
      </c>
      <c r="P47" s="89" t="s">
        <v>1857</v>
      </c>
      <c r="Q47" s="89">
        <v>4</v>
      </c>
      <c r="R47" s="37" t="s">
        <v>1862</v>
      </c>
      <c r="S47" s="37">
        <v>2016</v>
      </c>
      <c r="T47" s="97">
        <v>6.2845766544342041E-2</v>
      </c>
      <c r="U47" s="97">
        <v>9.3723386526107788E-2</v>
      </c>
      <c r="V47" s="97">
        <v>1.5481822192668915E-2</v>
      </c>
      <c r="W47" s="37" t="s">
        <v>1871</v>
      </c>
      <c r="X47" s="37" t="s">
        <v>2096</v>
      </c>
      <c r="Y47" s="37" t="s">
        <v>2265</v>
      </c>
    </row>
    <row r="48" spans="15:25">
      <c r="O48" s="92" t="s">
        <v>1506</v>
      </c>
      <c r="P48" s="89" t="s">
        <v>1857</v>
      </c>
      <c r="Q48" s="89">
        <v>4</v>
      </c>
      <c r="R48" s="37" t="s">
        <v>1862</v>
      </c>
      <c r="S48" s="37">
        <v>2001</v>
      </c>
      <c r="T48" s="97">
        <v>0.66631674766540527</v>
      </c>
      <c r="U48" s="97">
        <v>0.28592535853385925</v>
      </c>
      <c r="V48" s="97">
        <v>0.11641789972782135</v>
      </c>
      <c r="W48" s="37" t="s">
        <v>1872</v>
      </c>
      <c r="X48" s="37" t="s">
        <v>2097</v>
      </c>
      <c r="Y48" s="37" t="s">
        <v>2266</v>
      </c>
    </row>
    <row r="49" spans="15:25">
      <c r="O49" s="92" t="s">
        <v>1507</v>
      </c>
      <c r="P49" s="89" t="s">
        <v>1857</v>
      </c>
      <c r="Q49" s="89">
        <v>4</v>
      </c>
      <c r="R49" s="37" t="s">
        <v>1862</v>
      </c>
      <c r="S49" s="37">
        <v>2001</v>
      </c>
      <c r="T49" s="97">
        <v>0.13243156671524048</v>
      </c>
      <c r="U49" s="97">
        <v>0.11465846002101898</v>
      </c>
      <c r="V49" s="97">
        <v>2.2775880992412567E-2</v>
      </c>
      <c r="W49" s="37" t="s">
        <v>1873</v>
      </c>
      <c r="X49" s="37" t="s">
        <v>2098</v>
      </c>
      <c r="Y49" s="37" t="s">
        <v>2267</v>
      </c>
    </row>
    <row r="50" spans="15:25">
      <c r="O50" s="92" t="s">
        <v>1508</v>
      </c>
      <c r="P50" s="89" t="s">
        <v>1857</v>
      </c>
      <c r="Q50" s="89">
        <v>4</v>
      </c>
      <c r="R50" s="37" t="s">
        <v>1862</v>
      </c>
      <c r="S50" s="37">
        <v>2016</v>
      </c>
      <c r="T50" s="97">
        <v>2.9605269432067871E-2</v>
      </c>
      <c r="U50" s="97">
        <v>0.10151887685060501</v>
      </c>
      <c r="V50" s="97">
        <v>1.8673943355679512E-2</v>
      </c>
      <c r="W50" s="37" t="s">
        <v>1873</v>
      </c>
      <c r="X50" s="37" t="s">
        <v>2098</v>
      </c>
      <c r="Y50" s="37" t="s">
        <v>2267</v>
      </c>
    </row>
    <row r="51" spans="15:25">
      <c r="O51" s="92" t="s">
        <v>1509</v>
      </c>
      <c r="P51" s="89" t="s">
        <v>1857</v>
      </c>
      <c r="Q51" s="89">
        <v>5</v>
      </c>
      <c r="R51" s="37" t="s">
        <v>1862</v>
      </c>
      <c r="S51" s="37">
        <v>2001</v>
      </c>
      <c r="T51" s="97">
        <v>5.7111319154500961E-2</v>
      </c>
      <c r="U51" s="97">
        <v>0.10641293227672577</v>
      </c>
      <c r="V51" s="97">
        <v>1.9717395305633545E-2</v>
      </c>
      <c r="W51" s="37" t="s">
        <v>1873</v>
      </c>
      <c r="X51" s="37" t="s">
        <v>2098</v>
      </c>
      <c r="Y51" s="37" t="s">
        <v>2267</v>
      </c>
    </row>
    <row r="52" spans="15:25">
      <c r="O52" s="92" t="s">
        <v>1510</v>
      </c>
      <c r="P52" s="89" t="s">
        <v>1857</v>
      </c>
      <c r="Q52" s="89">
        <v>4</v>
      </c>
      <c r="R52" s="37" t="s">
        <v>1862</v>
      </c>
      <c r="S52" s="37">
        <v>2011</v>
      </c>
      <c r="T52" s="97">
        <v>3.3127307891845703E-2</v>
      </c>
      <c r="U52" s="97">
        <v>8.2549683749675751E-2</v>
      </c>
      <c r="V52" s="97">
        <v>1.2280282564461231E-2</v>
      </c>
      <c r="W52" s="37" t="s">
        <v>1873</v>
      </c>
      <c r="X52" s="37" t="s">
        <v>2098</v>
      </c>
      <c r="Y52" s="37" t="s">
        <v>2267</v>
      </c>
    </row>
    <row r="53" spans="15:25">
      <c r="O53" s="92" t="s">
        <v>1511</v>
      </c>
      <c r="P53" s="89" t="s">
        <v>1857</v>
      </c>
      <c r="Q53" s="89">
        <v>4</v>
      </c>
      <c r="R53" s="37" t="s">
        <v>1862</v>
      </c>
      <c r="S53" s="37">
        <v>2016</v>
      </c>
      <c r="T53" s="97">
        <v>2.6210546493530273E-2</v>
      </c>
      <c r="U53" s="97">
        <v>8.3623327314853668E-2</v>
      </c>
      <c r="V53" s="97">
        <v>1.2041357345879078E-2</v>
      </c>
      <c r="W53" s="37" t="s">
        <v>1873</v>
      </c>
      <c r="X53" s="37" t="s">
        <v>2098</v>
      </c>
      <c r="Y53" s="37" t="s">
        <v>2267</v>
      </c>
    </row>
    <row r="54" spans="15:25">
      <c r="O54" s="92" t="s">
        <v>1512</v>
      </c>
      <c r="P54" s="89" t="s">
        <v>1857</v>
      </c>
      <c r="Q54" s="89">
        <v>4</v>
      </c>
      <c r="R54" s="37" t="s">
        <v>1862</v>
      </c>
      <c r="S54" s="37">
        <v>2006</v>
      </c>
      <c r="T54" s="97">
        <v>3.7632584571838379E-2</v>
      </c>
      <c r="U54" s="97">
        <v>8.2186594605445862E-2</v>
      </c>
      <c r="V54" s="97">
        <v>1.1923586018383503E-2</v>
      </c>
      <c r="W54" s="37" t="s">
        <v>1873</v>
      </c>
      <c r="X54" s="37" t="s">
        <v>2098</v>
      </c>
      <c r="Y54" s="37" t="s">
        <v>2267</v>
      </c>
    </row>
    <row r="55" spans="15:25">
      <c r="O55" s="92" t="s">
        <v>1513</v>
      </c>
      <c r="P55" s="89" t="s">
        <v>1857</v>
      </c>
      <c r="Q55" s="89">
        <v>4</v>
      </c>
      <c r="R55" s="37" t="s">
        <v>1862</v>
      </c>
      <c r="S55" s="37">
        <v>2016</v>
      </c>
      <c r="T55" s="97">
        <v>0.30631667375564575</v>
      </c>
      <c r="U55" s="97">
        <v>0.17651617527008057</v>
      </c>
      <c r="V55" s="97">
        <v>4.9848351627588272E-2</v>
      </c>
      <c r="W55" s="37" t="s">
        <v>1874</v>
      </c>
      <c r="X55" s="37" t="s">
        <v>2098</v>
      </c>
      <c r="Y55" s="37" t="s">
        <v>2267</v>
      </c>
    </row>
    <row r="56" spans="15:25">
      <c r="O56" s="92" t="s">
        <v>1514</v>
      </c>
      <c r="P56" s="89" t="s">
        <v>1857</v>
      </c>
      <c r="Q56" s="89">
        <v>4</v>
      </c>
      <c r="R56" s="37" t="s">
        <v>1862</v>
      </c>
      <c r="S56" s="37">
        <v>2006</v>
      </c>
      <c r="T56" s="97">
        <v>2.5919139385223389E-2</v>
      </c>
      <c r="U56" s="97">
        <v>0.11468406021595001</v>
      </c>
      <c r="V56" s="97">
        <v>2.2090001031756401E-2</v>
      </c>
      <c r="W56" s="37" t="s">
        <v>1875</v>
      </c>
      <c r="X56" s="37" t="s">
        <v>2098</v>
      </c>
      <c r="Y56" s="37" t="s">
        <v>2267</v>
      </c>
    </row>
    <row r="57" spans="15:25">
      <c r="O57" s="92" t="s">
        <v>1515</v>
      </c>
      <c r="P57" s="89" t="s">
        <v>1857</v>
      </c>
      <c r="Q57" s="89">
        <v>4</v>
      </c>
      <c r="R57" s="37" t="s">
        <v>1862</v>
      </c>
      <c r="S57" s="37">
        <v>2016</v>
      </c>
      <c r="T57" s="97">
        <v>5.5137928575277328E-2</v>
      </c>
      <c r="U57" s="97">
        <v>0.1209089532494545</v>
      </c>
      <c r="V57" s="97">
        <v>2.4984389543533325E-2</v>
      </c>
      <c r="W57" s="37" t="s">
        <v>1876</v>
      </c>
      <c r="X57" s="37" t="s">
        <v>2098</v>
      </c>
      <c r="Y57" s="37" t="s">
        <v>2267</v>
      </c>
    </row>
    <row r="58" spans="15:25">
      <c r="O58" s="92" t="s">
        <v>1516</v>
      </c>
      <c r="P58" s="89" t="s">
        <v>1857</v>
      </c>
      <c r="Q58" s="89">
        <v>4</v>
      </c>
      <c r="R58" s="37" t="s">
        <v>1862</v>
      </c>
      <c r="S58" s="37">
        <v>2001</v>
      </c>
      <c r="T58" s="97">
        <v>7.7260136604309082E-3</v>
      </c>
      <c r="U58" s="97">
        <v>5.8289386332035065E-2</v>
      </c>
      <c r="V58" s="97">
        <v>5.796466488391161E-3</v>
      </c>
      <c r="W58" s="37" t="s">
        <v>1877</v>
      </c>
      <c r="X58" s="37" t="s">
        <v>2098</v>
      </c>
      <c r="Y58" s="37" t="s">
        <v>2267</v>
      </c>
    </row>
    <row r="59" spans="15:25">
      <c r="O59" s="92" t="s">
        <v>1517</v>
      </c>
      <c r="P59" s="89" t="s">
        <v>1857</v>
      </c>
      <c r="Q59" s="89">
        <v>4</v>
      </c>
      <c r="R59" s="37" t="s">
        <v>1862</v>
      </c>
      <c r="S59" s="37">
        <v>2001</v>
      </c>
      <c r="T59" s="97">
        <v>0.10016023367643356</v>
      </c>
      <c r="U59" s="97">
        <v>0.12685780227184296</v>
      </c>
      <c r="V59" s="97">
        <v>2.7318665757775307E-2</v>
      </c>
      <c r="W59" s="37" t="s">
        <v>1878</v>
      </c>
      <c r="X59" s="37" t="s">
        <v>2098</v>
      </c>
      <c r="Y59" s="37" t="s">
        <v>2267</v>
      </c>
    </row>
    <row r="60" spans="15:25">
      <c r="O60" s="92" t="s">
        <v>1518</v>
      </c>
      <c r="P60" s="89" t="s">
        <v>1857</v>
      </c>
      <c r="Q60" s="89">
        <v>4</v>
      </c>
      <c r="R60" s="37" t="s">
        <v>1862</v>
      </c>
      <c r="S60" s="37">
        <v>2011</v>
      </c>
      <c r="T60" s="97">
        <v>6.9515585899353027E-2</v>
      </c>
      <c r="U60" s="97">
        <v>0.1186206266283989</v>
      </c>
      <c r="V60" s="97">
        <v>2.3626266047358513E-2</v>
      </c>
      <c r="W60" s="37" t="s">
        <v>1879</v>
      </c>
      <c r="X60" s="37" t="s">
        <v>2099</v>
      </c>
      <c r="Y60" s="37" t="s">
        <v>2268</v>
      </c>
    </row>
    <row r="61" spans="15:25">
      <c r="O61" s="92" t="s">
        <v>1519</v>
      </c>
      <c r="P61" s="89" t="s">
        <v>1857</v>
      </c>
      <c r="Q61" s="89">
        <v>4</v>
      </c>
      <c r="R61" s="37" t="s">
        <v>1862</v>
      </c>
      <c r="S61" s="37">
        <v>2006</v>
      </c>
      <c r="T61" s="97">
        <v>0.40164685249328613</v>
      </c>
      <c r="U61" s="97">
        <v>0.18185694515705109</v>
      </c>
      <c r="V61" s="97">
        <v>5.2621413022279739E-2</v>
      </c>
      <c r="W61" s="37" t="s">
        <v>1880</v>
      </c>
      <c r="X61" s="37" t="s">
        <v>2099</v>
      </c>
      <c r="Y61" s="37" t="s">
        <v>2268</v>
      </c>
    </row>
    <row r="62" spans="15:25">
      <c r="O62" s="92" t="s">
        <v>1520</v>
      </c>
      <c r="P62" s="89" t="s">
        <v>1857</v>
      </c>
      <c r="Q62" s="89">
        <v>4</v>
      </c>
      <c r="R62" s="37" t="s">
        <v>1862</v>
      </c>
      <c r="S62" s="37">
        <v>2001</v>
      </c>
      <c r="T62" s="97">
        <v>2.9658079147338867E-2</v>
      </c>
      <c r="U62" s="97">
        <v>7.4485279619693756E-2</v>
      </c>
      <c r="V62" s="97">
        <v>1.0159797966480255E-2</v>
      </c>
      <c r="W62" s="37" t="s">
        <v>1881</v>
      </c>
      <c r="X62" s="37" t="s">
        <v>2100</v>
      </c>
      <c r="Y62" s="37" t="s">
        <v>2269</v>
      </c>
    </row>
    <row r="63" spans="15:25">
      <c r="O63" s="92" t="s">
        <v>1521</v>
      </c>
      <c r="P63" s="89" t="s">
        <v>1857</v>
      </c>
      <c r="Q63" s="89">
        <v>4</v>
      </c>
      <c r="R63" s="37" t="s">
        <v>1862</v>
      </c>
      <c r="S63" s="37">
        <v>2001</v>
      </c>
      <c r="T63" s="97">
        <v>0.13385272026062012</v>
      </c>
      <c r="U63" s="97">
        <v>0.14411085844039917</v>
      </c>
      <c r="V63" s="97">
        <v>3.4141790121793747E-2</v>
      </c>
      <c r="W63" s="37" t="s">
        <v>1882</v>
      </c>
      <c r="X63" s="37" t="s">
        <v>2100</v>
      </c>
      <c r="Y63" s="37" t="s">
        <v>2269</v>
      </c>
    </row>
    <row r="64" spans="15:25">
      <c r="O64" s="92" t="s">
        <v>1522</v>
      </c>
      <c r="P64" s="89" t="s">
        <v>1857</v>
      </c>
      <c r="Q64" s="89">
        <v>4</v>
      </c>
      <c r="R64" s="37" t="s">
        <v>1862</v>
      </c>
      <c r="S64" s="37">
        <v>2001</v>
      </c>
      <c r="T64" s="97">
        <v>0.38857156038284302</v>
      </c>
      <c r="U64" s="97">
        <v>0.1450011134147644</v>
      </c>
      <c r="V64" s="97">
        <v>3.3781599253416061E-2</v>
      </c>
      <c r="W64" s="37" t="s">
        <v>1883</v>
      </c>
      <c r="X64" s="37" t="s">
        <v>2101</v>
      </c>
      <c r="Y64" s="37" t="s">
        <v>2270</v>
      </c>
    </row>
    <row r="65" spans="15:25">
      <c r="O65" s="92" t="s">
        <v>1523</v>
      </c>
      <c r="P65" s="89" t="s">
        <v>1857</v>
      </c>
      <c r="Q65" s="89">
        <v>5</v>
      </c>
      <c r="R65" s="37" t="s">
        <v>1862</v>
      </c>
      <c r="S65" s="37">
        <v>2016</v>
      </c>
      <c r="T65" s="97">
        <v>0.1002655029296875</v>
      </c>
      <c r="U65" s="97">
        <v>0.14196203649044037</v>
      </c>
      <c r="V65" s="97">
        <v>3.4271072596311569E-2</v>
      </c>
      <c r="W65" s="37" t="s">
        <v>1884</v>
      </c>
      <c r="X65" s="37" t="s">
        <v>2102</v>
      </c>
      <c r="Y65" s="37" t="s">
        <v>2271</v>
      </c>
    </row>
    <row r="66" spans="15:25">
      <c r="O66" s="92" t="s">
        <v>1524</v>
      </c>
      <c r="P66" s="89" t="s">
        <v>1857</v>
      </c>
      <c r="Q66" s="89">
        <v>4</v>
      </c>
      <c r="R66" s="37" t="s">
        <v>1862</v>
      </c>
      <c r="S66" s="37">
        <v>2006</v>
      </c>
      <c r="T66" s="97">
        <v>8.1726662814617157E-2</v>
      </c>
      <c r="U66" s="97">
        <v>9.3714430928230286E-2</v>
      </c>
      <c r="V66" s="97">
        <v>1.5081308782100677E-2</v>
      </c>
      <c r="W66" s="37" t="s">
        <v>1885</v>
      </c>
      <c r="X66" s="37" t="s">
        <v>2102</v>
      </c>
      <c r="Y66" s="37" t="s">
        <v>2271</v>
      </c>
    </row>
    <row r="67" spans="15:25">
      <c r="O67" s="92" t="s">
        <v>1525</v>
      </c>
      <c r="P67" s="89" t="s">
        <v>1857</v>
      </c>
      <c r="Q67" s="89">
        <v>4</v>
      </c>
      <c r="R67" s="37" t="s">
        <v>1862</v>
      </c>
      <c r="S67" s="37">
        <v>2016</v>
      </c>
      <c r="T67" s="97">
        <v>3.1756341457366943E-2</v>
      </c>
      <c r="U67" s="97">
        <v>0.10084737092256546</v>
      </c>
      <c r="V67" s="97">
        <v>1.8224634230136871E-2</v>
      </c>
      <c r="W67" s="37" t="s">
        <v>1885</v>
      </c>
      <c r="X67" s="37" t="s">
        <v>2102</v>
      </c>
      <c r="Y67" s="37" t="s">
        <v>2271</v>
      </c>
    </row>
    <row r="68" spans="15:25">
      <c r="O68" s="92" t="s">
        <v>1526</v>
      </c>
      <c r="P68" s="89" t="s">
        <v>1857</v>
      </c>
      <c r="Q68" s="89">
        <v>4</v>
      </c>
      <c r="R68" s="37" t="s">
        <v>1862</v>
      </c>
      <c r="S68" s="37">
        <v>2011</v>
      </c>
      <c r="T68" s="97">
        <v>4.7308865934610367E-2</v>
      </c>
      <c r="U68" s="97">
        <v>7.5099997222423553E-2</v>
      </c>
      <c r="V68" s="97">
        <v>9.283779188990593E-3</v>
      </c>
      <c r="W68" s="37" t="s">
        <v>1885</v>
      </c>
      <c r="X68" s="37" t="s">
        <v>2102</v>
      </c>
      <c r="Y68" s="37" t="s">
        <v>2271</v>
      </c>
    </row>
    <row r="69" spans="15:25">
      <c r="O69" s="92" t="s">
        <v>1527</v>
      </c>
      <c r="P69" s="89" t="s">
        <v>1857</v>
      </c>
      <c r="Q69" s="89">
        <v>4</v>
      </c>
      <c r="R69" s="37" t="s">
        <v>1862</v>
      </c>
      <c r="S69" s="37">
        <v>2011</v>
      </c>
      <c r="T69" s="97">
        <v>2.3894071578979492E-2</v>
      </c>
      <c r="U69" s="97">
        <v>7.3934644460678101E-2</v>
      </c>
      <c r="V69" s="97">
        <v>9.6208350732922554E-3</v>
      </c>
      <c r="W69" s="37" t="s">
        <v>1885</v>
      </c>
      <c r="X69" s="37" t="s">
        <v>2102</v>
      </c>
      <c r="Y69" s="37" t="s">
        <v>2271</v>
      </c>
    </row>
    <row r="70" spans="15:25">
      <c r="O70" s="92" t="s">
        <v>1528</v>
      </c>
      <c r="P70" s="89" t="s">
        <v>1857</v>
      </c>
      <c r="Q70" s="89">
        <v>4</v>
      </c>
      <c r="R70" s="37" t="s">
        <v>1862</v>
      </c>
      <c r="S70" s="37">
        <v>2011</v>
      </c>
      <c r="T70" s="97">
        <v>3.2088279724121094E-2</v>
      </c>
      <c r="U70" s="97">
        <v>9.5616824924945831E-2</v>
      </c>
      <c r="V70" s="97">
        <v>1.5194608829915524E-2</v>
      </c>
      <c r="W70" s="37" t="s">
        <v>1886</v>
      </c>
      <c r="X70" s="37" t="s">
        <v>2102</v>
      </c>
      <c r="Y70" s="37" t="s">
        <v>2271</v>
      </c>
    </row>
    <row r="71" spans="15:25">
      <c r="O71" s="92" t="s">
        <v>1529</v>
      </c>
      <c r="P71" s="89" t="s">
        <v>1857</v>
      </c>
      <c r="Q71" s="89">
        <v>5</v>
      </c>
      <c r="R71" s="37" t="s">
        <v>1862</v>
      </c>
      <c r="S71" s="37">
        <v>2006</v>
      </c>
      <c r="T71" s="97">
        <v>0.77796250581741333</v>
      </c>
      <c r="U71" s="97">
        <v>0.38931643962860107</v>
      </c>
      <c r="V71" s="97">
        <v>0.19777943193912506</v>
      </c>
      <c r="W71" s="37" t="s">
        <v>1887</v>
      </c>
      <c r="X71" s="37" t="s">
        <v>2103</v>
      </c>
      <c r="Y71" s="37" t="s">
        <v>2272</v>
      </c>
    </row>
    <row r="72" spans="15:25">
      <c r="O72" s="92" t="s">
        <v>1530</v>
      </c>
      <c r="P72" s="89" t="s">
        <v>1857</v>
      </c>
      <c r="Q72" s="89">
        <v>4</v>
      </c>
      <c r="R72" s="37" t="s">
        <v>1862</v>
      </c>
      <c r="S72" s="37">
        <v>2001</v>
      </c>
      <c r="T72" s="97">
        <v>2.7299761772155762E-2</v>
      </c>
      <c r="U72" s="97">
        <v>6.9890290498733521E-2</v>
      </c>
      <c r="V72" s="97">
        <v>8.6921462789177895E-3</v>
      </c>
      <c r="W72" s="37" t="s">
        <v>1888</v>
      </c>
      <c r="X72" s="37" t="s">
        <v>2104</v>
      </c>
      <c r="Y72" s="37" t="s">
        <v>2273</v>
      </c>
    </row>
    <row r="73" spans="15:25">
      <c r="O73" s="92" t="s">
        <v>1531</v>
      </c>
      <c r="P73" s="89" t="s">
        <v>1857</v>
      </c>
      <c r="Q73" s="89">
        <v>5</v>
      </c>
      <c r="R73" s="37" t="s">
        <v>1862</v>
      </c>
      <c r="S73" s="37">
        <v>2011</v>
      </c>
      <c r="T73" s="97">
        <v>8.3061397075653076E-2</v>
      </c>
      <c r="U73" s="97">
        <v>0.10836742073297501</v>
      </c>
      <c r="V73" s="97">
        <v>1.9489157944917679E-2</v>
      </c>
      <c r="W73" s="37" t="s">
        <v>1889</v>
      </c>
      <c r="X73" s="37" t="s">
        <v>2104</v>
      </c>
      <c r="Y73" s="37" t="s">
        <v>2273</v>
      </c>
    </row>
    <row r="74" spans="15:25">
      <c r="O74" s="92" t="s">
        <v>1532</v>
      </c>
      <c r="P74" s="89" t="s">
        <v>1857</v>
      </c>
      <c r="Q74" s="89">
        <v>4</v>
      </c>
      <c r="R74" s="37" t="s">
        <v>1862</v>
      </c>
      <c r="S74" s="37">
        <v>2011</v>
      </c>
      <c r="T74" s="97">
        <v>7.9878568649291992E-3</v>
      </c>
      <c r="U74" s="97">
        <v>6.9039687514305115E-2</v>
      </c>
      <c r="V74" s="97">
        <v>9.4634108245372772E-3</v>
      </c>
      <c r="W74" s="37" t="s">
        <v>1890</v>
      </c>
      <c r="X74" s="37" t="s">
        <v>2104</v>
      </c>
      <c r="Y74" s="37" t="s">
        <v>2273</v>
      </c>
    </row>
    <row r="75" spans="15:25">
      <c r="O75" s="92" t="s">
        <v>1533</v>
      </c>
      <c r="P75" s="89" t="s">
        <v>1857</v>
      </c>
      <c r="Q75" s="89">
        <v>4</v>
      </c>
      <c r="R75" s="37" t="s">
        <v>1862</v>
      </c>
      <c r="S75" s="37">
        <v>2001</v>
      </c>
      <c r="T75" s="97">
        <v>0.11503416299819946</v>
      </c>
      <c r="U75" s="97">
        <v>0.10726722329854965</v>
      </c>
      <c r="V75" s="97">
        <v>1.9486561417579651E-2</v>
      </c>
      <c r="W75" s="37" t="s">
        <v>1890</v>
      </c>
      <c r="X75" s="37" t="s">
        <v>2105</v>
      </c>
      <c r="Y75" s="37" t="s">
        <v>2274</v>
      </c>
    </row>
    <row r="76" spans="15:25">
      <c r="O76" s="92" t="s">
        <v>1534</v>
      </c>
      <c r="P76" s="89" t="s">
        <v>1857</v>
      </c>
      <c r="Q76" s="89">
        <v>4</v>
      </c>
      <c r="R76" s="37" t="s">
        <v>1862</v>
      </c>
      <c r="S76" s="37">
        <v>2011</v>
      </c>
      <c r="T76" s="97">
        <v>3.2437324523925781E-2</v>
      </c>
      <c r="U76" s="97">
        <v>8.6223989725112915E-2</v>
      </c>
      <c r="V76" s="97">
        <v>1.3046277686953545E-2</v>
      </c>
      <c r="W76" s="37" t="s">
        <v>1890</v>
      </c>
      <c r="X76" s="37" t="s">
        <v>2106</v>
      </c>
      <c r="Y76" s="37" t="s">
        <v>2275</v>
      </c>
    </row>
    <row r="77" spans="15:25">
      <c r="O77" s="92" t="s">
        <v>1535</v>
      </c>
      <c r="P77" s="89" t="s">
        <v>1857</v>
      </c>
      <c r="Q77" s="89">
        <v>4</v>
      </c>
      <c r="R77" s="37" t="s">
        <v>1862</v>
      </c>
      <c r="S77" s="37">
        <v>2001</v>
      </c>
      <c r="T77" s="97">
        <v>0.74782043695449829</v>
      </c>
      <c r="U77" s="97">
        <v>0.29921784996986389</v>
      </c>
      <c r="V77" s="97">
        <v>0.12350644171237946</v>
      </c>
      <c r="W77" s="37" t="s">
        <v>1891</v>
      </c>
      <c r="X77" s="37" t="s">
        <v>2107</v>
      </c>
      <c r="Y77" s="37" t="s">
        <v>2276</v>
      </c>
    </row>
    <row r="78" spans="15:25">
      <c r="O78" s="92" t="s">
        <v>1536</v>
      </c>
      <c r="P78" s="89" t="s">
        <v>1857</v>
      </c>
      <c r="Q78" s="89">
        <v>4</v>
      </c>
      <c r="R78" s="37" t="s">
        <v>1862</v>
      </c>
      <c r="S78" s="37">
        <v>2006</v>
      </c>
      <c r="T78" s="97">
        <v>0.46022921800613403</v>
      </c>
      <c r="U78" s="97">
        <v>0.15963490307331085</v>
      </c>
      <c r="V78" s="97">
        <v>4.0279768407344818E-2</v>
      </c>
      <c r="W78" s="37" t="s">
        <v>1892</v>
      </c>
      <c r="X78" s="37" t="s">
        <v>2108</v>
      </c>
      <c r="Y78" s="37" t="s">
        <v>2276</v>
      </c>
    </row>
    <row r="79" spans="15:25">
      <c r="O79" s="92" t="s">
        <v>1537</v>
      </c>
      <c r="P79" s="89" t="s">
        <v>1857</v>
      </c>
      <c r="Q79" s="89">
        <v>4</v>
      </c>
      <c r="R79" s="37" t="s">
        <v>1862</v>
      </c>
      <c r="S79" s="37">
        <v>2011</v>
      </c>
      <c r="T79" s="97">
        <v>5.3590003401041031E-2</v>
      </c>
      <c r="U79" s="97">
        <v>0.10617741942405701</v>
      </c>
      <c r="V79" s="97">
        <v>1.9247112795710564E-2</v>
      </c>
      <c r="W79" s="37" t="s">
        <v>1893</v>
      </c>
      <c r="X79" s="37" t="s">
        <v>2109</v>
      </c>
      <c r="Y79" s="37" t="s">
        <v>2277</v>
      </c>
    </row>
    <row r="80" spans="15:25">
      <c r="O80" s="92" t="s">
        <v>1538</v>
      </c>
      <c r="P80" s="89" t="s">
        <v>1857</v>
      </c>
      <c r="Q80" s="89">
        <v>5</v>
      </c>
      <c r="R80" s="37" t="s">
        <v>1862</v>
      </c>
      <c r="S80" s="37">
        <v>2011</v>
      </c>
      <c r="T80" s="97">
        <v>4.6339455991983414E-2</v>
      </c>
      <c r="U80" s="97">
        <v>9.2357859015464783E-2</v>
      </c>
      <c r="V80" s="97">
        <v>1.4096442610025406E-2</v>
      </c>
      <c r="W80" s="37" t="s">
        <v>1893</v>
      </c>
      <c r="X80" s="37" t="s">
        <v>2109</v>
      </c>
      <c r="Y80" s="37" t="s">
        <v>2277</v>
      </c>
    </row>
    <row r="81" spans="15:25">
      <c r="O81" s="92" t="s">
        <v>1539</v>
      </c>
      <c r="P81" s="89" t="s">
        <v>1857</v>
      </c>
      <c r="Q81" s="89">
        <v>4</v>
      </c>
      <c r="R81" s="37" t="s">
        <v>1862</v>
      </c>
      <c r="S81" s="37">
        <v>2011</v>
      </c>
      <c r="T81" s="97">
        <v>7.0671975612640381E-2</v>
      </c>
      <c r="U81" s="97">
        <v>0.10062342882156372</v>
      </c>
      <c r="V81" s="97">
        <v>1.7004402354359627E-2</v>
      </c>
      <c r="W81" s="37" t="s">
        <v>1894</v>
      </c>
      <c r="X81" s="37" t="s">
        <v>2109</v>
      </c>
      <c r="Y81" s="37" t="s">
        <v>2277</v>
      </c>
    </row>
    <row r="82" spans="15:25">
      <c r="O82" s="92" t="s">
        <v>1540</v>
      </c>
      <c r="P82" s="89" t="s">
        <v>1857</v>
      </c>
      <c r="Q82" s="89">
        <v>4</v>
      </c>
      <c r="R82" s="37" t="s">
        <v>1862</v>
      </c>
      <c r="S82" s="37">
        <v>2016</v>
      </c>
      <c r="T82" s="97">
        <v>5.492556095123291E-2</v>
      </c>
      <c r="U82" s="97">
        <v>0.12260860204696655</v>
      </c>
      <c r="V82" s="97">
        <v>2.7051875367760658E-2</v>
      </c>
      <c r="W82" s="37" t="s">
        <v>1895</v>
      </c>
      <c r="X82" s="37" t="s">
        <v>2109</v>
      </c>
      <c r="Y82" s="37" t="s">
        <v>2277</v>
      </c>
    </row>
    <row r="83" spans="15:25">
      <c r="O83" s="92" t="s">
        <v>1541</v>
      </c>
      <c r="P83" s="89" t="s">
        <v>1857</v>
      </c>
      <c r="Q83" s="89">
        <v>4</v>
      </c>
      <c r="R83" s="37" t="s">
        <v>1862</v>
      </c>
      <c r="S83" s="37">
        <v>2001</v>
      </c>
      <c r="T83" s="97">
        <v>4.9507021903991699E-2</v>
      </c>
      <c r="U83" s="97">
        <v>0.12552668154239655</v>
      </c>
      <c r="V83" s="97">
        <v>2.6166399940848351E-2</v>
      </c>
      <c r="W83" s="37" t="s">
        <v>1895</v>
      </c>
      <c r="X83" s="37" t="s">
        <v>2110</v>
      </c>
      <c r="Y83" s="37" t="s">
        <v>2278</v>
      </c>
    </row>
    <row r="84" spans="15:25">
      <c r="O84" s="92" t="s">
        <v>1542</v>
      </c>
      <c r="P84" s="89" t="s">
        <v>1857</v>
      </c>
      <c r="Q84" s="89">
        <v>4</v>
      </c>
      <c r="R84" s="37" t="s">
        <v>1862</v>
      </c>
      <c r="S84" s="37">
        <v>2016</v>
      </c>
      <c r="T84" s="97">
        <v>3.4313440322875977E-2</v>
      </c>
      <c r="U84" s="97">
        <v>7.5334377586841583E-2</v>
      </c>
      <c r="V84" s="97">
        <v>1.0003167204558849E-2</v>
      </c>
      <c r="W84" s="37" t="s">
        <v>1895</v>
      </c>
      <c r="X84" s="37" t="s">
        <v>2111</v>
      </c>
      <c r="Y84" s="37" t="s">
        <v>2279</v>
      </c>
    </row>
    <row r="85" spans="15:25">
      <c r="O85" s="92" t="s">
        <v>1543</v>
      </c>
      <c r="P85" s="89" t="s">
        <v>1857</v>
      </c>
      <c r="Q85" s="89">
        <v>4</v>
      </c>
      <c r="R85" s="37" t="s">
        <v>1862</v>
      </c>
      <c r="S85" s="37">
        <v>2001</v>
      </c>
      <c r="T85" s="97">
        <v>0.11602342873811722</v>
      </c>
      <c r="U85" s="97">
        <v>0.13304184377193451</v>
      </c>
      <c r="V85" s="97">
        <v>3.0956307426095009E-2</v>
      </c>
      <c r="W85" s="37" t="s">
        <v>1895</v>
      </c>
      <c r="X85" s="37" t="s">
        <v>2112</v>
      </c>
      <c r="Y85" s="37" t="s">
        <v>2280</v>
      </c>
    </row>
    <row r="86" spans="15:25">
      <c r="O86" s="92" t="s">
        <v>1544</v>
      </c>
      <c r="P86" s="89" t="s">
        <v>1857</v>
      </c>
      <c r="Q86" s="89">
        <v>4</v>
      </c>
      <c r="R86" s="37" t="s">
        <v>1862</v>
      </c>
      <c r="S86" s="37">
        <v>2016</v>
      </c>
      <c r="T86" s="97">
        <v>0.13523626327514648</v>
      </c>
      <c r="U86" s="97">
        <v>0.12177207320928574</v>
      </c>
      <c r="V86" s="97">
        <v>2.5609040632843971E-2</v>
      </c>
      <c r="W86" s="37" t="s">
        <v>1895</v>
      </c>
      <c r="X86" s="37" t="s">
        <v>2112</v>
      </c>
      <c r="Y86" s="37" t="s">
        <v>2280</v>
      </c>
    </row>
    <row r="87" spans="15:25">
      <c r="O87" s="92" t="s">
        <v>1545</v>
      </c>
      <c r="P87" s="89" t="s">
        <v>1857</v>
      </c>
      <c r="Q87" s="89">
        <v>4</v>
      </c>
      <c r="R87" s="37" t="s">
        <v>1862</v>
      </c>
      <c r="S87" s="37">
        <v>2011</v>
      </c>
      <c r="T87" s="97">
        <v>0.27671468257904053</v>
      </c>
      <c r="U87" s="97">
        <v>0.12397204339504242</v>
      </c>
      <c r="V87" s="97">
        <v>2.4360278621315956E-2</v>
      </c>
      <c r="W87" s="37" t="s">
        <v>1896</v>
      </c>
      <c r="X87" s="37" t="s">
        <v>2112</v>
      </c>
      <c r="Y87" s="37" t="s">
        <v>2280</v>
      </c>
    </row>
    <row r="88" spans="15:25">
      <c r="O88" s="72" t="s">
        <v>1546</v>
      </c>
      <c r="P88" s="70" t="s">
        <v>1857</v>
      </c>
      <c r="Q88" s="70">
        <v>4</v>
      </c>
      <c r="R88" s="37" t="s">
        <v>1862</v>
      </c>
      <c r="S88" s="37">
        <v>2011</v>
      </c>
      <c r="T88" s="97">
        <v>2.4062991142272949E-2</v>
      </c>
      <c r="U88" s="97">
        <v>7.4796468019485474E-2</v>
      </c>
      <c r="V88" s="97">
        <v>9.4838999211788177E-3</v>
      </c>
      <c r="W88" s="37" t="s">
        <v>1897</v>
      </c>
      <c r="X88" s="37" t="s">
        <v>2113</v>
      </c>
      <c r="Y88" s="37" t="s">
        <v>2281</v>
      </c>
    </row>
    <row r="89" spans="15:25">
      <c r="O89" s="31" t="s">
        <v>1547</v>
      </c>
      <c r="P89" s="62" t="s">
        <v>1857</v>
      </c>
      <c r="Q89" s="62">
        <v>5</v>
      </c>
      <c r="R89" s="37" t="s">
        <v>1862</v>
      </c>
      <c r="S89" s="37">
        <v>2006</v>
      </c>
      <c r="T89" s="97">
        <v>7.9271137714385986E-2</v>
      </c>
      <c r="U89" s="97">
        <v>0.11721079051494598</v>
      </c>
      <c r="V89" s="97">
        <v>2.3330928757786751E-2</v>
      </c>
      <c r="W89" s="37" t="s">
        <v>1898</v>
      </c>
      <c r="X89" s="37" t="s">
        <v>2113</v>
      </c>
      <c r="Y89" s="37" t="s">
        <v>2281</v>
      </c>
    </row>
    <row r="90" spans="15:25">
      <c r="O90" s="31" t="s">
        <v>1548</v>
      </c>
      <c r="P90" s="62" t="s">
        <v>1857</v>
      </c>
      <c r="Q90" s="62">
        <v>4</v>
      </c>
      <c r="R90" s="37" t="s">
        <v>1862</v>
      </c>
      <c r="S90" s="37">
        <v>2011</v>
      </c>
      <c r="T90" s="97">
        <v>2.4826407432556152E-2</v>
      </c>
      <c r="U90" s="97">
        <v>6.8587616086006165E-2</v>
      </c>
      <c r="V90" s="97">
        <v>8.4380442276597023E-3</v>
      </c>
      <c r="W90" s="37" t="s">
        <v>1899</v>
      </c>
      <c r="X90" s="37" t="s">
        <v>2113</v>
      </c>
      <c r="Y90" s="37" t="s">
        <v>2281</v>
      </c>
    </row>
    <row r="91" spans="15:25">
      <c r="O91" s="31" t="s">
        <v>1549</v>
      </c>
      <c r="P91" s="62" t="s">
        <v>1857</v>
      </c>
      <c r="Q91" s="62">
        <v>4</v>
      </c>
      <c r="R91" s="37" t="s">
        <v>1862</v>
      </c>
      <c r="S91" s="37">
        <v>2001</v>
      </c>
      <c r="T91" s="97">
        <v>1.5469253063201904E-2</v>
      </c>
      <c r="U91" s="97">
        <v>7.4414275586605072E-2</v>
      </c>
      <c r="V91" s="97">
        <v>9.6080945804715157E-3</v>
      </c>
      <c r="W91" s="37" t="s">
        <v>1900</v>
      </c>
      <c r="X91" s="37" t="s">
        <v>2113</v>
      </c>
      <c r="Y91" s="37" t="s">
        <v>2281</v>
      </c>
    </row>
    <row r="92" spans="15:25">
      <c r="O92" s="31" t="s">
        <v>1550</v>
      </c>
      <c r="P92" s="62" t="s">
        <v>1857</v>
      </c>
      <c r="Q92" s="62">
        <v>4</v>
      </c>
      <c r="R92" s="37" t="s">
        <v>1862</v>
      </c>
      <c r="S92" s="37">
        <v>2006</v>
      </c>
      <c r="T92" s="97">
        <v>0.7183837890625</v>
      </c>
      <c r="U92" s="97">
        <v>0.30571046471595764</v>
      </c>
      <c r="V92" s="97">
        <v>0.13336053490638733</v>
      </c>
      <c r="W92" s="37" t="s">
        <v>1901</v>
      </c>
      <c r="X92" s="37" t="s">
        <v>2113</v>
      </c>
      <c r="Y92" s="37" t="s">
        <v>2281</v>
      </c>
    </row>
    <row r="93" spans="15:25">
      <c r="O93" s="31" t="s">
        <v>1551</v>
      </c>
      <c r="P93" s="62" t="s">
        <v>1857</v>
      </c>
      <c r="Q93" s="62">
        <v>4</v>
      </c>
      <c r="R93" s="37" t="s">
        <v>1862</v>
      </c>
      <c r="S93" s="37">
        <v>2016</v>
      </c>
      <c r="T93" s="97">
        <v>5.7878438383340836E-2</v>
      </c>
      <c r="U93" s="97">
        <v>9.1007307171821594E-2</v>
      </c>
      <c r="V93" s="97">
        <v>1.4028683304786682E-2</v>
      </c>
      <c r="W93" s="37" t="s">
        <v>1902</v>
      </c>
      <c r="X93" s="37" t="s">
        <v>2113</v>
      </c>
      <c r="Y93" s="37" t="s">
        <v>2281</v>
      </c>
    </row>
    <row r="94" spans="15:25">
      <c r="O94" s="31" t="s">
        <v>1552</v>
      </c>
      <c r="P94" s="62" t="s">
        <v>1857</v>
      </c>
      <c r="Q94" s="62">
        <v>4</v>
      </c>
      <c r="R94" s="37" t="s">
        <v>1862</v>
      </c>
      <c r="S94" s="37">
        <v>2016</v>
      </c>
      <c r="T94" s="97">
        <v>2.4142622947692871E-2</v>
      </c>
      <c r="U94" s="97">
        <v>8.062385767698288E-2</v>
      </c>
      <c r="V94" s="97">
        <v>1.1136716231703758E-2</v>
      </c>
      <c r="W94" s="37" t="s">
        <v>1902</v>
      </c>
      <c r="X94" s="37" t="s">
        <v>2113</v>
      </c>
      <c r="Y94" s="37" t="s">
        <v>2281</v>
      </c>
    </row>
    <row r="95" spans="15:25">
      <c r="O95" s="31" t="s">
        <v>1553</v>
      </c>
      <c r="P95" s="62" t="s">
        <v>1857</v>
      </c>
      <c r="Q95" s="62">
        <v>4</v>
      </c>
      <c r="R95" s="37" t="s">
        <v>1862</v>
      </c>
      <c r="S95" s="37">
        <v>2016</v>
      </c>
      <c r="T95" s="97">
        <v>5.0987124443054199E-2</v>
      </c>
      <c r="U95" s="97">
        <v>8.0621488392353058E-2</v>
      </c>
      <c r="V95" s="97">
        <v>1.1528815142810345E-2</v>
      </c>
      <c r="W95" s="37" t="s">
        <v>1902</v>
      </c>
      <c r="X95" s="37" t="s">
        <v>2113</v>
      </c>
      <c r="Y95" s="37" t="s">
        <v>2281</v>
      </c>
    </row>
    <row r="96" spans="15:25">
      <c r="O96" s="31" t="s">
        <v>1554</v>
      </c>
      <c r="P96" s="62" t="s">
        <v>1857</v>
      </c>
      <c r="Q96" s="62">
        <v>4</v>
      </c>
      <c r="R96" s="37" t="s">
        <v>1862</v>
      </c>
      <c r="S96" s="37">
        <v>2006</v>
      </c>
      <c r="T96" s="97">
        <v>4.0925797075033188E-2</v>
      </c>
      <c r="U96" s="97">
        <v>7.3342755436897278E-2</v>
      </c>
      <c r="V96" s="97">
        <v>9.6860229969024658E-3</v>
      </c>
      <c r="W96" s="37" t="s">
        <v>1902</v>
      </c>
      <c r="X96" s="37" t="s">
        <v>2113</v>
      </c>
      <c r="Y96" s="37" t="s">
        <v>2281</v>
      </c>
    </row>
    <row r="97" spans="15:25">
      <c r="O97" s="31" t="s">
        <v>1555</v>
      </c>
      <c r="P97" s="62" t="s">
        <v>1857</v>
      </c>
      <c r="Q97" s="62">
        <v>4</v>
      </c>
      <c r="R97" s="37" t="s">
        <v>1862</v>
      </c>
      <c r="S97" s="37">
        <v>2016</v>
      </c>
      <c r="T97" s="97">
        <v>0.32428771257400513</v>
      </c>
      <c r="U97" s="97">
        <v>0.19376590847969055</v>
      </c>
      <c r="V97" s="97">
        <v>5.8336831629276276E-2</v>
      </c>
      <c r="W97" s="37" t="s">
        <v>1903</v>
      </c>
      <c r="X97" s="37" t="s">
        <v>2113</v>
      </c>
      <c r="Y97" s="37" t="s">
        <v>2281</v>
      </c>
    </row>
    <row r="98" spans="15:25">
      <c r="O98" s="31" t="s">
        <v>1556</v>
      </c>
      <c r="P98" s="62" t="s">
        <v>1857</v>
      </c>
      <c r="Q98" s="62">
        <v>4</v>
      </c>
      <c r="R98" s="37" t="s">
        <v>1862</v>
      </c>
      <c r="S98" s="37">
        <v>2011</v>
      </c>
      <c r="T98" s="97">
        <v>6.128084659576416E-2</v>
      </c>
      <c r="U98" s="97">
        <v>7.9556472599506378E-2</v>
      </c>
      <c r="V98" s="97">
        <v>1.0939718224108219E-2</v>
      </c>
      <c r="W98" s="37" t="s">
        <v>1904</v>
      </c>
      <c r="X98" s="37" t="s">
        <v>2113</v>
      </c>
      <c r="Y98" s="37" t="s">
        <v>2281</v>
      </c>
    </row>
    <row r="99" spans="15:25">
      <c r="O99" s="31" t="s">
        <v>1557</v>
      </c>
      <c r="P99" s="62" t="s">
        <v>1857</v>
      </c>
      <c r="Q99" s="62">
        <v>4</v>
      </c>
      <c r="R99" s="37" t="s">
        <v>1862</v>
      </c>
      <c r="S99" s="37">
        <v>2016</v>
      </c>
      <c r="T99" s="97">
        <v>0.19213670492172241</v>
      </c>
      <c r="U99" s="97">
        <v>0.1537838876247406</v>
      </c>
      <c r="V99" s="97">
        <v>3.887513279914856E-2</v>
      </c>
      <c r="W99" s="37" t="s">
        <v>1904</v>
      </c>
      <c r="X99" s="37" t="s">
        <v>2114</v>
      </c>
      <c r="Y99" s="37" t="s">
        <v>2282</v>
      </c>
    </row>
    <row r="100" spans="15:25">
      <c r="O100" s="31" t="s">
        <v>1558</v>
      </c>
      <c r="P100" s="62" t="s">
        <v>1857</v>
      </c>
      <c r="Q100" s="62">
        <v>4</v>
      </c>
      <c r="R100" s="37" t="s">
        <v>1862</v>
      </c>
      <c r="S100" s="37">
        <v>2011</v>
      </c>
      <c r="T100" s="97">
        <v>0.14070582389831543</v>
      </c>
      <c r="U100" s="97">
        <v>0.13992984592914581</v>
      </c>
      <c r="V100" s="97">
        <v>3.2139286398887634E-2</v>
      </c>
      <c r="W100" s="37" t="s">
        <v>1904</v>
      </c>
      <c r="X100" s="37" t="s">
        <v>2114</v>
      </c>
      <c r="Y100" s="37" t="s">
        <v>2282</v>
      </c>
    </row>
    <row r="101" spans="15:25">
      <c r="O101" s="31" t="s">
        <v>1559</v>
      </c>
      <c r="P101" s="62" t="s">
        <v>1857</v>
      </c>
      <c r="Q101" s="62">
        <v>4</v>
      </c>
      <c r="R101" s="37" t="s">
        <v>1862</v>
      </c>
      <c r="S101" s="37">
        <v>2006</v>
      </c>
      <c r="T101" s="97">
        <v>0.17977887392044067</v>
      </c>
      <c r="U101" s="97">
        <v>0.10851761698722839</v>
      </c>
      <c r="V101" s="97">
        <v>1.9375478848814964E-2</v>
      </c>
      <c r="W101" s="37" t="s">
        <v>1904</v>
      </c>
      <c r="X101" s="37" t="s">
        <v>2114</v>
      </c>
      <c r="Y101" s="37" t="s">
        <v>2282</v>
      </c>
    </row>
    <row r="102" spans="15:25">
      <c r="O102" s="31" t="s">
        <v>1560</v>
      </c>
      <c r="P102" s="62" t="s">
        <v>1857</v>
      </c>
      <c r="Q102" s="62">
        <v>4</v>
      </c>
      <c r="R102" s="37" t="s">
        <v>1862</v>
      </c>
      <c r="S102" s="37">
        <v>2016</v>
      </c>
      <c r="T102" s="97">
        <v>1.7100691795349121E-2</v>
      </c>
      <c r="U102" s="97">
        <v>9.8311960697174072E-2</v>
      </c>
      <c r="V102" s="97">
        <v>1.6802860423922539E-2</v>
      </c>
      <c r="W102" s="37" t="s">
        <v>1904</v>
      </c>
      <c r="X102" s="37" t="s">
        <v>2115</v>
      </c>
      <c r="Y102" s="37" t="s">
        <v>2283</v>
      </c>
    </row>
    <row r="103" spans="15:25">
      <c r="O103" s="31" t="s">
        <v>1561</v>
      </c>
      <c r="P103" s="62" t="s">
        <v>1857</v>
      </c>
      <c r="Q103" s="62">
        <v>6</v>
      </c>
      <c r="R103" s="37" t="s">
        <v>1862</v>
      </c>
      <c r="S103" s="37">
        <v>2011</v>
      </c>
      <c r="T103" s="97">
        <v>0.38839662075042725</v>
      </c>
      <c r="U103" s="97">
        <v>0.16194713115692139</v>
      </c>
      <c r="V103" s="97">
        <v>4.1544057428836823E-2</v>
      </c>
      <c r="W103" s="37" t="s">
        <v>1905</v>
      </c>
      <c r="X103" s="37" t="s">
        <v>2116</v>
      </c>
      <c r="Y103" s="37" t="s">
        <v>2284</v>
      </c>
    </row>
    <row r="104" spans="15:25">
      <c r="O104" s="31" t="s">
        <v>1562</v>
      </c>
      <c r="P104" s="62" t="s">
        <v>1857</v>
      </c>
      <c r="Q104" s="62">
        <v>4</v>
      </c>
      <c r="R104" s="37" t="s">
        <v>1862</v>
      </c>
      <c r="S104" s="37">
        <v>2001</v>
      </c>
      <c r="T104" s="97">
        <v>3.3758163452148438E-2</v>
      </c>
      <c r="U104" s="97">
        <v>8.4814466536045074E-2</v>
      </c>
      <c r="V104" s="97">
        <v>1.2535024434328079E-2</v>
      </c>
      <c r="W104" s="37" t="s">
        <v>1906</v>
      </c>
      <c r="X104" s="37" t="s">
        <v>2117</v>
      </c>
      <c r="Y104" s="37" t="s">
        <v>2285</v>
      </c>
    </row>
    <row r="105" spans="15:25">
      <c r="O105" s="31" t="s">
        <v>1563</v>
      </c>
      <c r="P105" s="62" t="s">
        <v>1857</v>
      </c>
      <c r="Q105" s="62">
        <v>4</v>
      </c>
      <c r="R105" s="37" t="s">
        <v>1862</v>
      </c>
      <c r="S105" s="37">
        <v>2016</v>
      </c>
      <c r="T105" s="97">
        <v>6.5542221069335938E-2</v>
      </c>
      <c r="U105" s="97">
        <v>0.15421007573604584</v>
      </c>
      <c r="V105" s="97">
        <v>4.0054835379123688E-2</v>
      </c>
      <c r="W105" s="37" t="s">
        <v>1907</v>
      </c>
      <c r="X105" s="37" t="s">
        <v>2117</v>
      </c>
      <c r="Y105" s="37" t="s">
        <v>2285</v>
      </c>
    </row>
    <row r="106" spans="15:25">
      <c r="O106" s="31" t="s">
        <v>1564</v>
      </c>
      <c r="P106" s="62" t="s">
        <v>1857</v>
      </c>
      <c r="Q106" s="62">
        <v>4</v>
      </c>
      <c r="R106" s="37" t="s">
        <v>1862</v>
      </c>
      <c r="S106" s="37">
        <v>2016</v>
      </c>
      <c r="T106" s="97">
        <v>2.139204740524292E-2</v>
      </c>
      <c r="U106" s="97">
        <v>6.6289186477661133E-2</v>
      </c>
      <c r="V106" s="97">
        <v>7.786930538713932E-3</v>
      </c>
      <c r="W106" s="37" t="s">
        <v>1907</v>
      </c>
      <c r="X106" s="37" t="s">
        <v>2117</v>
      </c>
      <c r="Y106" s="37" t="s">
        <v>2285</v>
      </c>
    </row>
    <row r="107" spans="15:25">
      <c r="O107" s="31" t="s">
        <v>1565</v>
      </c>
      <c r="P107" s="62" t="s">
        <v>1857</v>
      </c>
      <c r="Q107" s="62">
        <v>4</v>
      </c>
      <c r="R107" s="37" t="s">
        <v>1862</v>
      </c>
      <c r="S107" s="37">
        <v>2006</v>
      </c>
      <c r="T107" s="97">
        <v>1.7862200736999512E-2</v>
      </c>
      <c r="U107" s="97">
        <v>7.7352836728096008E-2</v>
      </c>
      <c r="V107" s="97">
        <v>1.0743683204054832E-2</v>
      </c>
      <c r="W107" s="37" t="s">
        <v>1907</v>
      </c>
      <c r="X107" s="37" t="s">
        <v>2117</v>
      </c>
      <c r="Y107" s="37" t="s">
        <v>2285</v>
      </c>
    </row>
    <row r="108" spans="15:25">
      <c r="O108" s="31" t="s">
        <v>1566</v>
      </c>
      <c r="P108" s="62" t="s">
        <v>1857</v>
      </c>
      <c r="Q108" s="62">
        <v>4</v>
      </c>
      <c r="R108" s="37" t="s">
        <v>1862</v>
      </c>
      <c r="S108" s="37">
        <v>2006</v>
      </c>
      <c r="T108" s="97">
        <v>3.4869134426116943E-2</v>
      </c>
      <c r="U108" s="97">
        <v>8.1402033567428589E-2</v>
      </c>
      <c r="V108" s="97">
        <v>1.1032841168344021E-2</v>
      </c>
      <c r="W108" s="37" t="s">
        <v>1907</v>
      </c>
      <c r="X108" s="37" t="s">
        <v>2117</v>
      </c>
      <c r="Y108" s="37" t="s">
        <v>2285</v>
      </c>
    </row>
    <row r="109" spans="15:25">
      <c r="O109" s="31" t="s">
        <v>1567</v>
      </c>
      <c r="P109" s="62" t="s">
        <v>1857</v>
      </c>
      <c r="Q109" s="62">
        <v>5</v>
      </c>
      <c r="R109" s="37" t="s">
        <v>1862</v>
      </c>
      <c r="S109" s="37">
        <v>2006</v>
      </c>
      <c r="T109" s="97">
        <v>2.4483382701873779E-2</v>
      </c>
      <c r="U109" s="97">
        <v>6.2110051512718201E-2</v>
      </c>
      <c r="V109" s="97">
        <v>6.4857839606702328E-3</v>
      </c>
      <c r="W109" s="37" t="s">
        <v>1907</v>
      </c>
      <c r="X109" s="37" t="s">
        <v>2117</v>
      </c>
      <c r="Y109" s="37" t="s">
        <v>2285</v>
      </c>
    </row>
    <row r="110" spans="15:25">
      <c r="O110" s="31" t="s">
        <v>1568</v>
      </c>
      <c r="P110" s="62" t="s">
        <v>1857</v>
      </c>
      <c r="Q110" s="62">
        <v>4</v>
      </c>
      <c r="R110" s="37" t="s">
        <v>1862</v>
      </c>
      <c r="S110" s="37">
        <v>2011</v>
      </c>
      <c r="T110" s="97">
        <v>0.18140429258346558</v>
      </c>
      <c r="U110" s="97">
        <v>0.10405579209327698</v>
      </c>
      <c r="V110" s="97">
        <v>1.7724199220538139E-2</v>
      </c>
      <c r="W110" s="37" t="s">
        <v>1907</v>
      </c>
      <c r="X110" s="37" t="s">
        <v>2118</v>
      </c>
      <c r="Y110" s="37" t="s">
        <v>2286</v>
      </c>
    </row>
    <row r="111" spans="15:25">
      <c r="O111" s="31" t="s">
        <v>1569</v>
      </c>
      <c r="P111" s="62" t="s">
        <v>1857</v>
      </c>
      <c r="Q111" s="62">
        <v>4</v>
      </c>
      <c r="R111" s="37" t="s">
        <v>1862</v>
      </c>
      <c r="S111" s="37">
        <v>2001</v>
      </c>
      <c r="T111" s="97">
        <v>3.4432828426361084E-2</v>
      </c>
      <c r="U111" s="97">
        <v>8.4515459835529327E-2</v>
      </c>
      <c r="V111" s="97">
        <v>1.2342529371380806E-2</v>
      </c>
      <c r="W111" s="37" t="s">
        <v>1907</v>
      </c>
      <c r="X111" s="37" t="s">
        <v>2119</v>
      </c>
      <c r="Y111" s="37" t="s">
        <v>2287</v>
      </c>
    </row>
    <row r="112" spans="15:25">
      <c r="O112" s="31" t="s">
        <v>1570</v>
      </c>
      <c r="P112" s="62" t="s">
        <v>1857</v>
      </c>
      <c r="Q112" s="62">
        <v>4</v>
      </c>
      <c r="R112" s="37" t="s">
        <v>1862</v>
      </c>
      <c r="S112" s="37">
        <v>2016</v>
      </c>
      <c r="T112" s="97">
        <v>2.7349233627319336E-2</v>
      </c>
      <c r="U112" s="97">
        <v>7.5580410659313202E-2</v>
      </c>
      <c r="V112" s="97">
        <v>1.0228285565972328E-2</v>
      </c>
      <c r="W112" s="37" t="s">
        <v>1907</v>
      </c>
      <c r="X112" s="37" t="s">
        <v>2119</v>
      </c>
      <c r="Y112" s="37" t="s">
        <v>2287</v>
      </c>
    </row>
    <row r="113" spans="15:25">
      <c r="O113" s="31" t="s">
        <v>1571</v>
      </c>
      <c r="P113" s="62" t="s">
        <v>1857</v>
      </c>
      <c r="Q113" s="62">
        <v>4</v>
      </c>
      <c r="R113" s="37" t="s">
        <v>1862</v>
      </c>
      <c r="S113" s="37">
        <v>2006</v>
      </c>
      <c r="T113" s="97">
        <v>0.34237635135650635</v>
      </c>
      <c r="U113" s="97">
        <v>0.17715080082416534</v>
      </c>
      <c r="V113" s="97">
        <v>4.8413794487714767E-2</v>
      </c>
      <c r="W113" s="37" t="s">
        <v>1907</v>
      </c>
      <c r="X113" s="37" t="s">
        <v>2120</v>
      </c>
      <c r="Y113" s="37" t="s">
        <v>2288</v>
      </c>
    </row>
    <row r="114" spans="15:25">
      <c r="O114" s="31" t="s">
        <v>1572</v>
      </c>
      <c r="P114" s="62" t="s">
        <v>1857</v>
      </c>
      <c r="Q114" s="62">
        <v>4</v>
      </c>
      <c r="R114" s="37" t="s">
        <v>1862</v>
      </c>
      <c r="S114" s="37">
        <v>2016</v>
      </c>
      <c r="T114" s="97">
        <v>3.9059221744537354E-2</v>
      </c>
      <c r="U114" s="97">
        <v>9.0280927717685699E-2</v>
      </c>
      <c r="V114" s="97">
        <v>1.4357985928654671E-2</v>
      </c>
      <c r="W114" s="37" t="s">
        <v>1908</v>
      </c>
      <c r="X114" s="37" t="s">
        <v>2121</v>
      </c>
      <c r="Y114" s="37" t="s">
        <v>2289</v>
      </c>
    </row>
    <row r="115" spans="15:25">
      <c r="O115" s="31" t="s">
        <v>1573</v>
      </c>
      <c r="P115" s="62" t="s">
        <v>1857</v>
      </c>
      <c r="Q115" s="62">
        <v>4</v>
      </c>
      <c r="R115" s="37" t="s">
        <v>1862</v>
      </c>
      <c r="S115" s="37">
        <v>2006</v>
      </c>
      <c r="T115" s="97">
        <v>0.74257189035415649</v>
      </c>
      <c r="U115" s="97">
        <v>0.31392094492912292</v>
      </c>
      <c r="V115" s="97">
        <v>0.13796748220920563</v>
      </c>
      <c r="W115" s="37" t="s">
        <v>1909</v>
      </c>
      <c r="X115" s="37" t="s">
        <v>2122</v>
      </c>
      <c r="Y115" s="37" t="s">
        <v>2290</v>
      </c>
    </row>
    <row r="116" spans="15:25">
      <c r="O116" s="31" t="s">
        <v>1574</v>
      </c>
      <c r="P116" s="62" t="s">
        <v>1857</v>
      </c>
      <c r="Q116" s="62">
        <v>5</v>
      </c>
      <c r="R116" s="37" t="s">
        <v>1862</v>
      </c>
      <c r="S116" s="37">
        <v>2016</v>
      </c>
      <c r="T116" s="97">
        <v>0.26834183931350708</v>
      </c>
      <c r="U116" s="97">
        <v>0.16436603665351868</v>
      </c>
      <c r="V116" s="97">
        <v>4.5219004154205322E-2</v>
      </c>
      <c r="W116" s="37" t="s">
        <v>1909</v>
      </c>
      <c r="X116" s="37" t="s">
        <v>2123</v>
      </c>
      <c r="Y116" s="37" t="s">
        <v>2291</v>
      </c>
    </row>
    <row r="117" spans="15:25">
      <c r="O117" s="31" t="s">
        <v>1575</v>
      </c>
      <c r="P117" s="62" t="s">
        <v>1857</v>
      </c>
      <c r="Q117" s="62">
        <v>4</v>
      </c>
      <c r="R117" s="37" t="s">
        <v>1862</v>
      </c>
      <c r="S117" s="37">
        <v>2006</v>
      </c>
      <c r="T117" s="97">
        <v>8.5384845733642578E-3</v>
      </c>
      <c r="U117" s="97">
        <v>6.0124509036540985E-2</v>
      </c>
      <c r="V117" s="97">
        <v>6.2018348835408688E-3</v>
      </c>
      <c r="W117" s="37" t="s">
        <v>1910</v>
      </c>
      <c r="X117" s="37" t="s">
        <v>2123</v>
      </c>
      <c r="Y117" s="37" t="s">
        <v>2291</v>
      </c>
    </row>
    <row r="118" spans="15:25">
      <c r="O118" s="31" t="s">
        <v>1576</v>
      </c>
      <c r="P118" s="62" t="s">
        <v>1857</v>
      </c>
      <c r="Q118" s="62">
        <v>4</v>
      </c>
      <c r="R118" s="37" t="s">
        <v>1862</v>
      </c>
      <c r="S118" s="37">
        <v>2011</v>
      </c>
      <c r="T118" s="97">
        <v>3.4667074680328369E-2</v>
      </c>
      <c r="U118" s="97">
        <v>7.7674157917499542E-2</v>
      </c>
      <c r="V118" s="97">
        <v>1.0993750765919685E-2</v>
      </c>
      <c r="W118" s="37" t="s">
        <v>1911</v>
      </c>
      <c r="X118" s="37" t="s">
        <v>2123</v>
      </c>
      <c r="Y118" s="37" t="s">
        <v>2291</v>
      </c>
    </row>
    <row r="119" spans="15:25">
      <c r="O119" s="31" t="s">
        <v>1577</v>
      </c>
      <c r="P119" s="62" t="s">
        <v>1857</v>
      </c>
      <c r="Q119" s="62">
        <v>4</v>
      </c>
      <c r="R119" s="37" t="s">
        <v>1862</v>
      </c>
      <c r="S119" s="37">
        <v>2001</v>
      </c>
      <c r="T119" s="97">
        <v>0.11791497468948364</v>
      </c>
      <c r="U119" s="97">
        <v>0.12836749851703644</v>
      </c>
      <c r="V119" s="97">
        <v>2.72505022585392E-2</v>
      </c>
      <c r="W119" s="37" t="s">
        <v>1911</v>
      </c>
      <c r="X119" s="37" t="s">
        <v>2123</v>
      </c>
      <c r="Y119" s="37" t="s">
        <v>2291</v>
      </c>
    </row>
    <row r="120" spans="15:25">
      <c r="O120" s="31" t="s">
        <v>1578</v>
      </c>
      <c r="P120" s="62" t="s">
        <v>1857</v>
      </c>
      <c r="Q120" s="62">
        <v>4</v>
      </c>
      <c r="R120" s="37" t="s">
        <v>1862</v>
      </c>
      <c r="S120" s="37">
        <v>2011</v>
      </c>
      <c r="T120" s="97">
        <v>8.1492066383361816E-3</v>
      </c>
      <c r="U120" s="97">
        <v>6.0902968049049377E-2</v>
      </c>
      <c r="V120" s="97">
        <v>6.1408658511936665E-3</v>
      </c>
      <c r="W120" s="37" t="s">
        <v>1912</v>
      </c>
      <c r="X120" s="37" t="s">
        <v>2123</v>
      </c>
      <c r="Y120" s="37" t="s">
        <v>2291</v>
      </c>
    </row>
    <row r="121" spans="15:25">
      <c r="O121" s="31" t="s">
        <v>1579</v>
      </c>
      <c r="P121" s="62" t="s">
        <v>1857</v>
      </c>
      <c r="Q121" s="62">
        <v>4</v>
      </c>
      <c r="R121" s="37" t="s">
        <v>1862</v>
      </c>
      <c r="S121" s="37">
        <v>2016</v>
      </c>
      <c r="T121" s="97">
        <v>2.9927074909210205E-2</v>
      </c>
      <c r="U121" s="97">
        <v>6.4621873199939728E-2</v>
      </c>
      <c r="V121" s="97">
        <v>7.5384369120001793E-3</v>
      </c>
      <c r="W121" s="37" t="s">
        <v>1913</v>
      </c>
      <c r="X121" s="37" t="s">
        <v>2123</v>
      </c>
      <c r="Y121" s="37" t="s">
        <v>2291</v>
      </c>
    </row>
    <row r="122" spans="15:25">
      <c r="O122" s="31" t="s">
        <v>1580</v>
      </c>
      <c r="P122" s="62" t="s">
        <v>1857</v>
      </c>
      <c r="Q122" s="62">
        <v>4</v>
      </c>
      <c r="R122" s="37" t="s">
        <v>1862</v>
      </c>
      <c r="S122" s="37">
        <v>2011</v>
      </c>
      <c r="T122" s="97">
        <v>0.24256390333175659</v>
      </c>
      <c r="U122" s="97">
        <v>0.14691753685474396</v>
      </c>
      <c r="V122" s="97">
        <v>3.5524122416973114E-2</v>
      </c>
      <c r="W122" s="37" t="s">
        <v>1914</v>
      </c>
      <c r="X122" s="37" t="s">
        <v>2124</v>
      </c>
      <c r="Y122" s="37" t="s">
        <v>2292</v>
      </c>
    </row>
    <row r="123" spans="15:25">
      <c r="O123" s="31" t="s">
        <v>1581</v>
      </c>
      <c r="P123" s="62" t="s">
        <v>1857</v>
      </c>
      <c r="Q123" s="62">
        <v>4</v>
      </c>
      <c r="R123" s="37" t="s">
        <v>1862</v>
      </c>
      <c r="S123" s="37">
        <v>2016</v>
      </c>
      <c r="T123" s="97">
        <v>3.6808967590332031E-2</v>
      </c>
      <c r="U123" s="97">
        <v>7.9643800854682922E-2</v>
      </c>
      <c r="V123" s="97">
        <v>1.0650904849171638E-2</v>
      </c>
      <c r="W123" s="37" t="s">
        <v>1915</v>
      </c>
      <c r="X123" s="37" t="s">
        <v>2125</v>
      </c>
      <c r="Y123" s="37" t="s">
        <v>2293</v>
      </c>
    </row>
    <row r="124" spans="15:25">
      <c r="O124" s="31" t="s">
        <v>1582</v>
      </c>
      <c r="P124" s="62" t="s">
        <v>1857</v>
      </c>
      <c r="Q124" s="62">
        <v>4</v>
      </c>
      <c r="R124" s="37" t="s">
        <v>1862</v>
      </c>
      <c r="S124" s="37">
        <v>2001</v>
      </c>
      <c r="T124" s="97">
        <v>0.4023510217666626</v>
      </c>
      <c r="U124" s="97">
        <v>0.18649764358997345</v>
      </c>
      <c r="V124" s="97">
        <v>5.3496260195970535E-2</v>
      </c>
      <c r="W124" s="37" t="s">
        <v>1916</v>
      </c>
      <c r="X124" s="37" t="s">
        <v>2126</v>
      </c>
      <c r="Y124" s="37" t="s">
        <v>2294</v>
      </c>
    </row>
    <row r="125" spans="15:25">
      <c r="O125" s="31" t="s">
        <v>1583</v>
      </c>
      <c r="P125" s="62" t="s">
        <v>1857</v>
      </c>
      <c r="Q125" s="62">
        <v>3</v>
      </c>
      <c r="R125" s="37" t="s">
        <v>1862</v>
      </c>
      <c r="S125" s="37">
        <v>2016</v>
      </c>
      <c r="T125" s="97">
        <v>0.11819988489151001</v>
      </c>
      <c r="U125" s="97">
        <v>0.13618926703929901</v>
      </c>
      <c r="V125" s="97">
        <v>3.1647861003875732E-2</v>
      </c>
      <c r="W125" s="37" t="s">
        <v>1917</v>
      </c>
      <c r="X125" s="37" t="s">
        <v>2127</v>
      </c>
      <c r="Y125" s="37" t="s">
        <v>2295</v>
      </c>
    </row>
    <row r="126" spans="15:25">
      <c r="O126" s="31" t="s">
        <v>1584</v>
      </c>
      <c r="P126" s="62" t="s">
        <v>1857</v>
      </c>
      <c r="Q126" s="62">
        <v>4</v>
      </c>
      <c r="R126" s="37" t="s">
        <v>1862</v>
      </c>
      <c r="S126" s="37">
        <v>2001</v>
      </c>
      <c r="T126" s="97">
        <v>0.33327972888946533</v>
      </c>
      <c r="U126" s="97">
        <v>0.1935165673494339</v>
      </c>
      <c r="V126" s="97">
        <v>5.6510556489229202E-2</v>
      </c>
      <c r="W126" s="37" t="s">
        <v>1917</v>
      </c>
      <c r="X126" s="37" t="s">
        <v>2128</v>
      </c>
      <c r="Y126" s="37" t="s">
        <v>2296</v>
      </c>
    </row>
    <row r="127" spans="15:25">
      <c r="O127" s="31" t="s">
        <v>1585</v>
      </c>
      <c r="P127" s="62" t="s">
        <v>1857</v>
      </c>
      <c r="Q127" s="62">
        <v>4</v>
      </c>
      <c r="R127" s="37" t="s">
        <v>1862</v>
      </c>
      <c r="S127" s="37">
        <v>2001</v>
      </c>
      <c r="T127" s="97">
        <v>0.27686899900436401</v>
      </c>
      <c r="U127" s="97">
        <v>0.14312160015106201</v>
      </c>
      <c r="V127" s="97">
        <v>3.3708240836858749E-2</v>
      </c>
      <c r="W127" s="37" t="s">
        <v>1917</v>
      </c>
      <c r="X127" s="37" t="s">
        <v>2128</v>
      </c>
      <c r="Y127" s="37" t="s">
        <v>2296</v>
      </c>
    </row>
    <row r="128" spans="15:25">
      <c r="O128" s="31" t="s">
        <v>1586</v>
      </c>
      <c r="P128" s="62" t="s">
        <v>1857</v>
      </c>
      <c r="Q128" s="62">
        <v>4</v>
      </c>
      <c r="R128" s="37" t="s">
        <v>1862</v>
      </c>
      <c r="S128" s="37">
        <v>2001</v>
      </c>
      <c r="T128" s="97">
        <v>6.0690108686685562E-2</v>
      </c>
      <c r="U128" s="97">
        <v>0.10671538114547729</v>
      </c>
      <c r="V128" s="97">
        <v>1.9325088709592819E-2</v>
      </c>
      <c r="W128" s="37" t="s">
        <v>1917</v>
      </c>
      <c r="X128" s="37" t="s">
        <v>2129</v>
      </c>
      <c r="Y128" s="37" t="s">
        <v>2297</v>
      </c>
    </row>
    <row r="129" spans="15:25">
      <c r="O129" s="31" t="s">
        <v>1587</v>
      </c>
      <c r="P129" s="62" t="s">
        <v>1857</v>
      </c>
      <c r="Q129" s="62">
        <v>4</v>
      </c>
      <c r="R129" s="37" t="s">
        <v>1862</v>
      </c>
      <c r="S129" s="37">
        <v>2016</v>
      </c>
      <c r="T129" s="97">
        <v>0.36669307947158813</v>
      </c>
      <c r="U129" s="97">
        <v>0.18260172009468079</v>
      </c>
      <c r="V129" s="97">
        <v>5.2506081759929657E-2</v>
      </c>
      <c r="W129" s="37" t="s">
        <v>1918</v>
      </c>
      <c r="X129" s="37" t="s">
        <v>2129</v>
      </c>
      <c r="Y129" s="37" t="s">
        <v>2297</v>
      </c>
    </row>
    <row r="130" spans="15:25">
      <c r="O130" s="31" t="s">
        <v>1588</v>
      </c>
      <c r="P130" s="62" t="s">
        <v>1857</v>
      </c>
      <c r="Q130" s="62">
        <v>4</v>
      </c>
      <c r="R130" s="37" t="s">
        <v>1862</v>
      </c>
      <c r="S130" s="37">
        <v>2006</v>
      </c>
      <c r="T130" s="97">
        <v>1.8131732940673828E-2</v>
      </c>
      <c r="U130" s="97">
        <v>7.9346708953380585E-2</v>
      </c>
      <c r="V130" s="97">
        <v>1.1063395999372005E-2</v>
      </c>
      <c r="W130" s="37" t="s">
        <v>1919</v>
      </c>
      <c r="X130" s="37" t="s">
        <v>2129</v>
      </c>
      <c r="Y130" s="37" t="s">
        <v>2297</v>
      </c>
    </row>
    <row r="131" spans="15:25">
      <c r="O131" s="31" t="s">
        <v>1589</v>
      </c>
      <c r="P131" s="62" t="s">
        <v>1857</v>
      </c>
      <c r="Q131" s="62">
        <v>4</v>
      </c>
      <c r="R131" s="37" t="s">
        <v>1862</v>
      </c>
      <c r="S131" s="37">
        <v>2016</v>
      </c>
      <c r="T131" s="97">
        <v>1.9925415515899658E-2</v>
      </c>
      <c r="U131" s="97">
        <v>8.3211980760097504E-2</v>
      </c>
      <c r="V131" s="97">
        <v>1.0867716744542122E-2</v>
      </c>
      <c r="W131" s="37" t="s">
        <v>1919</v>
      </c>
      <c r="X131" s="37" t="s">
        <v>2129</v>
      </c>
      <c r="Y131" s="37" t="s">
        <v>2298</v>
      </c>
    </row>
    <row r="132" spans="15:25">
      <c r="O132" s="31" t="s">
        <v>1590</v>
      </c>
      <c r="P132" s="62" t="s">
        <v>1857</v>
      </c>
      <c r="Q132" s="62">
        <v>4</v>
      </c>
      <c r="R132" s="37" t="s">
        <v>1862</v>
      </c>
      <c r="S132" s="37">
        <v>2011</v>
      </c>
      <c r="T132" s="97">
        <v>0.52578401565551758</v>
      </c>
      <c r="U132" s="97">
        <v>0.21337957680225372</v>
      </c>
      <c r="V132" s="97">
        <v>6.9786004722118378E-2</v>
      </c>
      <c r="W132" s="37" t="s">
        <v>1920</v>
      </c>
      <c r="X132" s="37" t="s">
        <v>2129</v>
      </c>
      <c r="Y132" s="37" t="s">
        <v>2299</v>
      </c>
    </row>
    <row r="133" spans="15:25">
      <c r="O133" s="31" t="s">
        <v>1591</v>
      </c>
      <c r="P133" s="62" t="s">
        <v>1857</v>
      </c>
      <c r="Q133" s="62">
        <v>4</v>
      </c>
      <c r="R133" s="37" t="s">
        <v>1862</v>
      </c>
      <c r="S133" s="37">
        <v>2001</v>
      </c>
      <c r="T133" s="97">
        <v>4.6359594911336899E-2</v>
      </c>
      <c r="U133" s="97">
        <v>8.3483964204788208E-2</v>
      </c>
      <c r="V133" s="97">
        <v>1.196786854416132E-2</v>
      </c>
      <c r="W133" s="37" t="s">
        <v>1921</v>
      </c>
      <c r="X133" s="37" t="s">
        <v>2129</v>
      </c>
      <c r="Y133" s="37" t="s">
        <v>2299</v>
      </c>
    </row>
    <row r="134" spans="15:25">
      <c r="O134" s="31" t="s">
        <v>1592</v>
      </c>
      <c r="P134" s="62" t="s">
        <v>1857</v>
      </c>
      <c r="Q134" s="62">
        <v>4</v>
      </c>
      <c r="R134" s="37" t="s">
        <v>1862</v>
      </c>
      <c r="S134" s="37">
        <v>2006</v>
      </c>
      <c r="T134" s="97">
        <v>5.5949091911315918E-3</v>
      </c>
      <c r="U134" s="97">
        <v>3.4576244652271271E-2</v>
      </c>
      <c r="V134" s="97">
        <v>2.0505310967564583E-3</v>
      </c>
      <c r="W134" s="37" t="s">
        <v>1921</v>
      </c>
      <c r="X134" s="37" t="s">
        <v>2129</v>
      </c>
      <c r="Y134" s="37" t="s">
        <v>2299</v>
      </c>
    </row>
    <row r="135" spans="15:25">
      <c r="O135" s="31" t="s">
        <v>1593</v>
      </c>
      <c r="P135" s="62" t="s">
        <v>1857</v>
      </c>
      <c r="Q135" s="62">
        <v>4</v>
      </c>
      <c r="R135" s="37" t="s">
        <v>1862</v>
      </c>
      <c r="S135" s="37">
        <v>2011</v>
      </c>
      <c r="T135" s="97">
        <v>1.0005652904510498E-2</v>
      </c>
      <c r="U135" s="97">
        <v>5.3862497210502625E-2</v>
      </c>
      <c r="V135" s="97">
        <v>5.0990493036806583E-3</v>
      </c>
      <c r="W135" s="37" t="s">
        <v>1921</v>
      </c>
      <c r="X135" s="37" t="s">
        <v>2129</v>
      </c>
      <c r="Y135" s="37" t="s">
        <v>2300</v>
      </c>
    </row>
    <row r="136" spans="15:25">
      <c r="O136" s="31" t="s">
        <v>1594</v>
      </c>
      <c r="P136" s="62" t="s">
        <v>1857</v>
      </c>
      <c r="Q136" s="62">
        <v>4</v>
      </c>
      <c r="R136" s="37" t="s">
        <v>1862</v>
      </c>
      <c r="S136" s="37">
        <v>2011</v>
      </c>
      <c r="T136" s="97">
        <v>0.78987747430801392</v>
      </c>
      <c r="U136" s="97">
        <v>0.32269790768623352</v>
      </c>
      <c r="V136" s="97">
        <v>0.1407877504825592</v>
      </c>
      <c r="W136" s="37" t="s">
        <v>1922</v>
      </c>
      <c r="X136" s="37" t="s">
        <v>2130</v>
      </c>
      <c r="Y136" s="37" t="s">
        <v>2300</v>
      </c>
    </row>
    <row r="137" spans="15:25">
      <c r="O137" s="31" t="s">
        <v>1595</v>
      </c>
      <c r="P137" s="62" t="s">
        <v>1857</v>
      </c>
      <c r="Q137" s="62">
        <v>4</v>
      </c>
      <c r="R137" s="37" t="s">
        <v>1862</v>
      </c>
      <c r="S137" s="37">
        <v>2016</v>
      </c>
      <c r="T137" s="97">
        <v>0.1279793381690979</v>
      </c>
      <c r="U137" s="97">
        <v>0.10398353636264801</v>
      </c>
      <c r="V137" s="97">
        <v>1.8165295943617821E-2</v>
      </c>
      <c r="W137" s="37" t="s">
        <v>1923</v>
      </c>
      <c r="X137" s="37" t="s">
        <v>2131</v>
      </c>
      <c r="Y137" s="37" t="s">
        <v>2300</v>
      </c>
    </row>
    <row r="138" spans="15:25">
      <c r="O138" s="31" t="s">
        <v>1596</v>
      </c>
      <c r="P138" s="62" t="s">
        <v>1857</v>
      </c>
      <c r="Q138" s="62">
        <v>4</v>
      </c>
      <c r="R138" s="37" t="s">
        <v>1862</v>
      </c>
      <c r="S138" s="37">
        <v>2016</v>
      </c>
      <c r="T138" s="97">
        <v>0.69155102968215942</v>
      </c>
      <c r="U138" s="97">
        <v>0.32734289765357971</v>
      </c>
      <c r="V138" s="97">
        <v>0.1609712541103363</v>
      </c>
      <c r="W138" s="37" t="s">
        <v>1924</v>
      </c>
      <c r="X138" s="37" t="s">
        <v>2132</v>
      </c>
      <c r="Y138" s="37" t="s">
        <v>2300</v>
      </c>
    </row>
    <row r="139" spans="15:25">
      <c r="O139" s="31" t="s">
        <v>1597</v>
      </c>
      <c r="P139" s="62" t="s">
        <v>1857</v>
      </c>
      <c r="Q139" s="62">
        <v>4</v>
      </c>
      <c r="R139" s="37" t="s">
        <v>1862</v>
      </c>
      <c r="S139" s="37">
        <v>2011</v>
      </c>
      <c r="T139" s="97">
        <v>4.4983029365539551E-3</v>
      </c>
      <c r="U139" s="97">
        <v>3.0894754454493523E-2</v>
      </c>
      <c r="V139" s="97">
        <v>1.6870248364284635E-3</v>
      </c>
      <c r="W139" s="37" t="s">
        <v>1925</v>
      </c>
      <c r="X139" s="37" t="s">
        <v>2133</v>
      </c>
      <c r="Y139" s="37" t="s">
        <v>2301</v>
      </c>
    </row>
    <row r="140" spans="15:25">
      <c r="O140" s="31" t="s">
        <v>1598</v>
      </c>
      <c r="P140" s="62" t="s">
        <v>1857</v>
      </c>
      <c r="Q140" s="62">
        <v>4</v>
      </c>
      <c r="R140" s="37" t="s">
        <v>1862</v>
      </c>
      <c r="S140" s="37">
        <v>2016</v>
      </c>
      <c r="T140" s="97">
        <v>0.40937381982803345</v>
      </c>
      <c r="U140" s="97">
        <v>0.21059627830982208</v>
      </c>
      <c r="V140" s="97">
        <v>7.0657543838024139E-2</v>
      </c>
      <c r="W140" s="37" t="s">
        <v>1926</v>
      </c>
      <c r="X140" s="37" t="s">
        <v>2133</v>
      </c>
      <c r="Y140" s="37" t="s">
        <v>2301</v>
      </c>
    </row>
    <row r="141" spans="15:25">
      <c r="O141" s="31" t="s">
        <v>1599</v>
      </c>
      <c r="P141" s="62" t="s">
        <v>1857</v>
      </c>
      <c r="Q141" s="62">
        <v>4</v>
      </c>
      <c r="R141" s="37" t="s">
        <v>1862</v>
      </c>
      <c r="S141" s="37">
        <v>2006</v>
      </c>
      <c r="T141" s="97">
        <v>1.8067240715026855E-2</v>
      </c>
      <c r="U141" s="97">
        <v>6.5129496157169342E-2</v>
      </c>
      <c r="V141" s="97">
        <v>7.4820909649133682E-3</v>
      </c>
      <c r="W141" s="37" t="s">
        <v>1927</v>
      </c>
      <c r="X141" s="37" t="s">
        <v>2133</v>
      </c>
      <c r="Y141" s="37" t="s">
        <v>2301</v>
      </c>
    </row>
    <row r="142" spans="15:25">
      <c r="O142" s="31" t="s">
        <v>1600</v>
      </c>
      <c r="P142" s="62" t="s">
        <v>1857</v>
      </c>
      <c r="Q142" s="62">
        <v>5</v>
      </c>
      <c r="R142" s="37" t="s">
        <v>1862</v>
      </c>
      <c r="S142" s="37">
        <v>2016</v>
      </c>
      <c r="T142" s="97">
        <v>1.3905167579650879E-2</v>
      </c>
      <c r="U142" s="97">
        <v>7.1026906371116638E-2</v>
      </c>
      <c r="V142" s="97">
        <v>8.7212603539228439E-3</v>
      </c>
      <c r="W142" s="37" t="s">
        <v>1927</v>
      </c>
      <c r="X142" s="37" t="s">
        <v>2133</v>
      </c>
      <c r="Y142" s="37" t="s">
        <v>2301</v>
      </c>
    </row>
    <row r="143" spans="15:25">
      <c r="O143" s="31" t="s">
        <v>1601</v>
      </c>
      <c r="P143" s="62" t="s">
        <v>1857</v>
      </c>
      <c r="Q143" s="62">
        <v>4</v>
      </c>
      <c r="R143" s="37" t="s">
        <v>1862</v>
      </c>
      <c r="S143" s="37">
        <v>2016</v>
      </c>
      <c r="T143" s="97">
        <v>0.19664347171783447</v>
      </c>
      <c r="U143" s="97">
        <v>0.15402616560459137</v>
      </c>
      <c r="V143" s="97">
        <v>3.9564650505781174E-2</v>
      </c>
      <c r="W143" s="37" t="s">
        <v>1928</v>
      </c>
      <c r="X143" s="37" t="s">
        <v>2133</v>
      </c>
      <c r="Y143" s="37" t="s">
        <v>2302</v>
      </c>
    </row>
    <row r="144" spans="15:25">
      <c r="O144" s="31" t="s">
        <v>1602</v>
      </c>
      <c r="P144" s="62" t="s">
        <v>1857</v>
      </c>
      <c r="Q144" s="62">
        <v>4</v>
      </c>
      <c r="R144" s="37" t="s">
        <v>1862</v>
      </c>
      <c r="S144" s="37">
        <v>2016</v>
      </c>
      <c r="T144" s="97">
        <v>1.9077122211456299E-2</v>
      </c>
      <c r="U144" s="97">
        <v>7.4090078473091125E-2</v>
      </c>
      <c r="V144" s="97">
        <v>9.600447490811348E-3</v>
      </c>
      <c r="W144" s="37" t="s">
        <v>1929</v>
      </c>
      <c r="X144" s="37" t="s">
        <v>2134</v>
      </c>
      <c r="Y144" s="37" t="s">
        <v>2302</v>
      </c>
    </row>
    <row r="145" spans="15:25">
      <c r="O145" s="31" t="s">
        <v>1603</v>
      </c>
      <c r="P145" s="62" t="s">
        <v>1857</v>
      </c>
      <c r="Q145" s="62">
        <v>6</v>
      </c>
      <c r="R145" s="37" t="s">
        <v>1862</v>
      </c>
      <c r="S145" s="37">
        <v>2011</v>
      </c>
      <c r="T145" s="97">
        <v>0.44298088550567627</v>
      </c>
      <c r="U145" s="97">
        <v>0.15824291110038757</v>
      </c>
      <c r="V145" s="97">
        <v>3.8171954452991486E-2</v>
      </c>
      <c r="W145" s="37" t="s">
        <v>1930</v>
      </c>
      <c r="X145" s="37" t="s">
        <v>2134</v>
      </c>
      <c r="Y145" s="37" t="s">
        <v>2302</v>
      </c>
    </row>
    <row r="146" spans="15:25">
      <c r="O146" s="31" t="s">
        <v>1604</v>
      </c>
      <c r="P146" s="62" t="s">
        <v>1857</v>
      </c>
      <c r="Q146" s="62">
        <v>4</v>
      </c>
      <c r="R146" s="37" t="s">
        <v>1862</v>
      </c>
      <c r="S146" s="37">
        <v>2016</v>
      </c>
      <c r="T146" s="97">
        <v>1.3098418712615967E-2</v>
      </c>
      <c r="U146" s="97">
        <v>6.2853716313838959E-2</v>
      </c>
      <c r="V146" s="97">
        <v>6.5332492813467979E-3</v>
      </c>
      <c r="W146" s="37" t="s">
        <v>1931</v>
      </c>
      <c r="X146" s="37" t="s">
        <v>2135</v>
      </c>
      <c r="Y146" s="37" t="s">
        <v>2303</v>
      </c>
    </row>
    <row r="147" spans="15:25">
      <c r="O147" s="31" t="s">
        <v>1605</v>
      </c>
      <c r="P147" s="62" t="s">
        <v>1857</v>
      </c>
      <c r="Q147" s="62">
        <v>4</v>
      </c>
      <c r="R147" s="37" t="s">
        <v>1862</v>
      </c>
      <c r="S147" s="37">
        <v>2011</v>
      </c>
      <c r="T147" s="97">
        <v>2.249222993850708E-2</v>
      </c>
      <c r="U147" s="97">
        <v>6.9490157067775726E-2</v>
      </c>
      <c r="V147" s="97">
        <v>8.4719359874725342E-3</v>
      </c>
      <c r="W147" s="37" t="s">
        <v>1932</v>
      </c>
      <c r="X147" s="37" t="s">
        <v>2135</v>
      </c>
      <c r="Y147" s="37" t="s">
        <v>2303</v>
      </c>
    </row>
    <row r="148" spans="15:25">
      <c r="O148" s="31" t="s">
        <v>1606</v>
      </c>
      <c r="P148" s="62" t="s">
        <v>1857</v>
      </c>
      <c r="Q148" s="62">
        <v>4</v>
      </c>
      <c r="R148" s="37" t="s">
        <v>1862</v>
      </c>
      <c r="S148" s="37">
        <v>2016</v>
      </c>
      <c r="T148" s="97">
        <v>2.3149967193603516E-2</v>
      </c>
      <c r="U148" s="97">
        <v>0.10534621775150299</v>
      </c>
      <c r="V148" s="97">
        <v>1.9887138158082962E-2</v>
      </c>
      <c r="W148" s="37" t="s">
        <v>1933</v>
      </c>
      <c r="X148" s="37" t="s">
        <v>2135</v>
      </c>
      <c r="Y148" s="37" t="s">
        <v>2303</v>
      </c>
    </row>
    <row r="149" spans="15:25">
      <c r="O149" s="31" t="s">
        <v>1607</v>
      </c>
      <c r="P149" s="62" t="s">
        <v>1857</v>
      </c>
      <c r="Q149" s="62">
        <v>4</v>
      </c>
      <c r="R149" s="37" t="s">
        <v>1862</v>
      </c>
      <c r="S149" s="37">
        <v>2006</v>
      </c>
      <c r="T149" s="97">
        <v>1.5606999397277832E-2</v>
      </c>
      <c r="U149" s="97">
        <v>7.0949941873550415E-2</v>
      </c>
      <c r="V149" s="97">
        <v>8.7570436298847198E-3</v>
      </c>
      <c r="W149" s="37" t="s">
        <v>1933</v>
      </c>
      <c r="X149" s="37" t="s">
        <v>2136</v>
      </c>
      <c r="Y149" s="37" t="s">
        <v>2304</v>
      </c>
    </row>
    <row r="150" spans="15:25">
      <c r="O150" s="31" t="s">
        <v>1608</v>
      </c>
      <c r="P150" s="62" t="s">
        <v>1857</v>
      </c>
      <c r="Q150" s="62">
        <v>5</v>
      </c>
      <c r="R150" s="37" t="s">
        <v>1862</v>
      </c>
      <c r="S150" s="37">
        <v>2011</v>
      </c>
      <c r="T150" s="97">
        <v>0.43303757905960083</v>
      </c>
      <c r="U150" s="97">
        <v>0.22055819630622864</v>
      </c>
      <c r="V150" s="97">
        <v>7.1787133812904358E-2</v>
      </c>
      <c r="W150" s="37" t="s">
        <v>1934</v>
      </c>
      <c r="X150" s="37" t="s">
        <v>2136</v>
      </c>
      <c r="Y150" s="37" t="s">
        <v>2304</v>
      </c>
    </row>
    <row r="151" spans="15:25">
      <c r="O151" s="31" t="s">
        <v>1608</v>
      </c>
      <c r="P151" s="62" t="s">
        <v>1857</v>
      </c>
      <c r="Q151" s="62">
        <v>4</v>
      </c>
      <c r="R151" s="37" t="s">
        <v>1862</v>
      </c>
      <c r="S151" s="37">
        <v>2016</v>
      </c>
      <c r="T151" s="97">
        <v>0.77949297428131104</v>
      </c>
      <c r="U151" s="97">
        <v>0.30307632684707642</v>
      </c>
      <c r="V151" s="97">
        <v>0.13040265440940857</v>
      </c>
      <c r="W151" s="37" t="s">
        <v>1934</v>
      </c>
      <c r="X151" s="37" t="s">
        <v>2136</v>
      </c>
      <c r="Y151" s="37" t="s">
        <v>2304</v>
      </c>
    </row>
    <row r="152" spans="15:25">
      <c r="O152" s="31" t="s">
        <v>1609</v>
      </c>
      <c r="P152" s="62" t="s">
        <v>1857</v>
      </c>
      <c r="Q152" s="62">
        <v>4</v>
      </c>
      <c r="R152" s="37" t="s">
        <v>1862</v>
      </c>
      <c r="S152" s="37">
        <v>2011</v>
      </c>
      <c r="T152" s="97">
        <v>6.8354964256286621E-2</v>
      </c>
      <c r="U152" s="97">
        <v>0.11952044069766998</v>
      </c>
      <c r="V152" s="97">
        <v>2.3765269666910172E-2</v>
      </c>
      <c r="W152" s="37" t="s">
        <v>1935</v>
      </c>
      <c r="X152" s="37" t="s">
        <v>2137</v>
      </c>
      <c r="Y152" s="37" t="s">
        <v>2305</v>
      </c>
    </row>
    <row r="153" spans="15:25">
      <c r="O153" s="31" t="s">
        <v>1610</v>
      </c>
      <c r="P153" s="62" t="s">
        <v>1857</v>
      </c>
      <c r="Q153" s="62">
        <v>4</v>
      </c>
      <c r="R153" s="37" t="s">
        <v>1862</v>
      </c>
      <c r="S153" s="37">
        <v>2016</v>
      </c>
      <c r="T153" s="97">
        <v>1.4039039611816406E-2</v>
      </c>
      <c r="U153" s="97">
        <v>8.7472289800643921E-2</v>
      </c>
      <c r="V153" s="97">
        <v>1.3517578132450581E-2</v>
      </c>
      <c r="W153" s="37" t="s">
        <v>1936</v>
      </c>
      <c r="X153" s="37" t="s">
        <v>2137</v>
      </c>
      <c r="Y153" s="37" t="s">
        <v>2305</v>
      </c>
    </row>
    <row r="154" spans="15:25">
      <c r="O154" s="31" t="s">
        <v>1611</v>
      </c>
      <c r="P154" s="62" t="s">
        <v>1857</v>
      </c>
      <c r="Q154" s="62">
        <v>4</v>
      </c>
      <c r="R154" s="37" t="s">
        <v>1862</v>
      </c>
      <c r="S154" s="37">
        <v>2001</v>
      </c>
      <c r="T154" s="97">
        <v>5.4929550737142563E-2</v>
      </c>
      <c r="U154" s="97">
        <v>9.7709096968173981E-2</v>
      </c>
      <c r="V154" s="97">
        <v>1.5844801440834999E-2</v>
      </c>
      <c r="W154" s="37" t="s">
        <v>1937</v>
      </c>
      <c r="X154" s="37" t="s">
        <v>2137</v>
      </c>
      <c r="Y154" s="37" t="s">
        <v>2305</v>
      </c>
    </row>
    <row r="155" spans="15:25">
      <c r="O155" s="31" t="s">
        <v>1612</v>
      </c>
      <c r="P155" s="62" t="s">
        <v>1857</v>
      </c>
      <c r="Q155" s="62">
        <v>5</v>
      </c>
      <c r="R155" s="37" t="s">
        <v>1862</v>
      </c>
      <c r="S155" s="37">
        <v>2006</v>
      </c>
      <c r="T155" s="97">
        <v>1.6981601715087891E-2</v>
      </c>
      <c r="U155" s="97">
        <v>8.4496259689331055E-2</v>
      </c>
      <c r="V155" s="97">
        <v>1.5969906002283096E-2</v>
      </c>
      <c r="W155" s="37" t="s">
        <v>1937</v>
      </c>
      <c r="X155" s="37" t="s">
        <v>2137</v>
      </c>
      <c r="Y155" s="37" t="s">
        <v>2305</v>
      </c>
    </row>
    <row r="156" spans="15:25">
      <c r="O156" s="31" t="s">
        <v>1612</v>
      </c>
      <c r="P156" s="62" t="s">
        <v>1857</v>
      </c>
      <c r="Q156" s="62">
        <v>4</v>
      </c>
      <c r="R156" s="37" t="s">
        <v>1862</v>
      </c>
      <c r="S156" s="37">
        <v>2006</v>
      </c>
      <c r="T156" s="97">
        <v>6.8288564682006836E-2</v>
      </c>
      <c r="U156" s="97">
        <v>7.8648306429386139E-2</v>
      </c>
      <c r="V156" s="97">
        <v>1.0530350729823112E-2</v>
      </c>
      <c r="W156" s="37" t="s">
        <v>1937</v>
      </c>
      <c r="X156" s="37" t="s">
        <v>2137</v>
      </c>
      <c r="Y156" s="37" t="s">
        <v>2305</v>
      </c>
    </row>
    <row r="157" spans="15:25">
      <c r="O157" s="31" t="s">
        <v>1612</v>
      </c>
      <c r="P157" s="62" t="s">
        <v>1857</v>
      </c>
      <c r="Q157" s="62">
        <v>4</v>
      </c>
      <c r="R157" s="37" t="s">
        <v>1862</v>
      </c>
      <c r="S157" s="37">
        <v>2001</v>
      </c>
      <c r="T157" s="97">
        <v>7.8646659851074219E-2</v>
      </c>
      <c r="U157" s="97">
        <v>9.2734247446060181E-2</v>
      </c>
      <c r="V157" s="97">
        <v>1.4971089549362659E-2</v>
      </c>
      <c r="W157" s="37" t="s">
        <v>1937</v>
      </c>
      <c r="X157" s="37" t="s">
        <v>2137</v>
      </c>
      <c r="Y157" s="37" t="s">
        <v>2305</v>
      </c>
    </row>
    <row r="158" spans="15:25">
      <c r="O158" s="31" t="s">
        <v>1613</v>
      </c>
      <c r="P158" s="62" t="s">
        <v>1857</v>
      </c>
      <c r="Q158" s="62">
        <v>4</v>
      </c>
      <c r="R158" s="37" t="s">
        <v>1862</v>
      </c>
      <c r="S158" s="37">
        <v>2001</v>
      </c>
      <c r="T158" s="97">
        <v>1.4521300792694092E-2</v>
      </c>
      <c r="U158" s="97">
        <v>6.5553031861782074E-2</v>
      </c>
      <c r="V158" s="97">
        <v>7.1491803973913193E-3</v>
      </c>
      <c r="W158" s="37" t="s">
        <v>1937</v>
      </c>
      <c r="X158" s="37" t="s">
        <v>2137</v>
      </c>
      <c r="Y158" s="37" t="s">
        <v>2305</v>
      </c>
    </row>
    <row r="159" spans="15:25">
      <c r="O159" s="31" t="s">
        <v>1614</v>
      </c>
      <c r="P159" s="62" t="s">
        <v>1857</v>
      </c>
      <c r="Q159" s="62">
        <v>4</v>
      </c>
      <c r="R159" s="37" t="s">
        <v>1862</v>
      </c>
      <c r="S159" s="37">
        <v>2001</v>
      </c>
      <c r="T159" s="97">
        <v>3.0926406383514404E-2</v>
      </c>
      <c r="U159" s="97">
        <v>7.3505967855453491E-2</v>
      </c>
      <c r="V159" s="97">
        <v>9.6581680700182915E-3</v>
      </c>
      <c r="W159" s="37" t="s">
        <v>1938</v>
      </c>
      <c r="X159" s="37" t="s">
        <v>2137</v>
      </c>
      <c r="Y159" s="37" t="s">
        <v>2305</v>
      </c>
    </row>
    <row r="160" spans="15:25">
      <c r="O160" s="31" t="s">
        <v>1615</v>
      </c>
      <c r="P160" s="62" t="s">
        <v>1857</v>
      </c>
      <c r="Q160" s="62">
        <v>4</v>
      </c>
      <c r="R160" s="37" t="s">
        <v>1862</v>
      </c>
      <c r="S160" s="37">
        <v>2001</v>
      </c>
      <c r="T160" s="97">
        <v>9.7910404205322266E-2</v>
      </c>
      <c r="U160" s="97">
        <v>0.15834617614746094</v>
      </c>
      <c r="V160" s="97">
        <v>3.9647750556468964E-2</v>
      </c>
      <c r="W160" s="37" t="s">
        <v>1939</v>
      </c>
      <c r="X160" s="37" t="s">
        <v>2137</v>
      </c>
      <c r="Y160" s="37" t="s">
        <v>2305</v>
      </c>
    </row>
    <row r="161" spans="15:25">
      <c r="O161" s="31" t="s">
        <v>1616</v>
      </c>
      <c r="P161" s="62" t="s">
        <v>1857</v>
      </c>
      <c r="Q161" s="62">
        <v>4</v>
      </c>
      <c r="R161" s="37" t="s">
        <v>1862</v>
      </c>
      <c r="S161" s="37">
        <v>2016</v>
      </c>
      <c r="T161" s="97">
        <v>2.4024128913879395E-2</v>
      </c>
      <c r="U161" s="97">
        <v>8.7668508291244507E-2</v>
      </c>
      <c r="V161" s="97">
        <v>1.4864097349345684E-2</v>
      </c>
      <c r="W161" s="37" t="s">
        <v>1939</v>
      </c>
      <c r="X161" s="37" t="s">
        <v>2137</v>
      </c>
      <c r="Y161" s="37" t="s">
        <v>2305</v>
      </c>
    </row>
    <row r="162" spans="15:25">
      <c r="O162" s="31" t="s">
        <v>1617</v>
      </c>
      <c r="P162" s="62" t="s">
        <v>1857</v>
      </c>
      <c r="Q162" s="62">
        <v>4</v>
      </c>
      <c r="R162" s="37" t="s">
        <v>1862</v>
      </c>
      <c r="S162" s="37">
        <v>2011</v>
      </c>
      <c r="T162" s="97">
        <v>0.2200164794921875</v>
      </c>
      <c r="U162" s="97">
        <v>0.1305578202009201</v>
      </c>
      <c r="V162" s="97">
        <v>2.7261020615696907E-2</v>
      </c>
      <c r="W162" s="37" t="s">
        <v>1940</v>
      </c>
      <c r="X162" s="37" t="s">
        <v>2137</v>
      </c>
      <c r="Y162" s="37" t="s">
        <v>2306</v>
      </c>
    </row>
    <row r="163" spans="15:25">
      <c r="O163" s="31" t="s">
        <v>1618</v>
      </c>
      <c r="P163" s="62" t="s">
        <v>1857</v>
      </c>
      <c r="Q163" s="62">
        <v>4</v>
      </c>
      <c r="R163" s="37" t="s">
        <v>1862</v>
      </c>
      <c r="S163" s="37">
        <v>2006</v>
      </c>
      <c r="T163" s="97">
        <v>4.0375892072916031E-2</v>
      </c>
      <c r="U163" s="97">
        <v>8.5726372897624969E-2</v>
      </c>
      <c r="V163" s="97">
        <v>1.2861603870987892E-2</v>
      </c>
      <c r="W163" s="37" t="s">
        <v>1941</v>
      </c>
      <c r="X163" s="37" t="s">
        <v>2137</v>
      </c>
      <c r="Y163" s="37" t="s">
        <v>2307</v>
      </c>
    </row>
    <row r="164" spans="15:25">
      <c r="O164" s="31" t="s">
        <v>1619</v>
      </c>
      <c r="P164" s="62" t="s">
        <v>1857</v>
      </c>
      <c r="Q164" s="62">
        <v>4</v>
      </c>
      <c r="R164" s="37" t="s">
        <v>1862</v>
      </c>
      <c r="S164" s="37">
        <v>2016</v>
      </c>
      <c r="T164" s="97">
        <v>0.63796079158782959</v>
      </c>
      <c r="U164" s="97">
        <v>0.26454350352287292</v>
      </c>
      <c r="V164" s="97">
        <v>0.10245414823293686</v>
      </c>
      <c r="W164" s="37" t="s">
        <v>1942</v>
      </c>
      <c r="X164" s="37" t="s">
        <v>2138</v>
      </c>
      <c r="Y164" s="37" t="s">
        <v>2308</v>
      </c>
    </row>
    <row r="165" spans="15:25">
      <c r="O165" s="31" t="s">
        <v>1620</v>
      </c>
      <c r="P165" s="62" t="s">
        <v>1857</v>
      </c>
      <c r="Q165" s="62">
        <v>4</v>
      </c>
      <c r="R165" s="37" t="s">
        <v>1862</v>
      </c>
      <c r="S165" s="37">
        <v>2006</v>
      </c>
      <c r="T165" s="97">
        <v>0.16052502393722534</v>
      </c>
      <c r="U165" s="97">
        <v>0.16312876343727112</v>
      </c>
      <c r="V165" s="97">
        <v>4.2949162423610687E-2</v>
      </c>
      <c r="W165" s="37" t="s">
        <v>1943</v>
      </c>
      <c r="X165" s="37" t="s">
        <v>2139</v>
      </c>
      <c r="Y165" s="37" t="s">
        <v>2308</v>
      </c>
    </row>
    <row r="166" spans="15:25">
      <c r="O166" s="31" t="s">
        <v>1621</v>
      </c>
      <c r="P166" s="62" t="s">
        <v>1857</v>
      </c>
      <c r="Q166" s="62">
        <v>6</v>
      </c>
      <c r="R166" s="37" t="s">
        <v>1862</v>
      </c>
      <c r="S166" s="37">
        <v>2011</v>
      </c>
      <c r="T166" s="97">
        <v>0.2648845911026001</v>
      </c>
      <c r="U166" s="97">
        <v>0.12608218193054199</v>
      </c>
      <c r="V166" s="97">
        <v>2.6002338156104088E-2</v>
      </c>
      <c r="W166" s="37" t="s">
        <v>1944</v>
      </c>
      <c r="X166" s="37" t="s">
        <v>2140</v>
      </c>
      <c r="Y166" s="37" t="s">
        <v>2309</v>
      </c>
    </row>
    <row r="167" spans="15:25">
      <c r="O167" s="31" t="s">
        <v>1622</v>
      </c>
      <c r="P167" s="62" t="s">
        <v>1857</v>
      </c>
      <c r="Q167" s="62">
        <v>4</v>
      </c>
      <c r="R167" s="37" t="s">
        <v>1862</v>
      </c>
      <c r="S167" s="37">
        <v>2006</v>
      </c>
      <c r="T167" s="97">
        <v>5.5670380592346191E-2</v>
      </c>
      <c r="U167" s="97">
        <v>8.6871393024921417E-2</v>
      </c>
      <c r="V167" s="97">
        <v>1.228921115398407E-2</v>
      </c>
      <c r="W167" s="37" t="s">
        <v>1945</v>
      </c>
      <c r="X167" s="37" t="s">
        <v>2141</v>
      </c>
      <c r="Y167" s="37" t="s">
        <v>2310</v>
      </c>
    </row>
    <row r="168" spans="15:25">
      <c r="O168" s="31" t="s">
        <v>1623</v>
      </c>
      <c r="P168" s="62" t="s">
        <v>1857</v>
      </c>
      <c r="Q168" s="62">
        <v>4</v>
      </c>
      <c r="R168" s="37" t="s">
        <v>1862</v>
      </c>
      <c r="S168" s="37">
        <v>2016</v>
      </c>
      <c r="T168" s="97">
        <v>2.8618931770324707E-2</v>
      </c>
      <c r="U168" s="97">
        <v>7.3954537510871887E-2</v>
      </c>
      <c r="V168" s="97">
        <v>1.074528694152832E-2</v>
      </c>
      <c r="W168" s="37" t="s">
        <v>1945</v>
      </c>
      <c r="X168" s="37" t="s">
        <v>2141</v>
      </c>
      <c r="Y168" s="37" t="s">
        <v>2310</v>
      </c>
    </row>
    <row r="169" spans="15:25">
      <c r="O169" s="31" t="s">
        <v>1624</v>
      </c>
      <c r="P169" s="62" t="s">
        <v>1857</v>
      </c>
      <c r="Q169" s="62">
        <v>4</v>
      </c>
      <c r="R169" s="37" t="s">
        <v>1862</v>
      </c>
      <c r="S169" s="37">
        <v>2006</v>
      </c>
      <c r="T169" s="97">
        <v>0.67208635807037354</v>
      </c>
      <c r="U169" s="97">
        <v>0.24739372730255127</v>
      </c>
      <c r="V169" s="97">
        <v>8.79531130194664E-2</v>
      </c>
      <c r="W169" s="37" t="s">
        <v>1946</v>
      </c>
      <c r="X169" s="37" t="s">
        <v>2141</v>
      </c>
      <c r="Y169" s="37" t="s">
        <v>2310</v>
      </c>
    </row>
    <row r="170" spans="15:25">
      <c r="O170" s="31" t="s">
        <v>1625</v>
      </c>
      <c r="P170" s="62" t="s">
        <v>1857</v>
      </c>
      <c r="Q170" s="62">
        <v>4</v>
      </c>
      <c r="R170" s="37" t="s">
        <v>1862</v>
      </c>
      <c r="S170" s="37">
        <v>2016</v>
      </c>
      <c r="T170" s="97">
        <v>0.4938388466835022</v>
      </c>
      <c r="U170" s="97">
        <v>0.22860004007816315</v>
      </c>
      <c r="V170" s="97">
        <v>8.3118200302124023E-2</v>
      </c>
      <c r="W170" s="37" t="s">
        <v>1946</v>
      </c>
      <c r="X170" s="37" t="s">
        <v>2141</v>
      </c>
      <c r="Y170" s="37" t="s">
        <v>2310</v>
      </c>
    </row>
    <row r="171" spans="15:25">
      <c r="O171" s="31" t="s">
        <v>1626</v>
      </c>
      <c r="P171" s="62" t="s">
        <v>1857</v>
      </c>
      <c r="Q171" s="62">
        <v>4</v>
      </c>
      <c r="R171" s="37" t="s">
        <v>1862</v>
      </c>
      <c r="S171" s="37">
        <v>2011</v>
      </c>
      <c r="T171" s="97">
        <v>1.7492115497589111E-2</v>
      </c>
      <c r="U171" s="97">
        <v>6.6395126283168793E-2</v>
      </c>
      <c r="V171" s="97">
        <v>7.8063528053462505E-3</v>
      </c>
      <c r="W171" s="37" t="s">
        <v>1947</v>
      </c>
      <c r="X171" s="37" t="s">
        <v>2141</v>
      </c>
      <c r="Y171" s="37" t="s">
        <v>2310</v>
      </c>
    </row>
    <row r="172" spans="15:25">
      <c r="O172" s="31" t="s">
        <v>1627</v>
      </c>
      <c r="P172" s="62" t="s">
        <v>1857</v>
      </c>
      <c r="Q172" s="62">
        <v>4</v>
      </c>
      <c r="R172" s="37" t="s">
        <v>1862</v>
      </c>
      <c r="S172" s="37">
        <v>2011</v>
      </c>
      <c r="T172" s="97">
        <v>5.1773253828287125E-2</v>
      </c>
      <c r="U172" s="97">
        <v>7.0347167551517487E-2</v>
      </c>
      <c r="V172" s="97">
        <v>8.3951028063893318E-3</v>
      </c>
      <c r="W172" s="37" t="s">
        <v>1947</v>
      </c>
      <c r="X172" s="37" t="s">
        <v>2141</v>
      </c>
      <c r="Y172" s="37" t="s">
        <v>2310</v>
      </c>
    </row>
    <row r="173" spans="15:25">
      <c r="O173" s="31" t="s">
        <v>1628</v>
      </c>
      <c r="P173" s="62" t="s">
        <v>1857</v>
      </c>
      <c r="Q173" s="62">
        <v>4</v>
      </c>
      <c r="R173" s="37" t="s">
        <v>1862</v>
      </c>
      <c r="S173" s="37">
        <v>2011</v>
      </c>
      <c r="T173" s="97">
        <v>5.4160889238119125E-2</v>
      </c>
      <c r="U173" s="97">
        <v>8.4719844162464142E-2</v>
      </c>
      <c r="V173" s="97">
        <v>1.248020026832819E-2</v>
      </c>
      <c r="W173" s="37" t="s">
        <v>1947</v>
      </c>
      <c r="X173" s="37" t="s">
        <v>2141</v>
      </c>
      <c r="Y173" s="37" t="s">
        <v>2311</v>
      </c>
    </row>
    <row r="174" spans="15:25">
      <c r="O174" s="31" t="s">
        <v>1629</v>
      </c>
      <c r="P174" s="62" t="s">
        <v>1857</v>
      </c>
      <c r="Q174" s="62">
        <v>4</v>
      </c>
      <c r="R174" s="37" t="s">
        <v>1862</v>
      </c>
      <c r="S174" s="37">
        <v>2016</v>
      </c>
      <c r="T174" s="97">
        <v>0.33819866180419922</v>
      </c>
      <c r="U174" s="97">
        <v>0.20477680861949921</v>
      </c>
      <c r="V174" s="97">
        <v>6.6353477537631989E-2</v>
      </c>
      <c r="W174" s="37" t="s">
        <v>1948</v>
      </c>
      <c r="X174" s="37" t="s">
        <v>2141</v>
      </c>
      <c r="Y174" s="37" t="s">
        <v>2312</v>
      </c>
    </row>
    <row r="175" spans="15:25">
      <c r="O175" s="31" t="s">
        <v>1630</v>
      </c>
      <c r="P175" s="62" t="s">
        <v>1857</v>
      </c>
      <c r="Q175" s="62">
        <v>4</v>
      </c>
      <c r="R175" s="37" t="s">
        <v>1862</v>
      </c>
      <c r="S175" s="37">
        <v>2011</v>
      </c>
      <c r="T175" s="97">
        <v>2.4079859256744385E-2</v>
      </c>
      <c r="U175" s="97">
        <v>7.1888722479343414E-2</v>
      </c>
      <c r="V175" s="97">
        <v>9.010661393404007E-3</v>
      </c>
      <c r="W175" s="37" t="s">
        <v>1949</v>
      </c>
      <c r="X175" s="37" t="s">
        <v>2141</v>
      </c>
      <c r="Y175" s="37" t="s">
        <v>2312</v>
      </c>
    </row>
    <row r="176" spans="15:25">
      <c r="O176" s="31" t="s">
        <v>1630</v>
      </c>
      <c r="P176" s="62" t="s">
        <v>1857</v>
      </c>
      <c r="Q176" s="62">
        <v>3</v>
      </c>
      <c r="R176" s="37" t="s">
        <v>1862</v>
      </c>
      <c r="S176" s="37">
        <v>2001</v>
      </c>
      <c r="T176" s="97">
        <v>7.4877917766571045E-2</v>
      </c>
      <c r="U176" s="97">
        <v>0.10998830199241638</v>
      </c>
      <c r="V176" s="97">
        <v>2.0302390679717064E-2</v>
      </c>
      <c r="W176" s="37" t="s">
        <v>1949</v>
      </c>
      <c r="X176" s="37" t="s">
        <v>2141</v>
      </c>
      <c r="Y176" s="37" t="s">
        <v>2312</v>
      </c>
    </row>
    <row r="177" spans="15:25">
      <c r="O177" s="31" t="s">
        <v>1631</v>
      </c>
      <c r="P177" s="62" t="s">
        <v>1857</v>
      </c>
      <c r="Q177" s="62">
        <v>4</v>
      </c>
      <c r="R177" s="37" t="s">
        <v>1862</v>
      </c>
      <c r="S177" s="37">
        <v>2011</v>
      </c>
      <c r="T177" s="97">
        <v>1.4267802238464355E-2</v>
      </c>
      <c r="U177" s="97">
        <v>6.2492035329341888E-2</v>
      </c>
      <c r="V177" s="97">
        <v>7.0690060965716839E-3</v>
      </c>
      <c r="W177" s="37" t="s">
        <v>1949</v>
      </c>
      <c r="X177" s="37" t="s">
        <v>2141</v>
      </c>
      <c r="Y177" s="37" t="s">
        <v>2312</v>
      </c>
    </row>
    <row r="178" spans="15:25">
      <c r="O178" s="31" t="s">
        <v>1632</v>
      </c>
      <c r="P178" s="62" t="s">
        <v>1857</v>
      </c>
      <c r="Q178" s="62">
        <v>4</v>
      </c>
      <c r="R178" s="37" t="s">
        <v>1862</v>
      </c>
      <c r="S178" s="37">
        <v>2011</v>
      </c>
      <c r="T178" s="97">
        <v>4.5255716890096664E-2</v>
      </c>
      <c r="U178" s="97">
        <v>8.1498071551322937E-2</v>
      </c>
      <c r="V178" s="97">
        <v>1.1973298154771328E-2</v>
      </c>
      <c r="W178" s="37" t="s">
        <v>1949</v>
      </c>
      <c r="X178" s="37" t="s">
        <v>2141</v>
      </c>
      <c r="Y178" s="37" t="s">
        <v>2312</v>
      </c>
    </row>
    <row r="179" spans="15:25">
      <c r="O179" s="31" t="s">
        <v>1633</v>
      </c>
      <c r="P179" s="62" t="s">
        <v>1857</v>
      </c>
      <c r="Q179" s="62">
        <v>4</v>
      </c>
      <c r="R179" s="37" t="s">
        <v>1862</v>
      </c>
      <c r="S179" s="37">
        <v>2011</v>
      </c>
      <c r="T179" s="97">
        <v>4.2471885681152344E-2</v>
      </c>
      <c r="U179" s="97">
        <v>9.2747978866100311E-2</v>
      </c>
      <c r="V179" s="97">
        <v>1.4098020270466805E-2</v>
      </c>
      <c r="W179" s="37" t="s">
        <v>1949</v>
      </c>
      <c r="X179" s="37" t="s">
        <v>2141</v>
      </c>
      <c r="Y179" s="37" t="s">
        <v>2312</v>
      </c>
    </row>
    <row r="180" spans="15:25">
      <c r="O180" s="31" t="s">
        <v>1634</v>
      </c>
      <c r="P180" s="62" t="s">
        <v>1857</v>
      </c>
      <c r="Q180" s="62">
        <v>4</v>
      </c>
      <c r="R180" s="37" t="s">
        <v>1862</v>
      </c>
      <c r="S180" s="37">
        <v>2016</v>
      </c>
      <c r="T180" s="97">
        <v>0.35096585750579834</v>
      </c>
      <c r="U180" s="97">
        <v>0.22652876377105713</v>
      </c>
      <c r="V180" s="97">
        <v>8.2594439387321472E-2</v>
      </c>
      <c r="W180" s="37" t="s">
        <v>1950</v>
      </c>
      <c r="X180" s="37" t="s">
        <v>2142</v>
      </c>
      <c r="Y180" s="37" t="s">
        <v>2313</v>
      </c>
    </row>
    <row r="181" spans="15:25">
      <c r="O181" s="31" t="s">
        <v>1635</v>
      </c>
      <c r="P181" s="62" t="s">
        <v>1857</v>
      </c>
      <c r="Q181" s="62">
        <v>5</v>
      </c>
      <c r="R181" s="37" t="s">
        <v>1862</v>
      </c>
      <c r="S181" s="37">
        <v>2016</v>
      </c>
      <c r="T181" s="97">
        <v>0.48924404382705688</v>
      </c>
      <c r="U181" s="97">
        <v>0.19749000668525696</v>
      </c>
      <c r="V181" s="97">
        <v>5.9362161904573441E-2</v>
      </c>
      <c r="W181" s="37" t="s">
        <v>1951</v>
      </c>
      <c r="X181" s="37" t="s">
        <v>2142</v>
      </c>
      <c r="Y181" s="37" t="s">
        <v>2313</v>
      </c>
    </row>
    <row r="182" spans="15:25">
      <c r="O182" s="31" t="s">
        <v>1636</v>
      </c>
      <c r="P182" s="62" t="s">
        <v>1857</v>
      </c>
      <c r="Q182" s="62">
        <v>4</v>
      </c>
      <c r="R182" s="37" t="s">
        <v>1862</v>
      </c>
      <c r="S182" s="37">
        <v>2006</v>
      </c>
      <c r="T182" s="97">
        <v>5.6388799101114273E-2</v>
      </c>
      <c r="U182" s="97">
        <v>0.11019100248813629</v>
      </c>
      <c r="V182" s="97">
        <v>2.1188374608755112E-2</v>
      </c>
      <c r="W182" s="37" t="s">
        <v>1952</v>
      </c>
      <c r="X182" s="37" t="s">
        <v>2143</v>
      </c>
      <c r="Y182" s="37" t="s">
        <v>2314</v>
      </c>
    </row>
    <row r="183" spans="15:25">
      <c r="O183" s="31" t="s">
        <v>1637</v>
      </c>
      <c r="P183" s="62" t="s">
        <v>1857</v>
      </c>
      <c r="Q183" s="62">
        <v>4</v>
      </c>
      <c r="R183" s="37" t="s">
        <v>1862</v>
      </c>
      <c r="S183" s="37">
        <v>2001</v>
      </c>
      <c r="T183" s="97">
        <v>0.49409663677215576</v>
      </c>
      <c r="U183" s="97">
        <v>0.19178923964500427</v>
      </c>
      <c r="V183" s="97">
        <v>5.6505743414163589E-2</v>
      </c>
      <c r="W183" s="37" t="s">
        <v>1953</v>
      </c>
      <c r="X183" s="37" t="s">
        <v>2143</v>
      </c>
      <c r="Y183" s="37" t="s">
        <v>2314</v>
      </c>
    </row>
    <row r="184" spans="15:25">
      <c r="O184" s="31" t="s">
        <v>1638</v>
      </c>
      <c r="P184" s="62" t="s">
        <v>1857</v>
      </c>
      <c r="Q184" s="62">
        <v>4</v>
      </c>
      <c r="R184" s="37" t="s">
        <v>1862</v>
      </c>
      <c r="S184" s="37">
        <v>2011</v>
      </c>
      <c r="T184" s="97">
        <v>9.5064640045166016E-3</v>
      </c>
      <c r="U184" s="97">
        <v>6.1332836747169495E-2</v>
      </c>
      <c r="V184" s="97">
        <v>6.9517120718955994E-3</v>
      </c>
      <c r="W184" s="37" t="s">
        <v>1954</v>
      </c>
      <c r="X184" s="37" t="s">
        <v>2144</v>
      </c>
      <c r="Y184" s="37" t="s">
        <v>2315</v>
      </c>
    </row>
    <row r="185" spans="15:25">
      <c r="O185" s="31" t="s">
        <v>1639</v>
      </c>
      <c r="P185" s="62" t="s">
        <v>1857</v>
      </c>
      <c r="Q185" s="62">
        <v>6</v>
      </c>
      <c r="R185" s="37" t="s">
        <v>1862</v>
      </c>
      <c r="S185" s="37">
        <v>2011</v>
      </c>
      <c r="T185" s="97">
        <v>0.41628846526145935</v>
      </c>
      <c r="U185" s="97">
        <v>0.21962814033031464</v>
      </c>
      <c r="V185" s="97">
        <v>7.4241332709789276E-2</v>
      </c>
      <c r="W185" s="37" t="s">
        <v>1955</v>
      </c>
      <c r="X185" s="37" t="s">
        <v>2145</v>
      </c>
      <c r="Y185" s="37" t="s">
        <v>2316</v>
      </c>
    </row>
    <row r="186" spans="15:25">
      <c r="O186" s="31" t="s">
        <v>1640</v>
      </c>
      <c r="P186" s="62" t="s">
        <v>1857</v>
      </c>
      <c r="Q186" s="62">
        <v>4</v>
      </c>
      <c r="R186" s="37" t="s">
        <v>1862</v>
      </c>
      <c r="S186" s="37">
        <v>2011</v>
      </c>
      <c r="T186" s="97">
        <v>0.13514506816864014</v>
      </c>
      <c r="U186" s="97">
        <v>0.1065494567155838</v>
      </c>
      <c r="V186" s="97">
        <v>1.9286949187517166E-2</v>
      </c>
      <c r="W186" s="37" t="s">
        <v>1956</v>
      </c>
      <c r="X186" s="37" t="s">
        <v>2146</v>
      </c>
      <c r="Y186" s="37" t="s">
        <v>2317</v>
      </c>
    </row>
    <row r="187" spans="15:25">
      <c r="O187" s="31" t="s">
        <v>1641</v>
      </c>
      <c r="P187" s="62" t="s">
        <v>1857</v>
      </c>
      <c r="Q187" s="62">
        <v>4</v>
      </c>
      <c r="R187" s="37" t="s">
        <v>1862</v>
      </c>
      <c r="S187" s="37">
        <v>2001</v>
      </c>
      <c r="T187" s="97">
        <v>1.9896924495697021E-2</v>
      </c>
      <c r="U187" s="97">
        <v>7.2285138070583344E-2</v>
      </c>
      <c r="V187" s="97">
        <v>1.0055985301733017E-2</v>
      </c>
      <c r="W187" s="37" t="s">
        <v>1956</v>
      </c>
      <c r="X187" s="37" t="s">
        <v>2147</v>
      </c>
      <c r="Y187" s="37" t="s">
        <v>2318</v>
      </c>
    </row>
    <row r="188" spans="15:25">
      <c r="O188" s="31" t="s">
        <v>1642</v>
      </c>
      <c r="P188" s="62" t="s">
        <v>1857</v>
      </c>
      <c r="Q188" s="62">
        <v>4</v>
      </c>
      <c r="R188" s="37" t="s">
        <v>1862</v>
      </c>
      <c r="S188" s="37">
        <v>2001</v>
      </c>
      <c r="T188" s="97">
        <v>3.8007378578186035E-2</v>
      </c>
      <c r="U188" s="97">
        <v>0.10198848694562912</v>
      </c>
      <c r="V188" s="97">
        <v>2.0126096904277802E-2</v>
      </c>
      <c r="W188" s="37" t="s">
        <v>1956</v>
      </c>
      <c r="X188" s="37" t="s">
        <v>2148</v>
      </c>
      <c r="Y188" s="37" t="s">
        <v>2319</v>
      </c>
    </row>
    <row r="189" spans="15:25">
      <c r="O189" s="31" t="s">
        <v>1643</v>
      </c>
      <c r="P189" s="62" t="s">
        <v>1857</v>
      </c>
      <c r="Q189" s="62">
        <v>4</v>
      </c>
      <c r="R189" s="37" t="s">
        <v>1862</v>
      </c>
      <c r="S189" s="37">
        <v>2006</v>
      </c>
      <c r="T189" s="97">
        <v>5.2352786064147949E-2</v>
      </c>
      <c r="U189" s="97">
        <v>0.11097981035709381</v>
      </c>
      <c r="V189" s="97">
        <v>2.109990082681179E-2</v>
      </c>
      <c r="W189" s="37" t="s">
        <v>1956</v>
      </c>
      <c r="X189" s="37" t="s">
        <v>2148</v>
      </c>
      <c r="Y189" s="37" t="s">
        <v>2319</v>
      </c>
    </row>
    <row r="190" spans="15:25">
      <c r="O190" s="31" t="s">
        <v>1644</v>
      </c>
      <c r="P190" s="62" t="s">
        <v>1857</v>
      </c>
      <c r="Q190" s="62">
        <v>4</v>
      </c>
      <c r="R190" s="37" t="s">
        <v>1862</v>
      </c>
      <c r="S190" s="37">
        <v>2006</v>
      </c>
      <c r="T190" s="97">
        <v>0.35615605115890503</v>
      </c>
      <c r="U190" s="97">
        <v>0.19165234267711639</v>
      </c>
      <c r="V190" s="97">
        <v>5.7395804673433304E-2</v>
      </c>
      <c r="W190" s="37" t="s">
        <v>1957</v>
      </c>
      <c r="X190" s="37" t="s">
        <v>2149</v>
      </c>
      <c r="Y190" s="37" t="s">
        <v>2319</v>
      </c>
    </row>
    <row r="191" spans="15:25">
      <c r="O191" s="31" t="s">
        <v>1645</v>
      </c>
      <c r="P191" s="62" t="s">
        <v>1857</v>
      </c>
      <c r="Q191" s="62">
        <v>5</v>
      </c>
      <c r="R191" s="37" t="s">
        <v>1862</v>
      </c>
      <c r="S191" s="37">
        <v>2006</v>
      </c>
      <c r="T191" s="97">
        <v>1.2278497219085693E-2</v>
      </c>
      <c r="U191" s="97">
        <v>5.7258475571870804E-2</v>
      </c>
      <c r="V191" s="97">
        <v>5.5459188297390938E-3</v>
      </c>
      <c r="W191" s="37" t="s">
        <v>1958</v>
      </c>
      <c r="X191" s="37" t="s">
        <v>2149</v>
      </c>
      <c r="Y191" s="37" t="s">
        <v>2320</v>
      </c>
    </row>
    <row r="192" spans="15:25">
      <c r="O192" s="31" t="s">
        <v>1646</v>
      </c>
      <c r="P192" s="62" t="s">
        <v>1857</v>
      </c>
      <c r="Q192" s="62">
        <v>4</v>
      </c>
      <c r="R192" s="37" t="s">
        <v>1862</v>
      </c>
      <c r="S192" s="37">
        <v>2006</v>
      </c>
      <c r="T192" s="97">
        <v>1.2951552867889404E-2</v>
      </c>
      <c r="U192" s="97">
        <v>4.1604191064834595E-2</v>
      </c>
      <c r="V192" s="97">
        <v>2.9667874332517385E-3</v>
      </c>
      <c r="W192" s="37" t="s">
        <v>1958</v>
      </c>
      <c r="X192" s="37" t="s">
        <v>2149</v>
      </c>
      <c r="Y192" s="37" t="s">
        <v>2320</v>
      </c>
    </row>
    <row r="193" spans="15:25">
      <c r="O193" s="31" t="s">
        <v>1647</v>
      </c>
      <c r="P193" s="62" t="s">
        <v>1857</v>
      </c>
      <c r="Q193" s="62">
        <v>4</v>
      </c>
      <c r="R193" s="37" t="s">
        <v>1862</v>
      </c>
      <c r="S193" s="37">
        <v>2011</v>
      </c>
      <c r="T193" s="97">
        <v>0.33772894740104675</v>
      </c>
      <c r="U193" s="97">
        <v>0.13505950570106506</v>
      </c>
      <c r="V193" s="97">
        <v>3.0162103474140167E-2</v>
      </c>
      <c r="W193" s="37" t="s">
        <v>1959</v>
      </c>
      <c r="X193" s="37" t="s">
        <v>2150</v>
      </c>
      <c r="Y193" s="37" t="s">
        <v>2321</v>
      </c>
    </row>
    <row r="194" spans="15:25">
      <c r="O194" s="31" t="s">
        <v>1648</v>
      </c>
      <c r="P194" s="62" t="s">
        <v>1857</v>
      </c>
      <c r="Q194" s="62">
        <v>4</v>
      </c>
      <c r="R194" s="37" t="s">
        <v>1862</v>
      </c>
      <c r="S194" s="37">
        <v>2006</v>
      </c>
      <c r="T194" s="97">
        <v>0.1451345682144165</v>
      </c>
      <c r="U194" s="97">
        <v>0.1567080020904541</v>
      </c>
      <c r="V194" s="97">
        <v>3.8453534245491028E-2</v>
      </c>
      <c r="W194" s="37" t="s">
        <v>1960</v>
      </c>
      <c r="X194" s="37" t="s">
        <v>2151</v>
      </c>
      <c r="Y194" s="37" t="s">
        <v>2322</v>
      </c>
    </row>
    <row r="195" spans="15:25">
      <c r="O195" s="31" t="s">
        <v>1649</v>
      </c>
      <c r="P195" s="62" t="s">
        <v>1857</v>
      </c>
      <c r="Q195" s="62">
        <v>4</v>
      </c>
      <c r="R195" s="37" t="s">
        <v>1862</v>
      </c>
      <c r="S195" s="37">
        <v>2011</v>
      </c>
      <c r="T195" s="97">
        <v>0.40330401062965393</v>
      </c>
      <c r="U195" s="97">
        <v>0.19854944944381714</v>
      </c>
      <c r="V195" s="97">
        <v>5.9340428560972214E-2</v>
      </c>
      <c r="W195" s="37" t="s">
        <v>1960</v>
      </c>
      <c r="X195" s="37" t="s">
        <v>2151</v>
      </c>
      <c r="Y195" s="37" t="s">
        <v>2322</v>
      </c>
    </row>
    <row r="196" spans="15:25">
      <c r="O196" s="31" t="s">
        <v>1650</v>
      </c>
      <c r="P196" s="62" t="s">
        <v>1857</v>
      </c>
      <c r="Q196" s="62">
        <v>4</v>
      </c>
      <c r="R196" s="37" t="s">
        <v>1862</v>
      </c>
      <c r="S196" s="37">
        <v>2011</v>
      </c>
      <c r="T196" s="97">
        <v>0.36017686128616333</v>
      </c>
      <c r="U196" s="97">
        <v>0.17389003932476044</v>
      </c>
      <c r="V196" s="97">
        <v>4.6441487967967987E-2</v>
      </c>
      <c r="W196" s="37" t="s">
        <v>1960</v>
      </c>
      <c r="X196" s="37" t="s">
        <v>2151</v>
      </c>
      <c r="Y196" s="37" t="s">
        <v>2322</v>
      </c>
    </row>
    <row r="197" spans="15:25">
      <c r="O197" s="31" t="s">
        <v>1651</v>
      </c>
      <c r="P197" s="62" t="s">
        <v>1857</v>
      </c>
      <c r="Q197" s="62">
        <v>4</v>
      </c>
      <c r="R197" s="37" t="s">
        <v>1862</v>
      </c>
      <c r="S197" s="37">
        <v>2001</v>
      </c>
      <c r="T197" s="97">
        <v>2.4528563022613525E-2</v>
      </c>
      <c r="U197" s="97">
        <v>7.4731387197971344E-2</v>
      </c>
      <c r="V197" s="97">
        <v>1.0298259556293488E-2</v>
      </c>
      <c r="W197" s="37" t="s">
        <v>1961</v>
      </c>
      <c r="X197" s="37" t="s">
        <v>2151</v>
      </c>
      <c r="Y197" s="37" t="s">
        <v>2322</v>
      </c>
    </row>
    <row r="198" spans="15:25">
      <c r="O198" s="31" t="s">
        <v>1652</v>
      </c>
      <c r="P198" s="62" t="s">
        <v>1857</v>
      </c>
      <c r="Q198" s="62">
        <v>4</v>
      </c>
      <c r="R198" s="37" t="s">
        <v>1862</v>
      </c>
      <c r="S198" s="37">
        <v>2016</v>
      </c>
      <c r="T198" s="97">
        <v>2.747267484664917E-2</v>
      </c>
      <c r="U198" s="97">
        <v>0.1014062911272049</v>
      </c>
      <c r="V198" s="97">
        <v>1.7710447311401367E-2</v>
      </c>
      <c r="W198" s="37" t="s">
        <v>1962</v>
      </c>
      <c r="X198" s="37" t="s">
        <v>2151</v>
      </c>
      <c r="Y198" s="37" t="s">
        <v>2322</v>
      </c>
    </row>
    <row r="199" spans="15:25">
      <c r="O199" s="31" t="s">
        <v>1653</v>
      </c>
      <c r="P199" s="62" t="s">
        <v>1857</v>
      </c>
      <c r="Q199" s="62">
        <v>4</v>
      </c>
      <c r="R199" s="37" t="s">
        <v>1862</v>
      </c>
      <c r="S199" s="37">
        <v>2006</v>
      </c>
      <c r="T199" s="97">
        <v>6.7622005939483643E-2</v>
      </c>
      <c r="U199" s="97">
        <v>0.11021046340465546</v>
      </c>
      <c r="V199" s="97">
        <v>2.0435595884919167E-2</v>
      </c>
      <c r="W199" s="37" t="s">
        <v>1963</v>
      </c>
      <c r="X199" s="37" t="s">
        <v>2151</v>
      </c>
      <c r="Y199" s="37" t="s">
        <v>2322</v>
      </c>
    </row>
    <row r="200" spans="15:25">
      <c r="O200" s="31" t="s">
        <v>1654</v>
      </c>
      <c r="P200" s="62" t="s">
        <v>1857</v>
      </c>
      <c r="Q200" s="62">
        <v>4</v>
      </c>
      <c r="R200" s="37" t="s">
        <v>1862</v>
      </c>
      <c r="S200" s="37">
        <v>2006</v>
      </c>
      <c r="T200" s="97">
        <v>2.5682687759399414E-2</v>
      </c>
      <c r="U200" s="97">
        <v>8.061295747756958E-2</v>
      </c>
      <c r="V200" s="97">
        <v>1.251823827624321E-2</v>
      </c>
      <c r="W200" s="37" t="s">
        <v>1963</v>
      </c>
      <c r="X200" s="37" t="s">
        <v>2151</v>
      </c>
      <c r="Y200" s="37" t="s">
        <v>2322</v>
      </c>
    </row>
    <row r="201" spans="15:25">
      <c r="O201" s="31" t="s">
        <v>1655</v>
      </c>
      <c r="P201" s="62" t="s">
        <v>1857</v>
      </c>
      <c r="Q201" s="62">
        <v>4</v>
      </c>
      <c r="R201" s="37" t="s">
        <v>1862</v>
      </c>
      <c r="S201" s="37">
        <v>2016</v>
      </c>
      <c r="T201" s="97">
        <v>8.0328583717346191E-3</v>
      </c>
      <c r="U201" s="97">
        <v>6.4661450684070587E-2</v>
      </c>
      <c r="V201" s="97">
        <v>8.8148079812526703E-3</v>
      </c>
      <c r="W201" s="37" t="s">
        <v>1963</v>
      </c>
      <c r="X201" s="37" t="s">
        <v>2151</v>
      </c>
      <c r="Y201" s="37" t="s">
        <v>2322</v>
      </c>
    </row>
    <row r="202" spans="15:25">
      <c r="O202" s="31" t="s">
        <v>1656</v>
      </c>
      <c r="P202" s="62" t="s">
        <v>1857</v>
      </c>
      <c r="Q202" s="62">
        <v>4</v>
      </c>
      <c r="R202" s="37" t="s">
        <v>1862</v>
      </c>
      <c r="S202" s="37">
        <v>2016</v>
      </c>
      <c r="T202" s="97">
        <v>8.9484453201293945E-3</v>
      </c>
      <c r="U202" s="97">
        <v>7.4148163199424744E-2</v>
      </c>
      <c r="V202" s="97">
        <v>9.6071269363164902E-3</v>
      </c>
      <c r="W202" s="37" t="s">
        <v>1963</v>
      </c>
      <c r="X202" s="37" t="s">
        <v>2152</v>
      </c>
      <c r="Y202" s="37" t="s">
        <v>2323</v>
      </c>
    </row>
    <row r="203" spans="15:25">
      <c r="O203" s="31" t="s">
        <v>1657</v>
      </c>
      <c r="P203" s="62" t="s">
        <v>1857</v>
      </c>
      <c r="Q203" s="62">
        <v>5</v>
      </c>
      <c r="R203" s="37" t="s">
        <v>1862</v>
      </c>
      <c r="S203" s="37">
        <v>2011</v>
      </c>
      <c r="T203" s="97">
        <v>0.21798801422119141</v>
      </c>
      <c r="U203" s="97">
        <v>0.15961919724941254</v>
      </c>
      <c r="V203" s="97">
        <v>4.0117990225553513E-2</v>
      </c>
      <c r="W203" s="37" t="s">
        <v>1964</v>
      </c>
      <c r="X203" s="37" t="s">
        <v>2153</v>
      </c>
      <c r="Y203" s="37" t="s">
        <v>2324</v>
      </c>
    </row>
    <row r="204" spans="15:25">
      <c r="O204" s="31" t="s">
        <v>1658</v>
      </c>
      <c r="P204" s="62" t="s">
        <v>1857</v>
      </c>
      <c r="Q204" s="62">
        <v>4</v>
      </c>
      <c r="R204" s="37" t="s">
        <v>1862</v>
      </c>
      <c r="S204" s="37">
        <v>2006</v>
      </c>
      <c r="T204" s="97">
        <v>6.9638490676879883E-2</v>
      </c>
      <c r="U204" s="97">
        <v>8.3846904337406158E-2</v>
      </c>
      <c r="V204" s="97">
        <v>1.1470913887023926E-2</v>
      </c>
      <c r="W204" s="37" t="s">
        <v>1965</v>
      </c>
      <c r="X204" s="37" t="s">
        <v>2153</v>
      </c>
      <c r="Y204" s="37" t="s">
        <v>2325</v>
      </c>
    </row>
    <row r="205" spans="15:25">
      <c r="O205" s="31" t="s">
        <v>1659</v>
      </c>
      <c r="P205" s="62" t="s">
        <v>1857</v>
      </c>
      <c r="Q205" s="62">
        <v>4</v>
      </c>
      <c r="R205" s="37" t="s">
        <v>1862</v>
      </c>
      <c r="S205" s="37">
        <v>2011</v>
      </c>
      <c r="T205" s="97">
        <v>2.3352265357971191E-2</v>
      </c>
      <c r="U205" s="97">
        <v>7.5062654912471771E-2</v>
      </c>
      <c r="V205" s="97">
        <v>9.2540569603443146E-3</v>
      </c>
      <c r="W205" s="37" t="s">
        <v>1965</v>
      </c>
      <c r="X205" s="37" t="s">
        <v>2153</v>
      </c>
      <c r="Y205" s="37" t="s">
        <v>2326</v>
      </c>
    </row>
    <row r="206" spans="15:25">
      <c r="O206" s="31" t="s">
        <v>1660</v>
      </c>
      <c r="P206" s="62" t="s">
        <v>1857</v>
      </c>
      <c r="Q206" s="62">
        <v>4</v>
      </c>
      <c r="R206" s="37" t="s">
        <v>1862</v>
      </c>
      <c r="S206" s="37">
        <v>2006</v>
      </c>
      <c r="T206" s="97">
        <v>8.7376594543457031E-2</v>
      </c>
      <c r="U206" s="97">
        <v>8.808504045009613E-2</v>
      </c>
      <c r="V206" s="97">
        <v>1.3496996834874153E-2</v>
      </c>
      <c r="W206" s="37" t="s">
        <v>1965</v>
      </c>
      <c r="X206" s="37" t="s">
        <v>2154</v>
      </c>
      <c r="Y206" s="37" t="s">
        <v>2327</v>
      </c>
    </row>
    <row r="207" spans="15:25">
      <c r="O207" s="31" t="s">
        <v>1661</v>
      </c>
      <c r="P207" s="62" t="s">
        <v>1857</v>
      </c>
      <c r="Q207" s="62">
        <v>4</v>
      </c>
      <c r="R207" s="37" t="s">
        <v>1862</v>
      </c>
      <c r="S207" s="37">
        <v>2006</v>
      </c>
      <c r="T207" s="97">
        <v>3.3450961112976074E-2</v>
      </c>
      <c r="U207" s="97">
        <v>9.2456474900245667E-2</v>
      </c>
      <c r="V207" s="97">
        <v>1.408364437520504E-2</v>
      </c>
      <c r="W207" s="37" t="s">
        <v>1966</v>
      </c>
      <c r="X207" s="37" t="s">
        <v>2155</v>
      </c>
      <c r="Y207" s="37" t="s">
        <v>2328</v>
      </c>
    </row>
    <row r="208" spans="15:25">
      <c r="O208" s="31" t="s">
        <v>1662</v>
      </c>
      <c r="P208" s="62" t="s">
        <v>1857</v>
      </c>
      <c r="Q208" s="62">
        <v>4</v>
      </c>
      <c r="R208" s="37" t="s">
        <v>1862</v>
      </c>
      <c r="S208" s="37">
        <v>2011</v>
      </c>
      <c r="T208" s="97">
        <v>0.35013550519943237</v>
      </c>
      <c r="U208" s="97">
        <v>0.17513026297092438</v>
      </c>
      <c r="V208" s="97">
        <v>4.8316489905118942E-2</v>
      </c>
      <c r="W208" s="37" t="s">
        <v>1967</v>
      </c>
      <c r="X208" s="37" t="s">
        <v>2155</v>
      </c>
      <c r="Y208" s="37" t="s">
        <v>2328</v>
      </c>
    </row>
    <row r="209" spans="15:25">
      <c r="O209" s="31" t="s">
        <v>1663</v>
      </c>
      <c r="P209" s="62" t="s">
        <v>1857</v>
      </c>
      <c r="Q209" s="62">
        <v>4</v>
      </c>
      <c r="R209" s="37" t="s">
        <v>1862</v>
      </c>
      <c r="S209" s="37">
        <v>2016</v>
      </c>
      <c r="T209" s="97">
        <v>1.9255518913269043E-2</v>
      </c>
      <c r="U209" s="97">
        <v>8.0991007387638092E-2</v>
      </c>
      <c r="V209" s="97">
        <v>1.1346781626343727E-2</v>
      </c>
      <c r="W209" s="37" t="s">
        <v>1968</v>
      </c>
      <c r="X209" s="37" t="s">
        <v>2155</v>
      </c>
      <c r="Y209" s="37" t="s">
        <v>2328</v>
      </c>
    </row>
    <row r="210" spans="15:25">
      <c r="O210" s="31" t="s">
        <v>1664</v>
      </c>
      <c r="P210" s="62" t="s">
        <v>1857</v>
      </c>
      <c r="Q210" s="62">
        <v>4</v>
      </c>
      <c r="R210" s="37" t="s">
        <v>1862</v>
      </c>
      <c r="S210" s="37">
        <v>2016</v>
      </c>
      <c r="T210" s="97">
        <v>4.2596101760864258E-2</v>
      </c>
      <c r="U210" s="97">
        <v>0.10227221250534058</v>
      </c>
      <c r="V210" s="97">
        <v>1.8333051353693008E-2</v>
      </c>
      <c r="W210" s="37" t="s">
        <v>1969</v>
      </c>
      <c r="X210" s="37" t="s">
        <v>2155</v>
      </c>
      <c r="Y210" s="37" t="s">
        <v>2328</v>
      </c>
    </row>
    <row r="211" spans="15:25">
      <c r="O211" s="31" t="s">
        <v>1665</v>
      </c>
      <c r="P211" s="62" t="s">
        <v>1857</v>
      </c>
      <c r="Q211" s="62">
        <v>4</v>
      </c>
      <c r="R211" s="37" t="s">
        <v>1862</v>
      </c>
      <c r="S211" s="37">
        <v>2001</v>
      </c>
      <c r="T211" s="97">
        <v>6.0137033462524414E-2</v>
      </c>
      <c r="U211" s="97">
        <v>0.11854668706655502</v>
      </c>
      <c r="V211" s="97">
        <v>2.33792494982481E-2</v>
      </c>
      <c r="W211" s="37" t="s">
        <v>1969</v>
      </c>
      <c r="X211" s="37" t="s">
        <v>2155</v>
      </c>
      <c r="Y211" s="37" t="s">
        <v>2328</v>
      </c>
    </row>
    <row r="212" spans="15:25">
      <c r="O212" s="31" t="s">
        <v>1666</v>
      </c>
      <c r="P212" s="62" t="s">
        <v>1857</v>
      </c>
      <c r="Q212" s="62">
        <v>4</v>
      </c>
      <c r="R212" s="37" t="s">
        <v>1862</v>
      </c>
      <c r="S212" s="37">
        <v>2006</v>
      </c>
      <c r="T212" s="97">
        <v>2.3767411708831787E-2</v>
      </c>
      <c r="U212" s="97">
        <v>6.748797744512558E-2</v>
      </c>
      <c r="V212" s="97">
        <v>8.283102884888649E-3</v>
      </c>
      <c r="W212" s="37" t="s">
        <v>1970</v>
      </c>
      <c r="X212" s="37" t="s">
        <v>2155</v>
      </c>
      <c r="Y212" s="37" t="s">
        <v>2328</v>
      </c>
    </row>
    <row r="213" spans="15:25">
      <c r="O213" s="31" t="s">
        <v>1667</v>
      </c>
      <c r="P213" s="62" t="s">
        <v>1857</v>
      </c>
      <c r="Q213" s="62">
        <v>4</v>
      </c>
      <c r="R213" s="37" t="s">
        <v>1862</v>
      </c>
      <c r="S213" s="37">
        <v>2001</v>
      </c>
      <c r="T213" s="97">
        <v>0.43802779912948608</v>
      </c>
      <c r="U213" s="97">
        <v>0.17865931987762451</v>
      </c>
      <c r="V213" s="97">
        <v>4.8890747129917145E-2</v>
      </c>
      <c r="W213" s="37" t="s">
        <v>1971</v>
      </c>
      <c r="X213" s="37" t="s">
        <v>2156</v>
      </c>
      <c r="Y213" s="37" t="s">
        <v>2329</v>
      </c>
    </row>
    <row r="214" spans="15:25">
      <c r="O214" s="31" t="s">
        <v>1668</v>
      </c>
      <c r="P214" s="62" t="s">
        <v>1857</v>
      </c>
      <c r="Q214" s="62">
        <v>4</v>
      </c>
      <c r="R214" s="37" t="s">
        <v>1862</v>
      </c>
      <c r="S214" s="37">
        <v>2011</v>
      </c>
      <c r="T214" s="97">
        <v>6.2062501907348633E-2</v>
      </c>
      <c r="U214" s="97">
        <v>7.9031974077224731E-2</v>
      </c>
      <c r="V214" s="97">
        <v>1.0241873562335968E-2</v>
      </c>
      <c r="W214" s="37" t="s">
        <v>1972</v>
      </c>
      <c r="X214" s="37" t="s">
        <v>2157</v>
      </c>
      <c r="Y214" s="37" t="s">
        <v>2330</v>
      </c>
    </row>
    <row r="215" spans="15:25">
      <c r="O215" s="31" t="s">
        <v>1669</v>
      </c>
      <c r="P215" s="62" t="s">
        <v>1857</v>
      </c>
      <c r="Q215" s="62">
        <v>4</v>
      </c>
      <c r="R215" s="37" t="s">
        <v>1862</v>
      </c>
      <c r="S215" s="37">
        <v>2006</v>
      </c>
      <c r="T215" s="97">
        <v>6.462395191192627E-2</v>
      </c>
      <c r="U215" s="97">
        <v>9.7533196210861206E-2</v>
      </c>
      <c r="V215" s="97">
        <v>1.743670366704464E-2</v>
      </c>
      <c r="W215" s="37" t="s">
        <v>1972</v>
      </c>
      <c r="X215" s="37" t="s">
        <v>2157</v>
      </c>
      <c r="Y215" s="37" t="s">
        <v>2330</v>
      </c>
    </row>
    <row r="216" spans="15:25">
      <c r="O216" s="31" t="s">
        <v>1670</v>
      </c>
      <c r="P216" s="62" t="s">
        <v>1857</v>
      </c>
      <c r="Q216" s="62">
        <v>3</v>
      </c>
      <c r="R216" s="37" t="s">
        <v>1862</v>
      </c>
      <c r="S216" s="37">
        <v>2001</v>
      </c>
      <c r="T216" s="97">
        <v>8.8555276393890381E-2</v>
      </c>
      <c r="U216" s="97">
        <v>9.8360359668731689E-2</v>
      </c>
      <c r="V216" s="97">
        <v>1.626831479370594E-2</v>
      </c>
      <c r="W216" s="37" t="s">
        <v>1972</v>
      </c>
      <c r="X216" s="37" t="s">
        <v>2157</v>
      </c>
      <c r="Y216" s="37" t="s">
        <v>2330</v>
      </c>
    </row>
    <row r="217" spans="15:25">
      <c r="O217" s="31" t="s">
        <v>1671</v>
      </c>
      <c r="P217" s="62" t="s">
        <v>1857</v>
      </c>
      <c r="Q217" s="62">
        <v>4</v>
      </c>
      <c r="R217" s="37" t="s">
        <v>1862</v>
      </c>
      <c r="S217" s="37">
        <v>2011</v>
      </c>
      <c r="T217" s="97">
        <v>2.8958916664123535E-2</v>
      </c>
      <c r="U217" s="97">
        <v>6.2049791216850281E-2</v>
      </c>
      <c r="V217" s="97">
        <v>6.7606563679873943E-3</v>
      </c>
      <c r="W217" s="37" t="s">
        <v>1972</v>
      </c>
      <c r="X217" s="37" t="s">
        <v>2157</v>
      </c>
      <c r="Y217" s="37" t="s">
        <v>2330</v>
      </c>
    </row>
    <row r="218" spans="15:25">
      <c r="O218" s="31" t="s">
        <v>1672</v>
      </c>
      <c r="P218" s="62" t="s">
        <v>1857</v>
      </c>
      <c r="Q218" s="62">
        <v>4</v>
      </c>
      <c r="R218" s="37" t="s">
        <v>1862</v>
      </c>
      <c r="S218" s="37">
        <v>2016</v>
      </c>
      <c r="T218" s="97">
        <v>5.2132844924926758E-2</v>
      </c>
      <c r="U218" s="97">
        <v>0.1258694976568222</v>
      </c>
      <c r="V218" s="97">
        <v>2.6708479970693588E-2</v>
      </c>
      <c r="W218" s="37" t="s">
        <v>1972</v>
      </c>
      <c r="X218" s="37" t="s">
        <v>2158</v>
      </c>
      <c r="Y218" s="37" t="s">
        <v>2331</v>
      </c>
    </row>
    <row r="219" spans="15:25">
      <c r="O219" s="31" t="s">
        <v>1673</v>
      </c>
      <c r="P219" s="62" t="s">
        <v>1857</v>
      </c>
      <c r="Q219" s="62">
        <v>4</v>
      </c>
      <c r="R219" s="37" t="s">
        <v>1862</v>
      </c>
      <c r="S219" s="37">
        <v>2016</v>
      </c>
      <c r="T219" s="97">
        <v>8.9772939682006836E-2</v>
      </c>
      <c r="U219" s="97">
        <v>0.12936753034591675</v>
      </c>
      <c r="V219" s="97">
        <v>2.8161387890577316E-2</v>
      </c>
      <c r="W219" s="37" t="s">
        <v>1973</v>
      </c>
      <c r="X219" s="37" t="s">
        <v>2159</v>
      </c>
      <c r="Y219" s="37" t="s">
        <v>2332</v>
      </c>
    </row>
    <row r="220" spans="15:25">
      <c r="O220" s="31" t="s">
        <v>1674</v>
      </c>
      <c r="P220" s="62" t="s">
        <v>1858</v>
      </c>
      <c r="Q220" s="62">
        <v>6</v>
      </c>
      <c r="R220" s="37" t="s">
        <v>1862</v>
      </c>
      <c r="S220" s="37">
        <v>2000</v>
      </c>
      <c r="T220" s="97">
        <v>0.49164426326751709</v>
      </c>
      <c r="U220" s="97">
        <v>0.11577741056680679</v>
      </c>
      <c r="V220" s="97">
        <v>1.9943373277783394E-2</v>
      </c>
      <c r="W220" s="37" t="s">
        <v>1974</v>
      </c>
      <c r="X220" s="37" t="s">
        <v>2160</v>
      </c>
      <c r="Y220" s="37" t="s">
        <v>2333</v>
      </c>
    </row>
    <row r="221" spans="15:25">
      <c r="O221" s="31" t="s">
        <v>1675</v>
      </c>
      <c r="P221" s="62" t="s">
        <v>1858</v>
      </c>
      <c r="Q221" s="62">
        <v>6</v>
      </c>
      <c r="R221" s="37" t="s">
        <v>1862</v>
      </c>
      <c r="S221" s="37">
        <v>2000</v>
      </c>
      <c r="T221" s="97">
        <v>0.94283568859100342</v>
      </c>
      <c r="U221" s="97">
        <v>0.17342583835124969</v>
      </c>
      <c r="V221" s="97">
        <v>3.6314979195594788E-2</v>
      </c>
      <c r="W221" s="37" t="s">
        <v>1974</v>
      </c>
      <c r="X221" s="37" t="s">
        <v>2161</v>
      </c>
      <c r="Y221" s="37" t="s">
        <v>2334</v>
      </c>
    </row>
    <row r="222" spans="15:25">
      <c r="O222" s="31" t="s">
        <v>1676</v>
      </c>
      <c r="P222" s="62" t="s">
        <v>1858</v>
      </c>
      <c r="Q222" s="62">
        <v>6</v>
      </c>
      <c r="R222" s="37" t="s">
        <v>1862</v>
      </c>
      <c r="S222" s="37">
        <v>2007</v>
      </c>
      <c r="T222" s="97">
        <v>0.64229744672775269</v>
      </c>
      <c r="U222" s="97">
        <v>0.12618516385555267</v>
      </c>
      <c r="V222" s="97">
        <v>2.2059077396988869E-2</v>
      </c>
      <c r="W222" s="37" t="s">
        <v>1974</v>
      </c>
      <c r="X222" s="37" t="s">
        <v>2162</v>
      </c>
      <c r="Y222" s="37" t="s">
        <v>2335</v>
      </c>
    </row>
    <row r="223" spans="15:25">
      <c r="O223" s="31" t="s">
        <v>1677</v>
      </c>
      <c r="P223" s="62" t="s">
        <v>1858</v>
      </c>
      <c r="Q223" s="62">
        <v>6</v>
      </c>
      <c r="R223" s="37" t="s">
        <v>1862</v>
      </c>
      <c r="S223" s="37">
        <v>2007</v>
      </c>
      <c r="T223" s="97">
        <v>0.87565964460372925</v>
      </c>
      <c r="U223" s="97">
        <v>0.18911655247211456</v>
      </c>
      <c r="V223" s="97">
        <v>4.407423734664917E-2</v>
      </c>
      <c r="W223" s="37" t="s">
        <v>1974</v>
      </c>
      <c r="X223" s="37" t="s">
        <v>2163</v>
      </c>
      <c r="Y223" s="37" t="s">
        <v>2336</v>
      </c>
    </row>
    <row r="224" spans="15:25">
      <c r="O224" s="31" t="s">
        <v>1678</v>
      </c>
      <c r="P224" s="62" t="s">
        <v>1858</v>
      </c>
      <c r="Q224" s="62">
        <v>6</v>
      </c>
      <c r="R224" s="37" t="s">
        <v>1862</v>
      </c>
      <c r="S224" s="37">
        <v>2000</v>
      </c>
      <c r="T224" s="97">
        <v>0.3653181791305542</v>
      </c>
      <c r="U224" s="97">
        <v>0.11541988700628281</v>
      </c>
      <c r="V224" s="97">
        <v>2.1879404783248901E-2</v>
      </c>
      <c r="W224" s="37" t="s">
        <v>1974</v>
      </c>
      <c r="X224" s="37" t="s">
        <v>2164</v>
      </c>
      <c r="Y224" s="37" t="s">
        <v>2336</v>
      </c>
    </row>
    <row r="225" spans="15:25">
      <c r="O225" s="31" t="s">
        <v>1679</v>
      </c>
      <c r="P225" s="62" t="s">
        <v>1858</v>
      </c>
      <c r="Q225" s="62">
        <v>6</v>
      </c>
      <c r="R225" s="37" t="s">
        <v>1862</v>
      </c>
      <c r="S225" s="37">
        <v>2000</v>
      </c>
      <c r="T225" s="97">
        <v>0.31918847560882568</v>
      </c>
      <c r="U225" s="97">
        <v>0.13592366874217987</v>
      </c>
      <c r="V225" s="97">
        <v>2.7802245691418648E-2</v>
      </c>
      <c r="W225" s="37" t="s">
        <v>1974</v>
      </c>
      <c r="X225" s="37" t="s">
        <v>2165</v>
      </c>
      <c r="Y225" s="37" t="s">
        <v>2337</v>
      </c>
    </row>
    <row r="226" spans="15:25">
      <c r="O226" s="31" t="s">
        <v>1680</v>
      </c>
      <c r="P226" s="62" t="s">
        <v>1858</v>
      </c>
      <c r="Q226" s="62">
        <v>6</v>
      </c>
      <c r="R226" s="37" t="s">
        <v>1862</v>
      </c>
      <c r="S226" s="37">
        <v>2000</v>
      </c>
      <c r="T226" s="97">
        <v>0.36802780628204346</v>
      </c>
      <c r="U226" s="97">
        <v>9.9539153277873993E-2</v>
      </c>
      <c r="V226" s="97">
        <v>1.5747165307402611E-2</v>
      </c>
      <c r="W226" s="37" t="s">
        <v>1974</v>
      </c>
      <c r="X226" s="37" t="s">
        <v>2166</v>
      </c>
      <c r="Y226" s="37" t="s">
        <v>2338</v>
      </c>
    </row>
    <row r="227" spans="15:25">
      <c r="O227" s="31" t="s">
        <v>1681</v>
      </c>
      <c r="P227" s="62" t="s">
        <v>1858</v>
      </c>
      <c r="Q227" s="62">
        <v>6</v>
      </c>
      <c r="R227" s="37" t="s">
        <v>1862</v>
      </c>
      <c r="S227" s="37">
        <v>2000</v>
      </c>
      <c r="T227" s="97">
        <v>0.4458194375038147</v>
      </c>
      <c r="U227" s="97">
        <v>7.1250081062316895E-2</v>
      </c>
      <c r="V227" s="97">
        <v>8.391830138862133E-3</v>
      </c>
      <c r="W227" s="37" t="s">
        <v>1974</v>
      </c>
      <c r="X227" s="37" t="s">
        <v>2166</v>
      </c>
      <c r="Y227" s="37" t="s">
        <v>2339</v>
      </c>
    </row>
    <row r="228" spans="15:25">
      <c r="O228" s="31" t="s">
        <v>1682</v>
      </c>
      <c r="P228" s="62" t="s">
        <v>1858</v>
      </c>
      <c r="Q228" s="62">
        <v>6</v>
      </c>
      <c r="R228" s="37" t="s">
        <v>1862</v>
      </c>
      <c r="S228" s="37">
        <v>2000</v>
      </c>
      <c r="T228" s="97">
        <v>0.87320709228515625</v>
      </c>
      <c r="U228" s="97">
        <v>0.14638197422027588</v>
      </c>
      <c r="V228" s="97">
        <v>2.7172960340976715E-2</v>
      </c>
      <c r="W228" s="37" t="s">
        <v>1974</v>
      </c>
      <c r="X228" s="37" t="s">
        <v>2166</v>
      </c>
      <c r="Y228" s="37" t="s">
        <v>2340</v>
      </c>
    </row>
    <row r="229" spans="15:25">
      <c r="O229" s="31" t="s">
        <v>1682</v>
      </c>
      <c r="P229" s="62" t="s">
        <v>1858</v>
      </c>
      <c r="Q229" s="62">
        <v>6</v>
      </c>
      <c r="R229" s="37" t="s">
        <v>1862</v>
      </c>
      <c r="S229" s="37">
        <v>2007</v>
      </c>
      <c r="T229" s="97">
        <v>0.77952653169631958</v>
      </c>
      <c r="U229" s="97">
        <v>0.14052453637123108</v>
      </c>
      <c r="V229" s="97">
        <v>2.5993755087256432E-2</v>
      </c>
      <c r="W229" s="37" t="s">
        <v>1974</v>
      </c>
      <c r="X229" s="37" t="s">
        <v>2166</v>
      </c>
      <c r="Y229" s="37" t="s">
        <v>2340</v>
      </c>
    </row>
    <row r="230" spans="15:25">
      <c r="O230" s="31" t="s">
        <v>1683</v>
      </c>
      <c r="P230" s="62" t="s">
        <v>1858</v>
      </c>
      <c r="Q230" s="62">
        <v>6</v>
      </c>
      <c r="R230" s="37" t="s">
        <v>1862</v>
      </c>
      <c r="S230" s="37">
        <v>2000</v>
      </c>
      <c r="T230" s="97">
        <v>0.46956861019134521</v>
      </c>
      <c r="U230" s="97">
        <v>0.15660673379898071</v>
      </c>
      <c r="V230" s="97">
        <v>3.4586779773235321E-2</v>
      </c>
      <c r="W230" s="37" t="s">
        <v>1974</v>
      </c>
      <c r="X230" s="37" t="s">
        <v>2167</v>
      </c>
      <c r="Y230" s="37" t="s">
        <v>2341</v>
      </c>
    </row>
    <row r="231" spans="15:25">
      <c r="O231" s="31" t="s">
        <v>1683</v>
      </c>
      <c r="P231" s="62" t="s">
        <v>1858</v>
      </c>
      <c r="Q231" s="62">
        <v>6</v>
      </c>
      <c r="R231" s="37" t="s">
        <v>1862</v>
      </c>
      <c r="S231" s="37">
        <v>2007</v>
      </c>
      <c r="T231" s="97">
        <v>0.33228379487991333</v>
      </c>
      <c r="U231" s="97">
        <v>0.14530463516712189</v>
      </c>
      <c r="V231" s="97">
        <v>3.0150368809700012E-2</v>
      </c>
      <c r="W231" s="37" t="s">
        <v>1974</v>
      </c>
      <c r="X231" s="37" t="s">
        <v>2167</v>
      </c>
      <c r="Y231" s="37" t="s">
        <v>2341</v>
      </c>
    </row>
    <row r="232" spans="15:25">
      <c r="O232" s="31" t="s">
        <v>1684</v>
      </c>
      <c r="P232" s="62" t="s">
        <v>1858</v>
      </c>
      <c r="Q232" s="62">
        <v>6</v>
      </c>
      <c r="R232" s="37" t="s">
        <v>1862</v>
      </c>
      <c r="S232" s="37">
        <v>2007</v>
      </c>
      <c r="T232" s="97">
        <v>0.43381285667419434</v>
      </c>
      <c r="U232" s="97">
        <v>0.12693746387958527</v>
      </c>
      <c r="V232" s="97">
        <v>2.4387490004301071E-2</v>
      </c>
      <c r="W232" s="37" t="s">
        <v>1974</v>
      </c>
      <c r="X232" s="37" t="s">
        <v>2167</v>
      </c>
      <c r="Y232" s="37" t="s">
        <v>2341</v>
      </c>
    </row>
    <row r="233" spans="15:25">
      <c r="O233" s="31" t="s">
        <v>1685</v>
      </c>
      <c r="P233" s="62" t="s">
        <v>1858</v>
      </c>
      <c r="Q233" s="62">
        <v>6</v>
      </c>
      <c r="R233" s="37" t="s">
        <v>1862</v>
      </c>
      <c r="S233" s="37">
        <v>2007</v>
      </c>
      <c r="T233" s="97">
        <v>0.6851922869682312</v>
      </c>
      <c r="U233" s="97">
        <v>0.14429357647895813</v>
      </c>
      <c r="V233" s="97">
        <v>3.0005970969796181E-2</v>
      </c>
      <c r="W233" s="37" t="s">
        <v>1974</v>
      </c>
      <c r="X233" s="37" t="s">
        <v>2168</v>
      </c>
      <c r="Y233" s="37" t="s">
        <v>2342</v>
      </c>
    </row>
    <row r="234" spans="15:25">
      <c r="O234" s="31" t="s">
        <v>1686</v>
      </c>
      <c r="P234" s="62" t="s">
        <v>1858</v>
      </c>
      <c r="Q234" s="62">
        <v>6</v>
      </c>
      <c r="R234" s="37" t="s">
        <v>1862</v>
      </c>
      <c r="S234" s="37">
        <v>2007</v>
      </c>
      <c r="T234" s="97">
        <v>0.2778964638710022</v>
      </c>
      <c r="U234" s="97">
        <v>6.8759962916374207E-2</v>
      </c>
      <c r="V234" s="97">
        <v>8.4733078256249428E-3</v>
      </c>
      <c r="W234" s="37" t="s">
        <v>1974</v>
      </c>
      <c r="X234" s="37" t="s">
        <v>2169</v>
      </c>
      <c r="Y234" s="37" t="s">
        <v>2343</v>
      </c>
    </row>
    <row r="235" spans="15:25">
      <c r="O235" s="31" t="s">
        <v>1687</v>
      </c>
      <c r="P235" s="62" t="s">
        <v>1858</v>
      </c>
      <c r="Q235" s="62">
        <v>6</v>
      </c>
      <c r="R235" s="37" t="s">
        <v>1862</v>
      </c>
      <c r="S235" s="37">
        <v>2007</v>
      </c>
      <c r="T235" s="97">
        <v>0.39432215690612793</v>
      </c>
      <c r="U235" s="97">
        <v>0.11699120700359344</v>
      </c>
      <c r="V235" s="97">
        <v>2.1596593782305717E-2</v>
      </c>
      <c r="W235" s="37" t="s">
        <v>1974</v>
      </c>
      <c r="X235" s="37" t="s">
        <v>2169</v>
      </c>
      <c r="Y235" s="37" t="s">
        <v>2344</v>
      </c>
    </row>
    <row r="236" spans="15:25">
      <c r="O236" s="31" t="s">
        <v>1688</v>
      </c>
      <c r="P236" s="62" t="s">
        <v>1858</v>
      </c>
      <c r="Q236" s="62">
        <v>6</v>
      </c>
      <c r="R236" s="37" t="s">
        <v>1862</v>
      </c>
      <c r="S236" s="37">
        <v>2000</v>
      </c>
      <c r="T236" s="97">
        <v>0.68818694353103638</v>
      </c>
      <c r="U236" s="97">
        <v>0.15090292692184448</v>
      </c>
      <c r="V236" s="97">
        <v>3.0479131266474724E-2</v>
      </c>
      <c r="W236" s="37" t="s">
        <v>1974</v>
      </c>
      <c r="X236" s="37" t="s">
        <v>2170</v>
      </c>
      <c r="Y236" s="37" t="s">
        <v>2345</v>
      </c>
    </row>
    <row r="237" spans="15:25">
      <c r="O237" s="31" t="s">
        <v>1689</v>
      </c>
      <c r="P237" s="62" t="s">
        <v>1858</v>
      </c>
      <c r="Q237" s="62">
        <v>6</v>
      </c>
      <c r="R237" s="37" t="s">
        <v>1862</v>
      </c>
      <c r="S237" s="37">
        <v>2000</v>
      </c>
      <c r="T237" s="97">
        <v>0.82757139205932617</v>
      </c>
      <c r="U237" s="97">
        <v>0.19624082744121552</v>
      </c>
      <c r="V237" s="97">
        <v>4.856882244348526E-2</v>
      </c>
      <c r="W237" s="37" t="s">
        <v>1974</v>
      </c>
      <c r="X237" s="37" t="s">
        <v>2171</v>
      </c>
      <c r="Y237" s="37" t="s">
        <v>2345</v>
      </c>
    </row>
    <row r="238" spans="15:25">
      <c r="O238" s="31" t="s">
        <v>1690</v>
      </c>
      <c r="P238" s="62" t="s">
        <v>1858</v>
      </c>
      <c r="Q238" s="62">
        <v>6</v>
      </c>
      <c r="R238" s="37" t="s">
        <v>1862</v>
      </c>
      <c r="S238" s="37">
        <v>2007</v>
      </c>
      <c r="T238" s="97">
        <v>0.63024187088012695</v>
      </c>
      <c r="U238" s="97">
        <v>0.17636926472187042</v>
      </c>
      <c r="V238" s="97">
        <v>4.1982907801866531E-2</v>
      </c>
      <c r="W238" s="37" t="s">
        <v>1974</v>
      </c>
      <c r="X238" s="37" t="s">
        <v>2172</v>
      </c>
      <c r="Y238" s="37" t="s">
        <v>2346</v>
      </c>
    </row>
    <row r="239" spans="15:25">
      <c r="O239" s="31" t="s">
        <v>1690</v>
      </c>
      <c r="P239" s="62" t="s">
        <v>1858</v>
      </c>
      <c r="Q239" s="62">
        <v>6</v>
      </c>
      <c r="R239" s="37" t="s">
        <v>1862</v>
      </c>
      <c r="S239" s="37">
        <v>2000</v>
      </c>
      <c r="T239" s="97">
        <v>0.66099202632904053</v>
      </c>
      <c r="U239" s="97">
        <v>0.17773650586605072</v>
      </c>
      <c r="V239" s="97">
        <v>4.295903816819191E-2</v>
      </c>
      <c r="W239" s="37" t="s">
        <v>1974</v>
      </c>
      <c r="X239" s="37" t="s">
        <v>2172</v>
      </c>
      <c r="Y239" s="37" t="s">
        <v>2346</v>
      </c>
    </row>
    <row r="240" spans="15:25">
      <c r="O240" s="31" t="s">
        <v>1691</v>
      </c>
      <c r="P240" s="62" t="s">
        <v>1858</v>
      </c>
      <c r="Q240" s="62">
        <v>6</v>
      </c>
      <c r="R240" s="37" t="s">
        <v>1862</v>
      </c>
      <c r="S240" s="37">
        <v>2007</v>
      </c>
      <c r="T240" s="97">
        <v>0.57897734642028809</v>
      </c>
      <c r="U240" s="97">
        <v>0.14654743671417236</v>
      </c>
      <c r="V240" s="97">
        <v>3.0454957857728004E-2</v>
      </c>
      <c r="W240" s="37" t="s">
        <v>1974</v>
      </c>
      <c r="X240" s="37" t="s">
        <v>2173</v>
      </c>
      <c r="Y240" s="37" t="s">
        <v>2347</v>
      </c>
    </row>
    <row r="241" spans="15:25">
      <c r="O241" s="31" t="s">
        <v>1692</v>
      </c>
      <c r="P241" s="62" t="s">
        <v>1858</v>
      </c>
      <c r="Q241" s="62">
        <v>6</v>
      </c>
      <c r="R241" s="37" t="s">
        <v>1862</v>
      </c>
      <c r="S241" s="37">
        <v>2007</v>
      </c>
      <c r="T241" s="97">
        <v>0.93120986223220825</v>
      </c>
      <c r="U241" s="97">
        <v>0.16751745343208313</v>
      </c>
      <c r="V241" s="97">
        <v>3.4418866038322449E-2</v>
      </c>
      <c r="W241" s="37" t="s">
        <v>1974</v>
      </c>
      <c r="X241" s="37" t="s">
        <v>2174</v>
      </c>
      <c r="Y241" s="37" t="s">
        <v>2348</v>
      </c>
    </row>
    <row r="242" spans="15:25">
      <c r="O242" s="31" t="s">
        <v>1693</v>
      </c>
      <c r="P242" s="62" t="s">
        <v>1858</v>
      </c>
      <c r="Q242" s="62">
        <v>6</v>
      </c>
      <c r="R242" s="37" t="s">
        <v>1862</v>
      </c>
      <c r="S242" s="37">
        <v>2007</v>
      </c>
      <c r="T242" s="97">
        <v>0.69471251964569092</v>
      </c>
      <c r="U242" s="97">
        <v>0.14260578155517578</v>
      </c>
      <c r="V242" s="97">
        <v>2.7843274176120758E-2</v>
      </c>
      <c r="W242" s="37" t="s">
        <v>1974</v>
      </c>
      <c r="X242" s="37" t="s">
        <v>2174</v>
      </c>
      <c r="Y242" s="37" t="s">
        <v>2348</v>
      </c>
    </row>
    <row r="243" spans="15:25">
      <c r="O243" s="31" t="s">
        <v>1694</v>
      </c>
      <c r="P243" s="62" t="s">
        <v>1858</v>
      </c>
      <c r="Q243" s="62">
        <v>6</v>
      </c>
      <c r="R243" s="37" t="s">
        <v>1862</v>
      </c>
      <c r="S243" s="37">
        <v>2007</v>
      </c>
      <c r="T243" s="97">
        <v>0.32227212190628052</v>
      </c>
      <c r="U243" s="97">
        <v>0.15886001288890839</v>
      </c>
      <c r="V243" s="97">
        <v>3.4921258687973022E-2</v>
      </c>
      <c r="W243" s="37" t="s">
        <v>1974</v>
      </c>
      <c r="X243" s="37" t="s">
        <v>2175</v>
      </c>
      <c r="Y243" s="37" t="s">
        <v>2349</v>
      </c>
    </row>
    <row r="244" spans="15:25">
      <c r="O244" s="31" t="s">
        <v>1695</v>
      </c>
      <c r="P244" s="62" t="s">
        <v>1858</v>
      </c>
      <c r="Q244" s="62">
        <v>6</v>
      </c>
      <c r="R244" s="37" t="s">
        <v>1862</v>
      </c>
      <c r="S244" s="37">
        <v>2000</v>
      </c>
      <c r="T244" s="97">
        <v>0.46184435486793518</v>
      </c>
      <c r="U244" s="97">
        <v>9.2969432473182678E-2</v>
      </c>
      <c r="V244" s="97">
        <v>1.6031118109822273E-2</v>
      </c>
      <c r="W244" s="37" t="s">
        <v>1974</v>
      </c>
      <c r="X244" s="37" t="s">
        <v>2176</v>
      </c>
      <c r="Y244" s="37" t="s">
        <v>2350</v>
      </c>
    </row>
    <row r="245" spans="15:25">
      <c r="O245" s="31" t="s">
        <v>1696</v>
      </c>
      <c r="P245" s="62" t="s">
        <v>1858</v>
      </c>
      <c r="Q245" s="62">
        <v>6</v>
      </c>
      <c r="R245" s="37" t="s">
        <v>1862</v>
      </c>
      <c r="S245" s="37">
        <v>2007</v>
      </c>
      <c r="T245" s="97">
        <v>0.22081941366195679</v>
      </c>
      <c r="U245" s="97">
        <v>0.10953853279352188</v>
      </c>
      <c r="V245" s="97">
        <v>2.007005363702774E-2</v>
      </c>
      <c r="W245" s="37" t="s">
        <v>1974</v>
      </c>
      <c r="X245" s="37" t="s">
        <v>2176</v>
      </c>
      <c r="Y245" s="37" t="s">
        <v>2350</v>
      </c>
    </row>
    <row r="246" spans="15:25">
      <c r="O246" s="31" t="s">
        <v>1697</v>
      </c>
      <c r="P246" s="62" t="s">
        <v>1858</v>
      </c>
      <c r="Q246" s="62">
        <v>6</v>
      </c>
      <c r="R246" s="37" t="s">
        <v>1862</v>
      </c>
      <c r="S246" s="37">
        <v>2000</v>
      </c>
      <c r="T246" s="97">
        <v>0.84344667196273804</v>
      </c>
      <c r="U246" s="97">
        <v>0.17969402670860291</v>
      </c>
      <c r="V246" s="97">
        <v>3.8982506841421127E-2</v>
      </c>
      <c r="W246" s="37" t="s">
        <v>1974</v>
      </c>
      <c r="X246" s="37" t="s">
        <v>2177</v>
      </c>
      <c r="Y246" s="37" t="s">
        <v>2351</v>
      </c>
    </row>
    <row r="247" spans="15:25">
      <c r="O247" s="31" t="s">
        <v>1698</v>
      </c>
      <c r="P247" s="62" t="s">
        <v>1859</v>
      </c>
      <c r="Q247" s="62">
        <v>4</v>
      </c>
      <c r="R247" s="37" t="s">
        <v>1863</v>
      </c>
      <c r="S247" s="37">
        <v>2015</v>
      </c>
      <c r="T247" s="97">
        <v>0.14934682846069336</v>
      </c>
      <c r="U247" s="97">
        <v>9.8959408700466156E-2</v>
      </c>
      <c r="V247" s="97">
        <v>1.604490727186203E-2</v>
      </c>
      <c r="W247" s="37" t="s">
        <v>1975</v>
      </c>
      <c r="X247" s="37" t="s">
        <v>2178</v>
      </c>
      <c r="Y247" s="37" t="s">
        <v>2351</v>
      </c>
    </row>
    <row r="248" spans="15:25">
      <c r="O248" s="31" t="s">
        <v>1699</v>
      </c>
      <c r="P248" s="62" t="s">
        <v>1859</v>
      </c>
      <c r="Q248" s="62">
        <v>4</v>
      </c>
      <c r="R248" s="37" t="s">
        <v>1863</v>
      </c>
      <c r="S248" s="37">
        <v>2011</v>
      </c>
      <c r="T248" s="97">
        <v>0.42300349473953247</v>
      </c>
      <c r="U248" s="97">
        <v>0.16682559251785278</v>
      </c>
      <c r="V248" s="97">
        <v>4.3634504079818726E-2</v>
      </c>
      <c r="W248" s="37" t="s">
        <v>1976</v>
      </c>
      <c r="X248" s="37" t="s">
        <v>2179</v>
      </c>
      <c r="Y248" s="37" t="s">
        <v>2351</v>
      </c>
    </row>
    <row r="249" spans="15:25">
      <c r="O249" s="31" t="s">
        <v>1700</v>
      </c>
      <c r="P249" s="62" t="s">
        <v>1859</v>
      </c>
      <c r="Q249" s="62">
        <v>4</v>
      </c>
      <c r="R249" s="37" t="s">
        <v>1863</v>
      </c>
      <c r="S249" s="37">
        <v>2011</v>
      </c>
      <c r="T249" s="97">
        <v>8.9212529361248016E-2</v>
      </c>
      <c r="U249" s="97">
        <v>0.12709730863571167</v>
      </c>
      <c r="V249" s="97">
        <v>2.7572620660066605E-2</v>
      </c>
      <c r="W249" s="37" t="s">
        <v>1976</v>
      </c>
      <c r="X249" s="37" t="s">
        <v>2179</v>
      </c>
      <c r="Y249" s="37" t="s">
        <v>2351</v>
      </c>
    </row>
    <row r="250" spans="15:25">
      <c r="O250" s="31" t="s">
        <v>1701</v>
      </c>
      <c r="P250" s="62" t="s">
        <v>1859</v>
      </c>
      <c r="Q250" s="62">
        <v>4</v>
      </c>
      <c r="R250" s="37" t="s">
        <v>1863</v>
      </c>
      <c r="S250" s="37">
        <v>2003</v>
      </c>
      <c r="T250" s="97">
        <v>0.75879371166229248</v>
      </c>
      <c r="U250" s="97">
        <v>0.36633911728858948</v>
      </c>
      <c r="V250" s="97">
        <v>0.19126951694488525</v>
      </c>
      <c r="W250" s="37" t="s">
        <v>1977</v>
      </c>
      <c r="X250" s="37" t="s">
        <v>2180</v>
      </c>
      <c r="Y250" s="37" t="s">
        <v>2351</v>
      </c>
    </row>
    <row r="251" spans="15:25">
      <c r="O251" s="31" t="s">
        <v>1702</v>
      </c>
      <c r="P251" s="62" t="s">
        <v>1859</v>
      </c>
      <c r="Q251" s="62">
        <v>4</v>
      </c>
      <c r="R251" s="37" t="s">
        <v>1863</v>
      </c>
      <c r="S251" s="37">
        <v>2003</v>
      </c>
      <c r="T251" s="97">
        <v>5.8293819427490234E-2</v>
      </c>
      <c r="U251" s="97">
        <v>9.6565350890159607E-2</v>
      </c>
      <c r="V251" s="97">
        <v>1.6211492940783501E-2</v>
      </c>
      <c r="W251" s="37" t="s">
        <v>1978</v>
      </c>
      <c r="X251" s="37" t="s">
        <v>2181</v>
      </c>
      <c r="Y251" s="37" t="s">
        <v>2352</v>
      </c>
    </row>
    <row r="252" spans="15:25">
      <c r="O252" s="31" t="s">
        <v>1703</v>
      </c>
      <c r="P252" s="62" t="s">
        <v>1859</v>
      </c>
      <c r="Q252" s="62">
        <v>4</v>
      </c>
      <c r="R252" s="37" t="s">
        <v>1863</v>
      </c>
      <c r="S252" s="37">
        <v>2007</v>
      </c>
      <c r="T252" s="97">
        <v>0.13361799716949463</v>
      </c>
      <c r="U252" s="97">
        <v>0.12892909348011017</v>
      </c>
      <c r="V252" s="97">
        <v>2.823612280189991E-2</v>
      </c>
      <c r="W252" s="37" t="s">
        <v>1979</v>
      </c>
      <c r="X252" s="37" t="s">
        <v>2181</v>
      </c>
      <c r="Y252" s="37" t="s">
        <v>2352</v>
      </c>
    </row>
    <row r="253" spans="15:25">
      <c r="O253" s="31" t="s">
        <v>1704</v>
      </c>
      <c r="P253" s="62" t="s">
        <v>1859</v>
      </c>
      <c r="Q253" s="62">
        <v>4</v>
      </c>
      <c r="R253" s="37" t="s">
        <v>1863</v>
      </c>
      <c r="S253" s="37">
        <v>2007</v>
      </c>
      <c r="T253" s="97">
        <v>0.53002923727035522</v>
      </c>
      <c r="U253" s="97">
        <v>0.20132111012935638</v>
      </c>
      <c r="V253" s="97">
        <v>6.2879472970962524E-2</v>
      </c>
      <c r="W253" s="37" t="s">
        <v>1980</v>
      </c>
      <c r="X253" s="37" t="s">
        <v>2182</v>
      </c>
      <c r="Y253" s="37" t="s">
        <v>2353</v>
      </c>
    </row>
    <row r="254" spans="15:25">
      <c r="O254" s="31" t="s">
        <v>1705</v>
      </c>
      <c r="P254" s="62" t="s">
        <v>1859</v>
      </c>
      <c r="Q254" s="62">
        <v>5</v>
      </c>
      <c r="R254" s="37" t="s">
        <v>1863</v>
      </c>
      <c r="S254" s="37">
        <v>2011</v>
      </c>
      <c r="T254" s="97">
        <v>0.13750326633453369</v>
      </c>
      <c r="U254" s="97">
        <v>0.12516336143016815</v>
      </c>
      <c r="V254" s="97">
        <v>2.6414791122078896E-2</v>
      </c>
      <c r="W254" s="37" t="s">
        <v>1981</v>
      </c>
      <c r="X254" s="37" t="s">
        <v>2183</v>
      </c>
      <c r="Y254" s="37" t="s">
        <v>2354</v>
      </c>
    </row>
    <row r="255" spans="15:25">
      <c r="O255" s="31" t="s">
        <v>1706</v>
      </c>
      <c r="P255" s="62" t="s">
        <v>1859</v>
      </c>
      <c r="Q255" s="62">
        <v>4</v>
      </c>
      <c r="R255" s="37" t="s">
        <v>1863</v>
      </c>
      <c r="S255" s="37">
        <v>2011</v>
      </c>
      <c r="T255" s="97">
        <v>0.6512293815612793</v>
      </c>
      <c r="U255" s="97">
        <v>0.30098149180412292</v>
      </c>
      <c r="V255" s="97">
        <v>0.13522084057331085</v>
      </c>
      <c r="W255" s="37" t="s">
        <v>1982</v>
      </c>
      <c r="X255" s="37" t="s">
        <v>2184</v>
      </c>
      <c r="Y255" s="37" t="s">
        <v>2355</v>
      </c>
    </row>
    <row r="256" spans="15:25">
      <c r="O256" s="31" t="s">
        <v>1707</v>
      </c>
      <c r="P256" s="62" t="s">
        <v>1859</v>
      </c>
      <c r="Q256" s="62">
        <v>4</v>
      </c>
      <c r="R256" s="37" t="s">
        <v>1863</v>
      </c>
      <c r="S256" s="37">
        <v>2015</v>
      </c>
      <c r="T256" s="97">
        <v>0.1219245046377182</v>
      </c>
      <c r="U256" s="97">
        <v>9.5655366778373718E-2</v>
      </c>
      <c r="V256" s="97">
        <v>1.5614826232194901E-2</v>
      </c>
      <c r="W256" s="37" t="s">
        <v>1983</v>
      </c>
      <c r="X256" s="37" t="s">
        <v>2185</v>
      </c>
      <c r="Y256" s="37" t="s">
        <v>2356</v>
      </c>
    </row>
    <row r="257" spans="15:25">
      <c r="O257" s="31" t="s">
        <v>1708</v>
      </c>
      <c r="P257" s="62" t="s">
        <v>1859</v>
      </c>
      <c r="Q257" s="62">
        <v>4</v>
      </c>
      <c r="R257" s="37" t="s">
        <v>1863</v>
      </c>
      <c r="S257" s="37">
        <v>2011</v>
      </c>
      <c r="T257" s="97">
        <v>0.15613025426864624</v>
      </c>
      <c r="U257" s="97">
        <v>0.11160235852003098</v>
      </c>
      <c r="V257" s="97">
        <v>2.0854884758591652E-2</v>
      </c>
      <c r="W257" s="37" t="s">
        <v>1983</v>
      </c>
      <c r="X257" s="37" t="s">
        <v>2186</v>
      </c>
      <c r="Y257" s="37" t="s">
        <v>2357</v>
      </c>
    </row>
    <row r="258" spans="15:25">
      <c r="O258" s="31" t="s">
        <v>1709</v>
      </c>
      <c r="P258" s="62" t="s">
        <v>1859</v>
      </c>
      <c r="Q258" s="62">
        <v>4</v>
      </c>
      <c r="R258" s="37" t="s">
        <v>1863</v>
      </c>
      <c r="S258" s="37">
        <v>2015</v>
      </c>
      <c r="T258" s="97">
        <v>0.17563825845718384</v>
      </c>
      <c r="U258" s="97">
        <v>0.16131813824176788</v>
      </c>
      <c r="V258" s="97">
        <v>4.3931279331445694E-2</v>
      </c>
      <c r="W258" s="37" t="s">
        <v>1983</v>
      </c>
      <c r="X258" s="37" t="s">
        <v>2186</v>
      </c>
      <c r="Y258" s="37" t="s">
        <v>2357</v>
      </c>
    </row>
    <row r="259" spans="15:25">
      <c r="O259" s="31" t="s">
        <v>1710</v>
      </c>
      <c r="P259" s="62" t="s">
        <v>1859</v>
      </c>
      <c r="Q259" s="62">
        <v>4</v>
      </c>
      <c r="R259" s="37" t="s">
        <v>1863</v>
      </c>
      <c r="S259" s="37">
        <v>2011</v>
      </c>
      <c r="T259" s="97">
        <v>3.4956812858581543E-2</v>
      </c>
      <c r="U259" s="97">
        <v>9.0257599949836731E-2</v>
      </c>
      <c r="V259" s="97">
        <v>1.5425438992679119E-2</v>
      </c>
      <c r="W259" s="37" t="s">
        <v>1983</v>
      </c>
      <c r="X259" s="37" t="s">
        <v>2187</v>
      </c>
      <c r="Y259" s="37" t="s">
        <v>2358</v>
      </c>
    </row>
    <row r="260" spans="15:25">
      <c r="O260" s="31" t="s">
        <v>1711</v>
      </c>
      <c r="P260" s="62" t="s">
        <v>1859</v>
      </c>
      <c r="Q260" s="62">
        <v>4</v>
      </c>
      <c r="R260" s="37" t="s">
        <v>1863</v>
      </c>
      <c r="S260" s="37">
        <v>2007</v>
      </c>
      <c r="T260" s="97">
        <v>0.92199623584747314</v>
      </c>
      <c r="U260" s="97">
        <v>0.56148236989974976</v>
      </c>
      <c r="V260" s="97">
        <v>0.39027103781700134</v>
      </c>
      <c r="W260" s="37" t="s">
        <v>1984</v>
      </c>
      <c r="X260" s="37" t="s">
        <v>2188</v>
      </c>
      <c r="Y260" s="37" t="s">
        <v>2359</v>
      </c>
    </row>
    <row r="261" spans="15:25">
      <c r="O261" s="31" t="s">
        <v>1712</v>
      </c>
      <c r="P261" s="62" t="s">
        <v>1859</v>
      </c>
      <c r="Q261" s="62">
        <v>4</v>
      </c>
      <c r="R261" s="37" t="s">
        <v>1863</v>
      </c>
      <c r="S261" s="37">
        <v>2011</v>
      </c>
      <c r="T261" s="97">
        <v>0.24815350770950317</v>
      </c>
      <c r="U261" s="97">
        <v>0.15420983731746674</v>
      </c>
      <c r="V261" s="97">
        <v>3.9725959300994873E-2</v>
      </c>
      <c r="W261" s="37" t="s">
        <v>1985</v>
      </c>
      <c r="X261" s="37" t="s">
        <v>2189</v>
      </c>
      <c r="Y261" s="37" t="s">
        <v>2360</v>
      </c>
    </row>
    <row r="262" spans="15:25">
      <c r="O262" s="31" t="s">
        <v>1713</v>
      </c>
      <c r="P262" s="62" t="s">
        <v>1859</v>
      </c>
      <c r="Q262" s="62">
        <v>4</v>
      </c>
      <c r="R262" s="37" t="s">
        <v>1863</v>
      </c>
      <c r="S262" s="37">
        <v>2011</v>
      </c>
      <c r="T262" s="97">
        <v>5.3010884672403336E-2</v>
      </c>
      <c r="U262" s="97">
        <v>8.4164582192897797E-2</v>
      </c>
      <c r="V262" s="97">
        <v>1.3010271824896336E-2</v>
      </c>
      <c r="W262" s="37" t="s">
        <v>1985</v>
      </c>
      <c r="X262" s="37" t="s">
        <v>2190</v>
      </c>
      <c r="Y262" s="37" t="s">
        <v>2361</v>
      </c>
    </row>
    <row r="263" spans="15:25">
      <c r="O263" s="31" t="s">
        <v>1714</v>
      </c>
      <c r="P263" s="62" t="s">
        <v>1859</v>
      </c>
      <c r="Q263" s="62">
        <v>4</v>
      </c>
      <c r="R263" s="37" t="s">
        <v>1863</v>
      </c>
      <c r="S263" s="37">
        <v>2011</v>
      </c>
      <c r="T263" s="97">
        <v>0.63337123394012451</v>
      </c>
      <c r="U263" s="97">
        <v>0.31966954469680786</v>
      </c>
      <c r="V263" s="97">
        <v>0.15177924931049347</v>
      </c>
      <c r="W263" s="37" t="s">
        <v>1986</v>
      </c>
      <c r="X263" s="37" t="s">
        <v>2190</v>
      </c>
      <c r="Y263" s="37" t="s">
        <v>2361</v>
      </c>
    </row>
    <row r="264" spans="15:25">
      <c r="O264" s="31" t="s">
        <v>1715</v>
      </c>
      <c r="P264" s="62" t="s">
        <v>1859</v>
      </c>
      <c r="Q264" s="62">
        <v>4</v>
      </c>
      <c r="R264" s="37" t="s">
        <v>1863</v>
      </c>
      <c r="S264" s="37">
        <v>2011</v>
      </c>
      <c r="T264" s="97">
        <v>0.29960954189300537</v>
      </c>
      <c r="U264" s="97">
        <v>0.19575896859169006</v>
      </c>
      <c r="V264" s="97">
        <v>6.4079888164997101E-2</v>
      </c>
      <c r="W264" s="37" t="s">
        <v>1986</v>
      </c>
      <c r="X264" s="37" t="s">
        <v>2190</v>
      </c>
      <c r="Y264" s="37" t="s">
        <v>2361</v>
      </c>
    </row>
    <row r="265" spans="15:25">
      <c r="O265" s="31" t="s">
        <v>1716</v>
      </c>
      <c r="P265" s="62" t="s">
        <v>1859</v>
      </c>
      <c r="Q265" s="62">
        <v>4</v>
      </c>
      <c r="R265" s="37" t="s">
        <v>1863</v>
      </c>
      <c r="S265" s="37">
        <v>2011</v>
      </c>
      <c r="T265" s="97">
        <v>8.4529399871826172E-2</v>
      </c>
      <c r="U265" s="97">
        <v>9.1457076370716095E-2</v>
      </c>
      <c r="V265" s="97">
        <v>1.4138117432594299E-2</v>
      </c>
      <c r="W265" s="37" t="s">
        <v>1987</v>
      </c>
      <c r="X265" s="37" t="s">
        <v>2190</v>
      </c>
      <c r="Y265" s="37" t="s">
        <v>2361</v>
      </c>
    </row>
    <row r="266" spans="15:25">
      <c r="O266" s="31" t="s">
        <v>1717</v>
      </c>
      <c r="P266" s="62" t="s">
        <v>1859</v>
      </c>
      <c r="Q266" s="62">
        <v>4</v>
      </c>
      <c r="R266" s="37" t="s">
        <v>1863</v>
      </c>
      <c r="S266" s="37">
        <v>2007</v>
      </c>
      <c r="T266" s="97">
        <v>5.8103378862142563E-2</v>
      </c>
      <c r="U266" s="97">
        <v>0.12492304295301437</v>
      </c>
      <c r="V266" s="97">
        <v>2.9817715287208557E-2</v>
      </c>
      <c r="W266" s="37" t="s">
        <v>1987</v>
      </c>
      <c r="X266" s="37" t="s">
        <v>2190</v>
      </c>
      <c r="Y266" s="37" t="s">
        <v>2361</v>
      </c>
    </row>
    <row r="267" spans="15:25">
      <c r="O267" s="31" t="s">
        <v>1718</v>
      </c>
      <c r="P267" s="62" t="s">
        <v>1859</v>
      </c>
      <c r="Q267" s="62">
        <v>4</v>
      </c>
      <c r="R267" s="37" t="s">
        <v>1863</v>
      </c>
      <c r="S267" s="37">
        <v>2011</v>
      </c>
      <c r="T267" s="97">
        <v>2.1162927150726318E-2</v>
      </c>
      <c r="U267" s="97">
        <v>7.3336504399776459E-2</v>
      </c>
      <c r="V267" s="97">
        <v>9.3967746943235397E-3</v>
      </c>
      <c r="W267" s="37" t="s">
        <v>1987</v>
      </c>
      <c r="X267" s="37" t="s">
        <v>2191</v>
      </c>
      <c r="Y267" s="37" t="s">
        <v>2362</v>
      </c>
    </row>
    <row r="268" spans="15:25">
      <c r="O268" s="31" t="s">
        <v>1719</v>
      </c>
      <c r="P268" s="62" t="s">
        <v>1859</v>
      </c>
      <c r="Q268" s="62">
        <v>4</v>
      </c>
      <c r="R268" s="37" t="s">
        <v>1863</v>
      </c>
      <c r="S268" s="37">
        <v>2007</v>
      </c>
      <c r="T268" s="97">
        <v>5.9635106474161148E-2</v>
      </c>
      <c r="U268" s="97">
        <v>0.10140922665596008</v>
      </c>
      <c r="V268" s="97">
        <v>1.7998151481151581E-2</v>
      </c>
      <c r="W268" s="37" t="s">
        <v>1988</v>
      </c>
      <c r="X268" s="37" t="s">
        <v>2192</v>
      </c>
      <c r="Y268" s="37" t="s">
        <v>2363</v>
      </c>
    </row>
    <row r="269" spans="15:25">
      <c r="O269" s="31" t="s">
        <v>1720</v>
      </c>
      <c r="P269" s="62" t="s">
        <v>1859</v>
      </c>
      <c r="Q269" s="62">
        <v>4</v>
      </c>
      <c r="R269" s="37" t="s">
        <v>1863</v>
      </c>
      <c r="S269" s="37">
        <v>2011</v>
      </c>
      <c r="T269" s="97">
        <v>0.1587451696395874</v>
      </c>
      <c r="U269" s="97">
        <v>0.19095967710018158</v>
      </c>
      <c r="V269" s="97">
        <v>5.8500993996858597E-2</v>
      </c>
      <c r="W269" s="37" t="s">
        <v>1989</v>
      </c>
      <c r="X269" s="37" t="s">
        <v>2193</v>
      </c>
      <c r="Y269" s="37" t="s">
        <v>2364</v>
      </c>
    </row>
    <row r="270" spans="15:25">
      <c r="O270" s="31" t="s">
        <v>1721</v>
      </c>
      <c r="P270" s="62" t="s">
        <v>1859</v>
      </c>
      <c r="Q270" s="62">
        <v>6</v>
      </c>
      <c r="R270" s="37" t="s">
        <v>1863</v>
      </c>
      <c r="S270" s="37">
        <v>2011</v>
      </c>
      <c r="T270" s="97">
        <v>0.56856775283813477</v>
      </c>
      <c r="U270" s="97">
        <v>0.31342020630836487</v>
      </c>
      <c r="V270" s="97">
        <v>0.14298863708972931</v>
      </c>
      <c r="W270" s="37" t="s">
        <v>1990</v>
      </c>
      <c r="X270" s="37" t="s">
        <v>2193</v>
      </c>
      <c r="Y270" s="37" t="s">
        <v>2364</v>
      </c>
    </row>
    <row r="271" spans="15:25">
      <c r="O271" s="31" t="s">
        <v>1722</v>
      </c>
      <c r="P271" s="62" t="s">
        <v>1859</v>
      </c>
      <c r="Q271" s="62">
        <v>4</v>
      </c>
      <c r="R271" s="37" t="s">
        <v>1863</v>
      </c>
      <c r="S271" s="37">
        <v>2011</v>
      </c>
      <c r="T271" s="97">
        <v>5.9357937425374985E-2</v>
      </c>
      <c r="U271" s="97">
        <v>0.13486672937870026</v>
      </c>
      <c r="V271" s="97">
        <v>3.119703009724617E-2</v>
      </c>
      <c r="W271" s="37" t="s">
        <v>1991</v>
      </c>
      <c r="X271" s="37" t="s">
        <v>2194</v>
      </c>
      <c r="Y271" s="37" t="s">
        <v>2365</v>
      </c>
    </row>
    <row r="272" spans="15:25">
      <c r="O272" s="31" t="s">
        <v>1723</v>
      </c>
      <c r="P272" s="62" t="s">
        <v>1859</v>
      </c>
      <c r="Q272" s="62">
        <v>4</v>
      </c>
      <c r="R272" s="37" t="s">
        <v>1863</v>
      </c>
      <c r="S272" s="37">
        <v>2007</v>
      </c>
      <c r="T272" s="97">
        <v>2.0100831985473633E-2</v>
      </c>
      <c r="U272" s="97">
        <v>8.211614191532135E-2</v>
      </c>
      <c r="V272" s="97">
        <v>1.1295802891254425E-2</v>
      </c>
      <c r="W272" s="37" t="s">
        <v>1992</v>
      </c>
      <c r="X272" s="37" t="s">
        <v>2194</v>
      </c>
      <c r="Y272" s="37" t="s">
        <v>2365</v>
      </c>
    </row>
    <row r="273" spans="15:25">
      <c r="O273" s="31" t="s">
        <v>1724</v>
      </c>
      <c r="P273" s="62" t="s">
        <v>1859</v>
      </c>
      <c r="Q273" s="62">
        <v>4</v>
      </c>
      <c r="R273" s="37" t="s">
        <v>1863</v>
      </c>
      <c r="S273" s="37">
        <v>2007</v>
      </c>
      <c r="T273" s="97">
        <v>2.3415863513946533E-2</v>
      </c>
      <c r="U273" s="97">
        <v>8.6120307445526123E-2</v>
      </c>
      <c r="V273" s="97">
        <v>1.3205635361373425E-2</v>
      </c>
      <c r="W273" s="37" t="s">
        <v>1993</v>
      </c>
      <c r="X273" s="37" t="s">
        <v>2194</v>
      </c>
      <c r="Y273" s="37" t="s">
        <v>2365</v>
      </c>
    </row>
    <row r="274" spans="15:25">
      <c r="O274" s="31" t="s">
        <v>1725</v>
      </c>
      <c r="P274" s="62" t="s">
        <v>1859</v>
      </c>
      <c r="Q274" s="62">
        <v>4</v>
      </c>
      <c r="R274" s="37" t="s">
        <v>1863</v>
      </c>
      <c r="S274" s="37">
        <v>2007</v>
      </c>
      <c r="T274" s="97">
        <v>0.38065171241760254</v>
      </c>
      <c r="U274" s="97">
        <v>0.17003810405731201</v>
      </c>
      <c r="V274" s="97">
        <v>4.632190614938736E-2</v>
      </c>
      <c r="W274" s="37" t="s">
        <v>1994</v>
      </c>
      <c r="X274" s="37" t="s">
        <v>2195</v>
      </c>
      <c r="Y274" s="37" t="s">
        <v>2366</v>
      </c>
    </row>
    <row r="275" spans="15:25">
      <c r="O275" s="31" t="s">
        <v>1726</v>
      </c>
      <c r="P275" s="62" t="s">
        <v>1859</v>
      </c>
      <c r="Q275" s="62">
        <v>4</v>
      </c>
      <c r="R275" s="37" t="s">
        <v>1863</v>
      </c>
      <c r="S275" s="37">
        <v>2011</v>
      </c>
      <c r="T275" s="97">
        <v>5.4910238832235336E-2</v>
      </c>
      <c r="U275" s="97">
        <v>8.8179394602775574E-2</v>
      </c>
      <c r="V275" s="97">
        <v>1.3708652928471565E-2</v>
      </c>
      <c r="W275" s="37" t="s">
        <v>1995</v>
      </c>
      <c r="X275" s="37" t="s">
        <v>2196</v>
      </c>
      <c r="Y275" s="37" t="s">
        <v>2367</v>
      </c>
    </row>
    <row r="276" spans="15:25">
      <c r="O276" s="31" t="s">
        <v>1727</v>
      </c>
      <c r="P276" s="62" t="s">
        <v>1859</v>
      </c>
      <c r="Q276" s="62">
        <v>4</v>
      </c>
      <c r="R276" s="37" t="s">
        <v>1863</v>
      </c>
      <c r="S276" s="37">
        <v>2015</v>
      </c>
      <c r="T276" s="97">
        <v>3.0218958854675293E-3</v>
      </c>
      <c r="U276" s="97">
        <v>5.2719313651323318E-2</v>
      </c>
      <c r="V276" s="97">
        <v>4.1254013776779175E-3</v>
      </c>
      <c r="W276" s="37" t="s">
        <v>1996</v>
      </c>
      <c r="X276" s="37" t="s">
        <v>2196</v>
      </c>
      <c r="Y276" s="37" t="s">
        <v>2367</v>
      </c>
    </row>
    <row r="277" spans="15:25">
      <c r="O277" s="31" t="s">
        <v>1728</v>
      </c>
      <c r="P277" s="62" t="s">
        <v>1859</v>
      </c>
      <c r="Q277" s="62">
        <v>4</v>
      </c>
      <c r="R277" s="37" t="s">
        <v>1863</v>
      </c>
      <c r="S277" s="37">
        <v>2003</v>
      </c>
      <c r="T277" s="97">
        <v>0.14203816652297974</v>
      </c>
      <c r="U277" s="97">
        <v>0.10664263367652893</v>
      </c>
      <c r="V277" s="97">
        <v>2.0410738885402679E-2</v>
      </c>
      <c r="W277" s="37" t="s">
        <v>1997</v>
      </c>
      <c r="X277" s="37" t="s">
        <v>2196</v>
      </c>
      <c r="Y277" s="37" t="s">
        <v>2367</v>
      </c>
    </row>
    <row r="278" spans="15:25">
      <c r="O278" s="31" t="s">
        <v>1729</v>
      </c>
      <c r="P278" s="62" t="s">
        <v>1859</v>
      </c>
      <c r="Q278" s="62">
        <v>4</v>
      </c>
      <c r="R278" s="37" t="s">
        <v>1863</v>
      </c>
      <c r="S278" s="37">
        <v>2015</v>
      </c>
      <c r="T278" s="97">
        <v>1.9124805927276611E-2</v>
      </c>
      <c r="U278" s="97">
        <v>8.6725488305091858E-2</v>
      </c>
      <c r="V278" s="97">
        <v>1.4017047360539436E-2</v>
      </c>
      <c r="W278" s="37" t="s">
        <v>1998</v>
      </c>
      <c r="X278" s="37" t="s">
        <v>2196</v>
      </c>
      <c r="Y278" s="37" t="s">
        <v>2367</v>
      </c>
    </row>
    <row r="279" spans="15:25">
      <c r="O279" s="31" t="s">
        <v>1730</v>
      </c>
      <c r="P279" s="62" t="s">
        <v>1859</v>
      </c>
      <c r="Q279" s="62">
        <v>4</v>
      </c>
      <c r="R279" s="37" t="s">
        <v>1863</v>
      </c>
      <c r="S279" s="37">
        <v>2011</v>
      </c>
      <c r="T279" s="97">
        <v>8.8150613009929657E-2</v>
      </c>
      <c r="U279" s="97">
        <v>0.11584524065256119</v>
      </c>
      <c r="V279" s="97">
        <v>2.3444583639502525E-2</v>
      </c>
      <c r="W279" s="37" t="s">
        <v>1998</v>
      </c>
      <c r="X279" s="37" t="s">
        <v>2196</v>
      </c>
      <c r="Y279" s="37" t="s">
        <v>2367</v>
      </c>
    </row>
    <row r="280" spans="15:25">
      <c r="O280" s="31" t="s">
        <v>1731</v>
      </c>
      <c r="P280" s="62" t="s">
        <v>1859</v>
      </c>
      <c r="Q280" s="62">
        <v>4</v>
      </c>
      <c r="R280" s="37" t="s">
        <v>1863</v>
      </c>
      <c r="S280" s="37">
        <v>2011</v>
      </c>
      <c r="T280" s="97">
        <v>0.49784809350967407</v>
      </c>
      <c r="U280" s="97">
        <v>0.27518817782402039</v>
      </c>
      <c r="V280" s="97">
        <v>0.1141379326581955</v>
      </c>
      <c r="W280" s="37" t="s">
        <v>1999</v>
      </c>
      <c r="X280" s="37" t="s">
        <v>2196</v>
      </c>
      <c r="Y280" s="37" t="s">
        <v>2367</v>
      </c>
    </row>
    <row r="281" spans="15:25">
      <c r="O281" s="31" t="s">
        <v>1732</v>
      </c>
      <c r="P281" s="62" t="s">
        <v>1859</v>
      </c>
      <c r="Q281" s="62">
        <v>4</v>
      </c>
      <c r="R281" s="37" t="s">
        <v>1863</v>
      </c>
      <c r="S281" s="37">
        <v>2003</v>
      </c>
      <c r="T281" s="97">
        <v>9.193795919418335E-2</v>
      </c>
      <c r="U281" s="97">
        <v>0.111260786652565</v>
      </c>
      <c r="V281" s="97">
        <v>2.1967966109514236E-2</v>
      </c>
      <c r="W281" s="37" t="s">
        <v>2000</v>
      </c>
      <c r="X281" s="37" t="s">
        <v>2196</v>
      </c>
      <c r="Y281" s="37" t="s">
        <v>2367</v>
      </c>
    </row>
    <row r="282" spans="15:25">
      <c r="O282" s="31" t="s">
        <v>1733</v>
      </c>
      <c r="P282" s="62" t="s">
        <v>1859</v>
      </c>
      <c r="Q282" s="62">
        <v>4</v>
      </c>
      <c r="R282" s="37" t="s">
        <v>1863</v>
      </c>
      <c r="S282" s="37">
        <v>2007</v>
      </c>
      <c r="T282" s="97">
        <v>0.1596558690071106</v>
      </c>
      <c r="U282" s="97">
        <v>0.11982095241546631</v>
      </c>
      <c r="V282" s="97">
        <v>2.5112621486186981E-2</v>
      </c>
      <c r="W282" s="37" t="s">
        <v>2000</v>
      </c>
      <c r="X282" s="37" t="s">
        <v>2196</v>
      </c>
      <c r="Y282" s="37" t="s">
        <v>2367</v>
      </c>
    </row>
    <row r="283" spans="15:25">
      <c r="O283" s="31" t="s">
        <v>1734</v>
      </c>
      <c r="P283" s="62" t="s">
        <v>1859</v>
      </c>
      <c r="Q283" s="62">
        <v>4</v>
      </c>
      <c r="R283" s="37" t="s">
        <v>1863</v>
      </c>
      <c r="S283" s="37">
        <v>2011</v>
      </c>
      <c r="T283" s="97">
        <v>4.0010396391153336E-2</v>
      </c>
      <c r="U283" s="97">
        <v>7.5088523328304291E-2</v>
      </c>
      <c r="V283" s="97">
        <v>1.0229387320578098E-2</v>
      </c>
      <c r="W283" s="37" t="s">
        <v>2000</v>
      </c>
      <c r="X283" s="37" t="s">
        <v>2196</v>
      </c>
      <c r="Y283" s="37" t="s">
        <v>2367</v>
      </c>
    </row>
    <row r="284" spans="15:25">
      <c r="O284" s="31" t="s">
        <v>1735</v>
      </c>
      <c r="P284" s="62" t="s">
        <v>1859</v>
      </c>
      <c r="Q284" s="62">
        <v>4</v>
      </c>
      <c r="R284" s="37" t="s">
        <v>1863</v>
      </c>
      <c r="S284" s="37">
        <v>2007</v>
      </c>
      <c r="T284" s="97">
        <v>5.5318061262369156E-2</v>
      </c>
      <c r="U284" s="97">
        <v>0.10000868141651154</v>
      </c>
      <c r="V284" s="97">
        <v>1.7606725916266441E-2</v>
      </c>
      <c r="W284" s="37" t="s">
        <v>2000</v>
      </c>
      <c r="X284" s="37" t="s">
        <v>2196</v>
      </c>
      <c r="Y284" s="37" t="s">
        <v>2367</v>
      </c>
    </row>
    <row r="285" spans="15:25">
      <c r="O285" s="31" t="s">
        <v>1736</v>
      </c>
      <c r="P285" s="62" t="s">
        <v>1859</v>
      </c>
      <c r="Q285" s="62">
        <v>4</v>
      </c>
      <c r="R285" s="37" t="s">
        <v>1863</v>
      </c>
      <c r="S285" s="37">
        <v>2011</v>
      </c>
      <c r="T285" s="97">
        <v>9.4913303852081299E-2</v>
      </c>
      <c r="U285" s="97">
        <v>0.10747390985488892</v>
      </c>
      <c r="V285" s="97">
        <v>1.9621726125478745E-2</v>
      </c>
      <c r="W285" s="37" t="s">
        <v>2000</v>
      </c>
      <c r="X285" s="37" t="s">
        <v>2196</v>
      </c>
      <c r="Y285" s="37" t="s">
        <v>2368</v>
      </c>
    </row>
    <row r="286" spans="15:25">
      <c r="O286" s="31" t="s">
        <v>1737</v>
      </c>
      <c r="P286" s="62" t="s">
        <v>1859</v>
      </c>
      <c r="Q286" s="62">
        <v>4</v>
      </c>
      <c r="R286" s="37" t="s">
        <v>1863</v>
      </c>
      <c r="S286" s="37">
        <v>2003</v>
      </c>
      <c r="T286" s="97">
        <v>0.80345362424850464</v>
      </c>
      <c r="U286" s="97">
        <v>0.51261788606643677</v>
      </c>
      <c r="V286" s="97">
        <v>0.34952935576438904</v>
      </c>
      <c r="W286" s="37" t="s">
        <v>2001</v>
      </c>
      <c r="X286" s="37" t="s">
        <v>2197</v>
      </c>
      <c r="Y286" s="37" t="s">
        <v>2369</v>
      </c>
    </row>
    <row r="287" spans="15:25">
      <c r="O287" s="31" t="s">
        <v>1738</v>
      </c>
      <c r="P287" s="62" t="s">
        <v>1859</v>
      </c>
      <c r="Q287" s="62">
        <v>4</v>
      </c>
      <c r="R287" s="37" t="s">
        <v>1863</v>
      </c>
      <c r="S287" s="37">
        <v>2003</v>
      </c>
      <c r="T287" s="97">
        <v>1.7436623573303223E-2</v>
      </c>
      <c r="U287" s="97">
        <v>7.0502996444702148E-2</v>
      </c>
      <c r="V287" s="97">
        <v>8.8692866265773773E-3</v>
      </c>
      <c r="W287" s="37" t="s">
        <v>2002</v>
      </c>
      <c r="X287" s="37" t="s">
        <v>2198</v>
      </c>
      <c r="Y287" s="37" t="s">
        <v>2370</v>
      </c>
    </row>
    <row r="288" spans="15:25">
      <c r="O288" s="31" t="s">
        <v>1739</v>
      </c>
      <c r="P288" s="62" t="s">
        <v>1859</v>
      </c>
      <c r="Q288" s="62">
        <v>4</v>
      </c>
      <c r="R288" s="37" t="s">
        <v>1863</v>
      </c>
      <c r="S288" s="37">
        <v>2007</v>
      </c>
      <c r="T288" s="97">
        <v>6.5848350524902344E-2</v>
      </c>
      <c r="U288" s="97">
        <v>0.13127627968788147</v>
      </c>
      <c r="V288" s="97">
        <v>2.9533298686146736E-2</v>
      </c>
      <c r="W288" s="37" t="s">
        <v>2003</v>
      </c>
      <c r="X288" s="37" t="s">
        <v>2198</v>
      </c>
      <c r="Y288" s="37" t="s">
        <v>2370</v>
      </c>
    </row>
    <row r="289" spans="15:25">
      <c r="O289" s="31" t="s">
        <v>1740</v>
      </c>
      <c r="P289" s="62" t="s">
        <v>1859</v>
      </c>
      <c r="Q289" s="62">
        <v>4</v>
      </c>
      <c r="R289" s="37" t="s">
        <v>1863</v>
      </c>
      <c r="S289" s="37">
        <v>2015</v>
      </c>
      <c r="T289" s="97">
        <v>4.1052103042602539E-2</v>
      </c>
      <c r="U289" s="97">
        <v>6.9071531295776367E-2</v>
      </c>
      <c r="V289" s="97">
        <v>8.6863338947296143E-3</v>
      </c>
      <c r="W289" s="37" t="s">
        <v>2003</v>
      </c>
      <c r="X289" s="37" t="s">
        <v>2198</v>
      </c>
      <c r="Y289" s="37" t="s">
        <v>2370</v>
      </c>
    </row>
    <row r="290" spans="15:25">
      <c r="O290" s="31" t="s">
        <v>1741</v>
      </c>
      <c r="P290" s="62" t="s">
        <v>1859</v>
      </c>
      <c r="Q290" s="62">
        <v>4</v>
      </c>
      <c r="R290" s="37" t="s">
        <v>1863</v>
      </c>
      <c r="S290" s="37">
        <v>2007</v>
      </c>
      <c r="T290" s="97">
        <v>7.5263559818267822E-2</v>
      </c>
      <c r="U290" s="97">
        <v>0.16273641586303711</v>
      </c>
      <c r="V290" s="97">
        <v>5.2806179970502853E-2</v>
      </c>
      <c r="W290" s="37" t="s">
        <v>2003</v>
      </c>
      <c r="X290" s="37" t="s">
        <v>2198</v>
      </c>
      <c r="Y290" s="37" t="s">
        <v>2370</v>
      </c>
    </row>
    <row r="291" spans="15:25">
      <c r="O291" s="31" t="s">
        <v>1742</v>
      </c>
      <c r="P291" s="62" t="s">
        <v>1859</v>
      </c>
      <c r="Q291" s="62">
        <v>4</v>
      </c>
      <c r="R291" s="37" t="s">
        <v>1863</v>
      </c>
      <c r="S291" s="37">
        <v>2011</v>
      </c>
      <c r="T291" s="97">
        <v>7.3789775371551514E-2</v>
      </c>
      <c r="U291" s="97">
        <v>0.13487151265144348</v>
      </c>
      <c r="V291" s="97">
        <v>3.1457409262657166E-2</v>
      </c>
      <c r="W291" s="37" t="s">
        <v>2003</v>
      </c>
      <c r="X291" s="37" t="s">
        <v>2198</v>
      </c>
      <c r="Y291" s="37" t="s">
        <v>2370</v>
      </c>
    </row>
    <row r="292" spans="15:25">
      <c r="O292" s="31" t="s">
        <v>1743</v>
      </c>
      <c r="P292" s="62" t="s">
        <v>1859</v>
      </c>
      <c r="Q292" s="62">
        <v>4</v>
      </c>
      <c r="R292" s="37" t="s">
        <v>1863</v>
      </c>
      <c r="S292" s="37">
        <v>2011</v>
      </c>
      <c r="T292" s="97">
        <v>0.27892839908599854</v>
      </c>
      <c r="U292" s="97">
        <v>0.18020634353160858</v>
      </c>
      <c r="V292" s="97">
        <v>5.3061887621879578E-2</v>
      </c>
      <c r="W292" s="37" t="s">
        <v>2004</v>
      </c>
      <c r="X292" s="37" t="s">
        <v>2199</v>
      </c>
      <c r="Y292" s="37" t="s">
        <v>2371</v>
      </c>
    </row>
    <row r="293" spans="15:25">
      <c r="O293" s="31" t="s">
        <v>1744</v>
      </c>
      <c r="P293" s="62" t="s">
        <v>1859</v>
      </c>
      <c r="Q293" s="62">
        <v>4</v>
      </c>
      <c r="R293" s="37" t="s">
        <v>1863</v>
      </c>
      <c r="S293" s="37">
        <v>2007</v>
      </c>
      <c r="T293" s="97">
        <v>6.7127525806427002E-2</v>
      </c>
      <c r="U293" s="97">
        <v>0.11599337309598923</v>
      </c>
      <c r="V293" s="97">
        <v>2.3490186780691147E-2</v>
      </c>
      <c r="W293" s="37" t="s">
        <v>2005</v>
      </c>
      <c r="X293" s="37" t="s">
        <v>2200</v>
      </c>
      <c r="Y293" s="37" t="s">
        <v>2372</v>
      </c>
    </row>
    <row r="294" spans="15:25">
      <c r="O294" s="31" t="s">
        <v>1745</v>
      </c>
      <c r="P294" s="62" t="s">
        <v>1859</v>
      </c>
      <c r="Q294" s="62">
        <v>4</v>
      </c>
      <c r="R294" s="37" t="s">
        <v>1863</v>
      </c>
      <c r="S294" s="37">
        <v>2011</v>
      </c>
      <c r="T294" s="97">
        <v>0.37349551916122437</v>
      </c>
      <c r="U294" s="97">
        <v>0.201090008020401</v>
      </c>
      <c r="V294" s="97">
        <v>6.5457053482532501E-2</v>
      </c>
      <c r="W294" s="37" t="s">
        <v>2006</v>
      </c>
      <c r="X294" s="37" t="s">
        <v>2200</v>
      </c>
      <c r="Y294" s="37" t="s">
        <v>2372</v>
      </c>
    </row>
    <row r="295" spans="15:25">
      <c r="O295" s="31" t="s">
        <v>1746</v>
      </c>
      <c r="P295" s="62" t="s">
        <v>1859</v>
      </c>
      <c r="Q295" s="62">
        <v>4</v>
      </c>
      <c r="R295" s="37" t="s">
        <v>1863</v>
      </c>
      <c r="S295" s="37">
        <v>2007</v>
      </c>
      <c r="T295" s="97">
        <v>0.34696769714355469</v>
      </c>
      <c r="U295" s="97">
        <v>0.17676317691802979</v>
      </c>
      <c r="V295" s="97">
        <v>5.0687335431575775E-2</v>
      </c>
      <c r="W295" s="37" t="s">
        <v>2006</v>
      </c>
      <c r="X295" s="37" t="s">
        <v>2201</v>
      </c>
      <c r="Y295" s="37" t="s">
        <v>2373</v>
      </c>
    </row>
    <row r="296" spans="15:25">
      <c r="O296" s="31" t="s">
        <v>1747</v>
      </c>
      <c r="P296" s="62" t="s">
        <v>1859</v>
      </c>
      <c r="Q296" s="62">
        <v>4</v>
      </c>
      <c r="R296" s="37" t="s">
        <v>1863</v>
      </c>
      <c r="S296" s="37">
        <v>2007</v>
      </c>
      <c r="T296" s="97">
        <v>4.252922534942627E-2</v>
      </c>
      <c r="U296" s="97">
        <v>9.4726242125034332E-2</v>
      </c>
      <c r="V296" s="97">
        <v>1.5947069972753525E-2</v>
      </c>
      <c r="W296" s="37" t="s">
        <v>2007</v>
      </c>
      <c r="X296" s="37" t="s">
        <v>2201</v>
      </c>
      <c r="Y296" s="37" t="s">
        <v>2373</v>
      </c>
    </row>
    <row r="297" spans="15:25">
      <c r="O297" s="31" t="s">
        <v>1748</v>
      </c>
      <c r="P297" s="62" t="s">
        <v>1859</v>
      </c>
      <c r="Q297" s="62">
        <v>4</v>
      </c>
      <c r="R297" s="37" t="s">
        <v>1863</v>
      </c>
      <c r="S297" s="37">
        <v>2011</v>
      </c>
      <c r="T297" s="97">
        <v>6.0363411903381348E-3</v>
      </c>
      <c r="U297" s="97">
        <v>6.6851183772087097E-2</v>
      </c>
      <c r="V297" s="97">
        <v>8.0465041100978851E-3</v>
      </c>
      <c r="W297" s="37" t="s">
        <v>2008</v>
      </c>
      <c r="X297" s="37" t="s">
        <v>2202</v>
      </c>
      <c r="Y297" s="37" t="s">
        <v>2374</v>
      </c>
    </row>
    <row r="298" spans="15:25">
      <c r="O298" s="31" t="s">
        <v>1749</v>
      </c>
      <c r="P298" s="62" t="s">
        <v>1859</v>
      </c>
      <c r="Q298" s="62">
        <v>4</v>
      </c>
      <c r="R298" s="37" t="s">
        <v>1863</v>
      </c>
      <c r="S298" s="37">
        <v>2007</v>
      </c>
      <c r="T298" s="97">
        <v>3.8215100765228271E-2</v>
      </c>
      <c r="U298" s="97">
        <v>0.1104285717010498</v>
      </c>
      <c r="V298" s="97">
        <v>2.1594515070319176E-2</v>
      </c>
      <c r="W298" s="37" t="s">
        <v>2008</v>
      </c>
      <c r="X298" s="37" t="s">
        <v>2202</v>
      </c>
      <c r="Y298" s="37" t="s">
        <v>2374</v>
      </c>
    </row>
    <row r="299" spans="15:25">
      <c r="O299" s="31" t="s">
        <v>1750</v>
      </c>
      <c r="P299" s="62" t="s">
        <v>1859</v>
      </c>
      <c r="Q299" s="62">
        <v>4</v>
      </c>
      <c r="R299" s="37" t="s">
        <v>1863</v>
      </c>
      <c r="S299" s="37">
        <v>2011</v>
      </c>
      <c r="T299" s="97">
        <v>0.21918605268001556</v>
      </c>
      <c r="U299" s="97">
        <v>0.15748362243175507</v>
      </c>
      <c r="V299" s="97">
        <v>4.0573347359895706E-2</v>
      </c>
      <c r="W299" s="37" t="s">
        <v>2008</v>
      </c>
      <c r="X299" s="37" t="s">
        <v>2203</v>
      </c>
      <c r="Y299" s="37" t="s">
        <v>2375</v>
      </c>
    </row>
    <row r="300" spans="15:25">
      <c r="O300" s="31" t="s">
        <v>1751</v>
      </c>
      <c r="P300" s="62" t="s">
        <v>1859</v>
      </c>
      <c r="Q300" s="62">
        <v>4</v>
      </c>
      <c r="R300" s="37" t="s">
        <v>1863</v>
      </c>
      <c r="S300" s="37">
        <v>2007</v>
      </c>
      <c r="T300" s="97">
        <v>0.7716144323348999</v>
      </c>
      <c r="U300" s="97">
        <v>0.3906024694442749</v>
      </c>
      <c r="V300" s="97">
        <v>0.21369102597236633</v>
      </c>
      <c r="W300" s="37" t="s">
        <v>2009</v>
      </c>
      <c r="X300" s="37" t="s">
        <v>2204</v>
      </c>
      <c r="Y300" s="37" t="s">
        <v>2376</v>
      </c>
    </row>
    <row r="301" spans="15:25">
      <c r="O301" s="31" t="s">
        <v>1752</v>
      </c>
      <c r="P301" s="62" t="s">
        <v>1859</v>
      </c>
      <c r="Q301" s="62">
        <v>4</v>
      </c>
      <c r="R301" s="37" t="s">
        <v>1863</v>
      </c>
      <c r="S301" s="37">
        <v>2007</v>
      </c>
      <c r="T301" s="97">
        <v>2.7079105377197266E-2</v>
      </c>
      <c r="U301" s="97">
        <v>9.5987819135189056E-2</v>
      </c>
      <c r="V301" s="97">
        <v>1.6254507005214691E-2</v>
      </c>
      <c r="W301" s="37" t="s">
        <v>2010</v>
      </c>
      <c r="X301" s="37" t="s">
        <v>2204</v>
      </c>
      <c r="Y301" s="37" t="s">
        <v>2376</v>
      </c>
    </row>
    <row r="302" spans="15:25">
      <c r="O302" s="31" t="s">
        <v>1753</v>
      </c>
      <c r="P302" s="62" t="s">
        <v>1859</v>
      </c>
      <c r="Q302" s="62">
        <v>4</v>
      </c>
      <c r="R302" s="37" t="s">
        <v>1863</v>
      </c>
      <c r="S302" s="37">
        <v>2003</v>
      </c>
      <c r="T302" s="97">
        <v>0.12870591878890991</v>
      </c>
      <c r="U302" s="97">
        <v>0.10832549631595612</v>
      </c>
      <c r="V302" s="97">
        <v>2.0036362111568451E-2</v>
      </c>
      <c r="W302" s="37" t="s">
        <v>2011</v>
      </c>
      <c r="X302" s="37" t="s">
        <v>2204</v>
      </c>
      <c r="Y302" s="37" t="s">
        <v>2376</v>
      </c>
    </row>
    <row r="303" spans="15:25">
      <c r="O303" s="31" t="s">
        <v>1754</v>
      </c>
      <c r="P303" s="62" t="s">
        <v>1859</v>
      </c>
      <c r="Q303" s="62">
        <v>4</v>
      </c>
      <c r="R303" s="37" t="s">
        <v>1863</v>
      </c>
      <c r="S303" s="37">
        <v>2003</v>
      </c>
      <c r="T303" s="97">
        <v>0.66276907920837402</v>
      </c>
      <c r="U303" s="97">
        <v>0.37959539890289307</v>
      </c>
      <c r="V303" s="97">
        <v>0.20028717815876007</v>
      </c>
      <c r="W303" s="37" t="s">
        <v>2012</v>
      </c>
      <c r="X303" s="37" t="s">
        <v>2205</v>
      </c>
      <c r="Y303" s="37" t="s">
        <v>2377</v>
      </c>
    </row>
    <row r="304" spans="15:25">
      <c r="O304" s="31" t="s">
        <v>1755</v>
      </c>
      <c r="P304" s="62" t="s">
        <v>1859</v>
      </c>
      <c r="Q304" s="62">
        <v>4</v>
      </c>
      <c r="R304" s="37" t="s">
        <v>1863</v>
      </c>
      <c r="S304" s="37">
        <v>2015</v>
      </c>
      <c r="T304" s="97">
        <v>1.4970958232879639E-2</v>
      </c>
      <c r="U304" s="97">
        <v>0.10319501161575317</v>
      </c>
      <c r="V304" s="97">
        <v>2.113935723900795E-2</v>
      </c>
      <c r="W304" s="37" t="s">
        <v>2013</v>
      </c>
      <c r="X304" s="37" t="s">
        <v>2206</v>
      </c>
      <c r="Y304" s="37" t="s">
        <v>2378</v>
      </c>
    </row>
    <row r="305" spans="15:25">
      <c r="O305" s="31" t="s">
        <v>1756</v>
      </c>
      <c r="P305" s="62" t="s">
        <v>1859</v>
      </c>
      <c r="Q305" s="62">
        <v>4</v>
      </c>
      <c r="R305" s="37" t="s">
        <v>1863</v>
      </c>
      <c r="S305" s="37">
        <v>2003</v>
      </c>
      <c r="T305" s="97">
        <v>0.13629180192947388</v>
      </c>
      <c r="U305" s="97">
        <v>0.12902183830738068</v>
      </c>
      <c r="V305" s="97">
        <v>2.8207084164023399E-2</v>
      </c>
      <c r="W305" s="37" t="s">
        <v>2013</v>
      </c>
      <c r="X305" s="37" t="s">
        <v>2207</v>
      </c>
      <c r="Y305" s="37" t="s">
        <v>2379</v>
      </c>
    </row>
    <row r="306" spans="15:25">
      <c r="O306" s="31" t="s">
        <v>1757</v>
      </c>
      <c r="P306" s="62" t="s">
        <v>1859</v>
      </c>
      <c r="Q306" s="62">
        <v>4</v>
      </c>
      <c r="R306" s="37" t="s">
        <v>1863</v>
      </c>
      <c r="S306" s="37">
        <v>2015</v>
      </c>
      <c r="T306" s="97">
        <v>9.6602499485015869E-2</v>
      </c>
      <c r="U306" s="97">
        <v>0.153450608253479</v>
      </c>
      <c r="V306" s="97">
        <v>3.8760066032409668E-2</v>
      </c>
      <c r="W306" s="37" t="s">
        <v>2013</v>
      </c>
      <c r="X306" s="37" t="s">
        <v>2208</v>
      </c>
      <c r="Y306" s="37" t="s">
        <v>2380</v>
      </c>
    </row>
    <row r="307" spans="15:25">
      <c r="O307" s="31" t="s">
        <v>1758</v>
      </c>
      <c r="P307" s="62" t="s">
        <v>1859</v>
      </c>
      <c r="Q307" s="62">
        <v>4</v>
      </c>
      <c r="R307" s="37" t="s">
        <v>1863</v>
      </c>
      <c r="S307" s="37">
        <v>2003</v>
      </c>
      <c r="T307" s="97">
        <v>0.21265506744384766</v>
      </c>
      <c r="U307" s="97">
        <v>0.13380345702171326</v>
      </c>
      <c r="V307" s="97">
        <v>3.0829131603240967E-2</v>
      </c>
      <c r="W307" s="37" t="s">
        <v>2013</v>
      </c>
      <c r="X307" s="37" t="s">
        <v>2209</v>
      </c>
      <c r="Y307" s="37" t="s">
        <v>2381</v>
      </c>
    </row>
    <row r="308" spans="15:25">
      <c r="O308" s="31" t="s">
        <v>1759</v>
      </c>
      <c r="P308" s="62" t="s">
        <v>1859</v>
      </c>
      <c r="Q308" s="62">
        <v>4</v>
      </c>
      <c r="R308" s="37" t="s">
        <v>1863</v>
      </c>
      <c r="S308" s="37">
        <v>2007</v>
      </c>
      <c r="T308" s="97">
        <v>7.0285201072692871E-2</v>
      </c>
      <c r="U308" s="97">
        <v>0.10332447290420532</v>
      </c>
      <c r="V308" s="97">
        <v>1.8260728567838669E-2</v>
      </c>
      <c r="W308" s="37" t="s">
        <v>2013</v>
      </c>
      <c r="X308" s="37" t="s">
        <v>2209</v>
      </c>
      <c r="Y308" s="37" t="s">
        <v>2381</v>
      </c>
    </row>
    <row r="309" spans="15:25">
      <c r="O309" s="31" t="s">
        <v>1760</v>
      </c>
      <c r="P309" s="62" t="s">
        <v>1859</v>
      </c>
      <c r="Q309" s="62">
        <v>4</v>
      </c>
      <c r="R309" s="37" t="s">
        <v>1863</v>
      </c>
      <c r="S309" s="37">
        <v>2015</v>
      </c>
      <c r="T309" s="97">
        <v>6.2963724136352539E-2</v>
      </c>
      <c r="U309" s="97">
        <v>0.10022216290235519</v>
      </c>
      <c r="V309" s="97">
        <v>1.7591612413525581E-2</v>
      </c>
      <c r="W309" s="37" t="s">
        <v>2014</v>
      </c>
      <c r="X309" s="37" t="s">
        <v>2209</v>
      </c>
      <c r="Y309" s="37" t="s">
        <v>2381</v>
      </c>
    </row>
    <row r="310" spans="15:25">
      <c r="O310" s="31" t="s">
        <v>1761</v>
      </c>
      <c r="P310" s="62" t="s">
        <v>1859</v>
      </c>
      <c r="Q310" s="62">
        <v>4</v>
      </c>
      <c r="R310" s="37" t="s">
        <v>1863</v>
      </c>
      <c r="S310" s="37">
        <v>2015</v>
      </c>
      <c r="T310" s="97">
        <v>4.3412979692220688E-2</v>
      </c>
      <c r="U310" s="97">
        <v>8.619428426027298E-2</v>
      </c>
      <c r="V310" s="97">
        <v>1.3162328861653805E-2</v>
      </c>
      <c r="W310" s="37" t="s">
        <v>2015</v>
      </c>
      <c r="X310" s="37" t="s">
        <v>2209</v>
      </c>
      <c r="Y310" s="37" t="s">
        <v>2381</v>
      </c>
    </row>
    <row r="311" spans="15:25">
      <c r="O311" s="31" t="s">
        <v>1762</v>
      </c>
      <c r="P311" s="62" t="s">
        <v>1859</v>
      </c>
      <c r="Q311" s="62">
        <v>4</v>
      </c>
      <c r="R311" s="37" t="s">
        <v>1863</v>
      </c>
      <c r="S311" s="37">
        <v>2003</v>
      </c>
      <c r="T311" s="97">
        <v>0.73376172780990601</v>
      </c>
      <c r="U311" s="97">
        <v>0.3540169894695282</v>
      </c>
      <c r="V311" s="97">
        <v>0.18189932405948639</v>
      </c>
      <c r="W311" s="37" t="s">
        <v>2016</v>
      </c>
      <c r="X311" s="37" t="s">
        <v>2210</v>
      </c>
      <c r="Y311" s="37" t="s">
        <v>2382</v>
      </c>
    </row>
    <row r="312" spans="15:25">
      <c r="O312" s="31" t="s">
        <v>1763</v>
      </c>
      <c r="P312" s="62" t="s">
        <v>1859</v>
      </c>
      <c r="Q312" s="62">
        <v>4</v>
      </c>
      <c r="R312" s="37" t="s">
        <v>1863</v>
      </c>
      <c r="S312" s="37">
        <v>2015</v>
      </c>
      <c r="T312" s="97">
        <v>0.38567787408828735</v>
      </c>
      <c r="U312" s="97">
        <v>0.21128073334693909</v>
      </c>
      <c r="V312" s="97">
        <v>7.0902690291404724E-2</v>
      </c>
      <c r="W312" s="37" t="s">
        <v>2016</v>
      </c>
      <c r="X312" s="37" t="s">
        <v>2211</v>
      </c>
      <c r="Y312" s="37" t="s">
        <v>2382</v>
      </c>
    </row>
    <row r="313" spans="15:25">
      <c r="O313" s="31" t="s">
        <v>1764</v>
      </c>
      <c r="P313" s="62" t="s">
        <v>1859</v>
      </c>
      <c r="Q313" s="62">
        <v>4</v>
      </c>
      <c r="R313" s="37" t="s">
        <v>1863</v>
      </c>
      <c r="S313" s="37">
        <v>2015</v>
      </c>
      <c r="T313" s="97">
        <v>0.64774954319000244</v>
      </c>
      <c r="U313" s="97">
        <v>0.29640451073646545</v>
      </c>
      <c r="V313" s="97">
        <v>0.12637050449848175</v>
      </c>
      <c r="W313" s="37" t="s">
        <v>2016</v>
      </c>
      <c r="X313" s="37" t="s">
        <v>2212</v>
      </c>
      <c r="Y313" s="37" t="s">
        <v>2382</v>
      </c>
    </row>
    <row r="314" spans="15:25">
      <c r="O314" s="31" t="s">
        <v>1765</v>
      </c>
      <c r="P314" s="62" t="s">
        <v>1859</v>
      </c>
      <c r="Q314" s="62">
        <v>4</v>
      </c>
      <c r="R314" s="37" t="s">
        <v>1863</v>
      </c>
      <c r="S314" s="37">
        <v>2015</v>
      </c>
      <c r="T314" s="97">
        <v>0.142994225025177</v>
      </c>
      <c r="U314" s="97">
        <v>0.11428248882293701</v>
      </c>
      <c r="V314" s="97">
        <v>2.2563716396689415E-2</v>
      </c>
      <c r="W314" s="37" t="s">
        <v>2017</v>
      </c>
      <c r="X314" s="37" t="s">
        <v>2213</v>
      </c>
      <c r="Y314" s="37" t="s">
        <v>2383</v>
      </c>
    </row>
    <row r="315" spans="15:25">
      <c r="O315" s="31" t="s">
        <v>1766</v>
      </c>
      <c r="P315" s="62" t="s">
        <v>1859</v>
      </c>
      <c r="Q315" s="62">
        <v>4</v>
      </c>
      <c r="R315" s="37" t="s">
        <v>1863</v>
      </c>
      <c r="S315" s="37">
        <v>2015</v>
      </c>
      <c r="T315" s="97">
        <v>1.4648079872131348E-2</v>
      </c>
      <c r="U315" s="97">
        <v>8.710721880197525E-2</v>
      </c>
      <c r="V315" s="97">
        <v>1.3823688961565495E-2</v>
      </c>
      <c r="W315" s="37" t="s">
        <v>2017</v>
      </c>
      <c r="X315" s="37" t="s">
        <v>2214</v>
      </c>
      <c r="Y315" s="37" t="s">
        <v>2384</v>
      </c>
    </row>
    <row r="316" spans="15:25">
      <c r="O316" s="31" t="s">
        <v>1767</v>
      </c>
      <c r="P316" s="62" t="s">
        <v>1859</v>
      </c>
      <c r="Q316" s="62">
        <v>4</v>
      </c>
      <c r="R316" s="37" t="s">
        <v>1863</v>
      </c>
      <c r="S316" s="37">
        <v>2015</v>
      </c>
      <c r="T316" s="97">
        <v>0.2754061222076416</v>
      </c>
      <c r="U316" s="97">
        <v>0.18612843751907349</v>
      </c>
      <c r="V316" s="97">
        <v>5.6460078805685043E-2</v>
      </c>
      <c r="W316" s="37" t="s">
        <v>2018</v>
      </c>
      <c r="X316" s="37" t="s">
        <v>2215</v>
      </c>
      <c r="Y316" s="37" t="s">
        <v>2385</v>
      </c>
    </row>
    <row r="317" spans="15:25">
      <c r="O317" s="31" t="s">
        <v>1768</v>
      </c>
      <c r="P317" s="62" t="s">
        <v>1859</v>
      </c>
      <c r="Q317" s="62">
        <v>4</v>
      </c>
      <c r="R317" s="37" t="s">
        <v>1863</v>
      </c>
      <c r="S317" s="37">
        <v>2015</v>
      </c>
      <c r="T317" s="97">
        <v>0.33224001526832581</v>
      </c>
      <c r="U317" s="97">
        <v>0.21817855536937714</v>
      </c>
      <c r="V317" s="97">
        <v>7.305513322353363E-2</v>
      </c>
      <c r="W317" s="37" t="s">
        <v>2018</v>
      </c>
      <c r="X317" s="37" t="s">
        <v>2215</v>
      </c>
      <c r="Y317" s="37" t="s">
        <v>2385</v>
      </c>
    </row>
    <row r="318" spans="15:25">
      <c r="O318" s="31" t="s">
        <v>1769</v>
      </c>
      <c r="P318" s="62" t="s">
        <v>1859</v>
      </c>
      <c r="Q318" s="62">
        <v>4</v>
      </c>
      <c r="R318" s="37" t="s">
        <v>1863</v>
      </c>
      <c r="S318" s="37">
        <v>2011</v>
      </c>
      <c r="T318" s="97">
        <v>3.5302162170410156E-2</v>
      </c>
      <c r="U318" s="97">
        <v>6.3035495579242706E-2</v>
      </c>
      <c r="V318" s="97">
        <v>6.8523515947163105E-3</v>
      </c>
      <c r="W318" s="37" t="s">
        <v>2019</v>
      </c>
      <c r="X318" s="37" t="s">
        <v>2215</v>
      </c>
      <c r="Y318" s="37" t="s">
        <v>2385</v>
      </c>
    </row>
    <row r="319" spans="15:25">
      <c r="O319" s="31" t="s">
        <v>1770</v>
      </c>
      <c r="P319" s="62" t="s">
        <v>1859</v>
      </c>
      <c r="Q319" s="62">
        <v>4</v>
      </c>
      <c r="R319" s="37" t="s">
        <v>1863</v>
      </c>
      <c r="S319" s="37">
        <v>2015</v>
      </c>
      <c r="T319" s="97">
        <v>0.49367246031761169</v>
      </c>
      <c r="U319" s="97">
        <v>0.21861536800861359</v>
      </c>
      <c r="V319" s="97">
        <v>7.4738830327987671E-2</v>
      </c>
      <c r="W319" s="37" t="s">
        <v>2020</v>
      </c>
      <c r="X319" s="37" t="s">
        <v>2216</v>
      </c>
      <c r="Y319" s="37" t="s">
        <v>2386</v>
      </c>
    </row>
    <row r="320" spans="15:25">
      <c r="O320" s="31" t="s">
        <v>1771</v>
      </c>
      <c r="P320" s="62" t="s">
        <v>1859</v>
      </c>
      <c r="Q320" s="62">
        <v>4</v>
      </c>
      <c r="R320" s="37" t="s">
        <v>1863</v>
      </c>
      <c r="S320" s="37">
        <v>2015</v>
      </c>
      <c r="T320" s="97">
        <v>4.2105380445718765E-2</v>
      </c>
      <c r="U320" s="97">
        <v>8.4982618689537048E-2</v>
      </c>
      <c r="V320" s="97">
        <v>1.22953150421381E-2</v>
      </c>
      <c r="W320" s="37" t="s">
        <v>2021</v>
      </c>
      <c r="X320" s="37" t="s">
        <v>2217</v>
      </c>
      <c r="Y320" s="37" t="s">
        <v>2387</v>
      </c>
    </row>
    <row r="321" spans="15:25">
      <c r="O321" s="31" t="s">
        <v>1772</v>
      </c>
      <c r="P321" s="62" t="s">
        <v>1859</v>
      </c>
      <c r="Q321" s="62">
        <v>5</v>
      </c>
      <c r="R321" s="37" t="s">
        <v>1863</v>
      </c>
      <c r="S321" s="37">
        <v>2015</v>
      </c>
      <c r="T321" s="97">
        <v>0.11868339776992798</v>
      </c>
      <c r="U321" s="97">
        <v>0.1231459379196167</v>
      </c>
      <c r="V321" s="97">
        <v>2.4810992181301117E-2</v>
      </c>
      <c r="W321" s="37" t="s">
        <v>2022</v>
      </c>
      <c r="X321" s="37" t="s">
        <v>2217</v>
      </c>
      <c r="Y321" s="37" t="s">
        <v>2387</v>
      </c>
    </row>
    <row r="322" spans="15:25">
      <c r="O322" s="31" t="s">
        <v>1773</v>
      </c>
      <c r="P322" s="62" t="s">
        <v>1859</v>
      </c>
      <c r="Q322" s="62">
        <v>4</v>
      </c>
      <c r="R322" s="37" t="s">
        <v>1863</v>
      </c>
      <c r="S322" s="37">
        <v>2015</v>
      </c>
      <c r="T322" s="97">
        <v>2.2266387939453125E-2</v>
      </c>
      <c r="U322" s="97">
        <v>8.056282252073288E-2</v>
      </c>
      <c r="V322" s="97">
        <v>1.1666703037917614E-2</v>
      </c>
      <c r="W322" s="37" t="s">
        <v>2023</v>
      </c>
      <c r="X322" s="37" t="s">
        <v>2217</v>
      </c>
      <c r="Y322" s="37" t="s">
        <v>2388</v>
      </c>
    </row>
    <row r="323" spans="15:25">
      <c r="O323" s="31" t="s">
        <v>1774</v>
      </c>
      <c r="P323" s="62" t="s">
        <v>1859</v>
      </c>
      <c r="Q323" s="62">
        <v>4</v>
      </c>
      <c r="R323" s="37" t="s">
        <v>1863</v>
      </c>
      <c r="S323" s="37">
        <v>2015</v>
      </c>
      <c r="T323" s="97">
        <v>0.38788360357284546</v>
      </c>
      <c r="U323" s="97">
        <v>0.22530612349510193</v>
      </c>
      <c r="V323" s="97">
        <v>7.9336374998092651E-2</v>
      </c>
      <c r="W323" s="37" t="s">
        <v>2024</v>
      </c>
      <c r="X323" s="37" t="s">
        <v>2217</v>
      </c>
      <c r="Y323" s="37" t="s">
        <v>2389</v>
      </c>
    </row>
    <row r="324" spans="15:25">
      <c r="O324" s="31" t="s">
        <v>1775</v>
      </c>
      <c r="P324" s="62" t="s">
        <v>1859</v>
      </c>
      <c r="Q324" s="62">
        <v>4</v>
      </c>
      <c r="R324" s="37" t="s">
        <v>1863</v>
      </c>
      <c r="S324" s="37">
        <v>2011</v>
      </c>
      <c r="T324" s="97">
        <v>7.5980961322784424E-2</v>
      </c>
      <c r="U324" s="97">
        <v>8.4724411368370056E-2</v>
      </c>
      <c r="V324" s="97">
        <v>1.2008166871964931E-2</v>
      </c>
      <c r="W324" s="37" t="s">
        <v>2025</v>
      </c>
      <c r="X324" s="37" t="s">
        <v>2217</v>
      </c>
      <c r="Y324" s="37" t="s">
        <v>2389</v>
      </c>
    </row>
    <row r="325" spans="15:25">
      <c r="O325" s="31" t="s">
        <v>1776</v>
      </c>
      <c r="P325" s="62" t="s">
        <v>1859</v>
      </c>
      <c r="Q325" s="62">
        <v>4</v>
      </c>
      <c r="R325" s="37" t="s">
        <v>1863</v>
      </c>
      <c r="S325" s="37">
        <v>2011</v>
      </c>
      <c r="T325" s="97">
        <v>6.1889529228210449E-2</v>
      </c>
      <c r="U325" s="97">
        <v>0.10629464685916901</v>
      </c>
      <c r="V325" s="97">
        <v>1.8555613234639168E-2</v>
      </c>
      <c r="W325" s="37" t="s">
        <v>2025</v>
      </c>
      <c r="X325" s="37" t="s">
        <v>2217</v>
      </c>
      <c r="Y325" s="37" t="s">
        <v>2389</v>
      </c>
    </row>
    <row r="326" spans="15:25">
      <c r="O326" s="31" t="s">
        <v>1777</v>
      </c>
      <c r="P326" s="62" t="s">
        <v>1859</v>
      </c>
      <c r="Q326" s="62">
        <v>4</v>
      </c>
      <c r="R326" s="37" t="s">
        <v>1863</v>
      </c>
      <c r="S326" s="37">
        <v>2015</v>
      </c>
      <c r="T326" s="97">
        <v>9.0423762798309326E-2</v>
      </c>
      <c r="U326" s="97">
        <v>0.13903176784515381</v>
      </c>
      <c r="V326" s="97">
        <v>3.225317969918251E-2</v>
      </c>
      <c r="W326" s="37" t="s">
        <v>2025</v>
      </c>
      <c r="X326" s="37" t="s">
        <v>2217</v>
      </c>
      <c r="Y326" s="37" t="s">
        <v>2389</v>
      </c>
    </row>
    <row r="327" spans="15:25">
      <c r="O327" s="31" t="s">
        <v>1778</v>
      </c>
      <c r="P327" s="62" t="s">
        <v>1859</v>
      </c>
      <c r="Q327" s="62">
        <v>4</v>
      </c>
      <c r="R327" s="37" t="s">
        <v>1863</v>
      </c>
      <c r="S327" s="37">
        <v>2015</v>
      </c>
      <c r="T327" s="97">
        <v>2.5559425354003906E-2</v>
      </c>
      <c r="U327" s="97">
        <v>8.2950279116630554E-2</v>
      </c>
      <c r="V327" s="97">
        <v>1.2337377294898033E-2</v>
      </c>
      <c r="W327" s="37" t="s">
        <v>2025</v>
      </c>
      <c r="X327" s="37" t="s">
        <v>2217</v>
      </c>
      <c r="Y327" s="37" t="s">
        <v>2390</v>
      </c>
    </row>
    <row r="328" spans="15:25">
      <c r="O328" s="31" t="s">
        <v>1779</v>
      </c>
      <c r="P328" s="62" t="s">
        <v>1859</v>
      </c>
      <c r="Q328" s="62">
        <v>4</v>
      </c>
      <c r="R328" s="37" t="s">
        <v>1863</v>
      </c>
      <c r="S328" s="37">
        <v>2003</v>
      </c>
      <c r="T328" s="97">
        <v>3.6981940269470215E-2</v>
      </c>
      <c r="U328" s="97">
        <v>7.4595414102077484E-2</v>
      </c>
      <c r="V328" s="97">
        <v>1.0269627906382084E-2</v>
      </c>
      <c r="W328" s="37" t="s">
        <v>2025</v>
      </c>
      <c r="X328" s="37" t="s">
        <v>2217</v>
      </c>
      <c r="Y328" s="37" t="s">
        <v>2391</v>
      </c>
    </row>
    <row r="329" spans="15:25">
      <c r="O329" s="31" t="s">
        <v>1780</v>
      </c>
      <c r="P329" s="62" t="s">
        <v>1859</v>
      </c>
      <c r="Q329" s="62">
        <v>4</v>
      </c>
      <c r="R329" s="37" t="s">
        <v>1863</v>
      </c>
      <c r="S329" s="37">
        <v>2003</v>
      </c>
      <c r="T329" s="97">
        <v>6.7574441432952881E-2</v>
      </c>
      <c r="U329" s="97">
        <v>8.7358482182025909E-2</v>
      </c>
      <c r="V329" s="97">
        <v>1.3764096423983574E-2</v>
      </c>
      <c r="W329" s="37" t="s">
        <v>2025</v>
      </c>
      <c r="X329" s="37" t="s">
        <v>2218</v>
      </c>
      <c r="Y329" s="37" t="s">
        <v>2392</v>
      </c>
    </row>
    <row r="330" spans="15:25">
      <c r="O330" s="31" t="s">
        <v>1781</v>
      </c>
      <c r="P330" s="62" t="s">
        <v>1859</v>
      </c>
      <c r="Q330" s="62">
        <v>4</v>
      </c>
      <c r="R330" s="37" t="s">
        <v>1863</v>
      </c>
      <c r="S330" s="37">
        <v>2007</v>
      </c>
      <c r="T330" s="97">
        <v>0.78865742683410645</v>
      </c>
      <c r="U330" s="97">
        <v>0.37288042902946472</v>
      </c>
      <c r="V330" s="97">
        <v>0.1913217306137085</v>
      </c>
      <c r="W330" s="37" t="s">
        <v>2026</v>
      </c>
      <c r="X330" s="37" t="s">
        <v>2219</v>
      </c>
      <c r="Y330" s="37" t="s">
        <v>2392</v>
      </c>
    </row>
    <row r="331" spans="15:25">
      <c r="O331" s="31" t="s">
        <v>1782</v>
      </c>
      <c r="P331" s="62" t="s">
        <v>1859</v>
      </c>
      <c r="Q331" s="62">
        <v>4</v>
      </c>
      <c r="R331" s="37" t="s">
        <v>1863</v>
      </c>
      <c r="S331" s="37">
        <v>2015</v>
      </c>
      <c r="T331" s="97">
        <v>3.9856672286987305E-2</v>
      </c>
      <c r="U331" s="97">
        <v>9.9147394299507141E-2</v>
      </c>
      <c r="V331" s="97">
        <v>1.849471777677536E-2</v>
      </c>
      <c r="W331" s="37" t="s">
        <v>2027</v>
      </c>
      <c r="X331" s="37" t="s">
        <v>2220</v>
      </c>
      <c r="Y331" s="37" t="s">
        <v>2393</v>
      </c>
    </row>
    <row r="332" spans="15:25">
      <c r="O332" s="31" t="s">
        <v>1783</v>
      </c>
      <c r="P332" s="62" t="s">
        <v>1859</v>
      </c>
      <c r="Q332" s="62">
        <v>4</v>
      </c>
      <c r="R332" s="37" t="s">
        <v>1863</v>
      </c>
      <c r="S332" s="37">
        <v>2015</v>
      </c>
      <c r="T332" s="97">
        <v>3.9954781532287598E-2</v>
      </c>
      <c r="U332" s="97">
        <v>7.0304915308952332E-2</v>
      </c>
      <c r="V332" s="97">
        <v>8.5008963942527771E-3</v>
      </c>
      <c r="W332" s="37" t="s">
        <v>2027</v>
      </c>
      <c r="X332" s="37" t="s">
        <v>2220</v>
      </c>
      <c r="Y332" s="37" t="s">
        <v>2393</v>
      </c>
    </row>
    <row r="333" spans="15:25">
      <c r="O333" s="31" t="s">
        <v>1784</v>
      </c>
      <c r="P333" s="62" t="s">
        <v>1859</v>
      </c>
      <c r="Q333" s="62">
        <v>4</v>
      </c>
      <c r="R333" s="37" t="s">
        <v>1863</v>
      </c>
      <c r="S333" s="37">
        <v>2003</v>
      </c>
      <c r="T333" s="97">
        <v>3.6520302295684814E-2</v>
      </c>
      <c r="U333" s="97">
        <v>9.3802087008953094E-2</v>
      </c>
      <c r="V333" s="97">
        <v>1.6655122861266136E-2</v>
      </c>
      <c r="W333" s="37" t="s">
        <v>2028</v>
      </c>
      <c r="X333" s="37" t="s">
        <v>2220</v>
      </c>
      <c r="Y333" s="37" t="s">
        <v>2393</v>
      </c>
    </row>
    <row r="334" spans="15:25">
      <c r="O334" s="31" t="s">
        <v>1785</v>
      </c>
      <c r="P334" s="62" t="s">
        <v>1859</v>
      </c>
      <c r="Q334" s="62">
        <v>4</v>
      </c>
      <c r="R334" s="37" t="s">
        <v>1863</v>
      </c>
      <c r="S334" s="37">
        <v>2011</v>
      </c>
      <c r="T334" s="97">
        <v>0.93501055240631104</v>
      </c>
      <c r="U334" s="97">
        <v>0.51955395936965942</v>
      </c>
      <c r="V334" s="97">
        <v>0.3331398069858551</v>
      </c>
      <c r="W334" s="37" t="s">
        <v>2029</v>
      </c>
      <c r="X334" s="37" t="s">
        <v>2221</v>
      </c>
      <c r="Y334" s="37" t="s">
        <v>2394</v>
      </c>
    </row>
    <row r="335" spans="15:25">
      <c r="O335" s="31" t="s">
        <v>1786</v>
      </c>
      <c r="P335" s="62" t="s">
        <v>1859</v>
      </c>
      <c r="Q335" s="62">
        <v>4</v>
      </c>
      <c r="R335" s="37" t="s">
        <v>1863</v>
      </c>
      <c r="S335" s="37">
        <v>2011</v>
      </c>
      <c r="T335" s="97">
        <v>6.5564274787902832E-2</v>
      </c>
      <c r="U335" s="97">
        <v>0.10202615708112717</v>
      </c>
      <c r="V335" s="97">
        <v>2.010372094810009E-2</v>
      </c>
      <c r="W335" s="37" t="s">
        <v>2030</v>
      </c>
      <c r="X335" s="37" t="s">
        <v>2222</v>
      </c>
      <c r="Y335" s="37" t="s">
        <v>2395</v>
      </c>
    </row>
    <row r="336" spans="15:25">
      <c r="O336" s="31" t="s">
        <v>1787</v>
      </c>
      <c r="P336" s="62" t="s">
        <v>1859</v>
      </c>
      <c r="Q336" s="62">
        <v>4</v>
      </c>
      <c r="R336" s="37" t="s">
        <v>1863</v>
      </c>
      <c r="S336" s="37">
        <v>2015</v>
      </c>
      <c r="T336" s="97">
        <v>0.299957275390625</v>
      </c>
      <c r="U336" s="97">
        <v>0.14831931889057159</v>
      </c>
      <c r="V336" s="97">
        <v>3.5904359072446823E-2</v>
      </c>
      <c r="W336" s="37" t="s">
        <v>2030</v>
      </c>
      <c r="X336" s="37" t="s">
        <v>2223</v>
      </c>
      <c r="Y336" s="37" t="s">
        <v>2396</v>
      </c>
    </row>
    <row r="337" spans="15:25">
      <c r="O337" s="31" t="s">
        <v>1788</v>
      </c>
      <c r="P337" s="62" t="s">
        <v>1859</v>
      </c>
      <c r="Q337" s="62">
        <v>4</v>
      </c>
      <c r="R337" s="37" t="s">
        <v>1863</v>
      </c>
      <c r="S337" s="37">
        <v>2011</v>
      </c>
      <c r="T337" s="97">
        <v>1.2376725673675537E-2</v>
      </c>
      <c r="U337" s="97">
        <v>9.2128276824951172E-2</v>
      </c>
      <c r="V337" s="97">
        <v>1.5077485702931881E-2</v>
      </c>
      <c r="W337" s="37" t="s">
        <v>2030</v>
      </c>
      <c r="X337" s="37" t="s">
        <v>2224</v>
      </c>
      <c r="Y337" s="37" t="s">
        <v>2397</v>
      </c>
    </row>
    <row r="338" spans="15:25">
      <c r="O338" s="31" t="s">
        <v>1789</v>
      </c>
      <c r="P338" s="62" t="s">
        <v>1859</v>
      </c>
      <c r="Q338" s="62">
        <v>4</v>
      </c>
      <c r="R338" s="37" t="s">
        <v>1863</v>
      </c>
      <c r="S338" s="37">
        <v>2015</v>
      </c>
      <c r="T338" s="97">
        <v>3.5195827484130859E-2</v>
      </c>
      <c r="U338" s="97">
        <v>8.2367263734340668E-2</v>
      </c>
      <c r="V338" s="97">
        <v>1.1829077266156673E-2</v>
      </c>
      <c r="W338" s="37" t="s">
        <v>2030</v>
      </c>
      <c r="X338" s="37" t="s">
        <v>2224</v>
      </c>
      <c r="Y338" s="37" t="s">
        <v>2397</v>
      </c>
    </row>
    <row r="339" spans="15:25">
      <c r="O339" s="31" t="s">
        <v>1790</v>
      </c>
      <c r="P339" s="62" t="s">
        <v>1859</v>
      </c>
      <c r="Q339" s="62">
        <v>4</v>
      </c>
      <c r="R339" s="37" t="s">
        <v>1863</v>
      </c>
      <c r="S339" s="37">
        <v>2007</v>
      </c>
      <c r="T339" s="97">
        <v>0.48652565479278564</v>
      </c>
      <c r="U339" s="97">
        <v>0.19932208955287933</v>
      </c>
      <c r="V339" s="97">
        <v>6.2026422470808029E-2</v>
      </c>
      <c r="W339" s="37" t="s">
        <v>2031</v>
      </c>
      <c r="X339" s="37" t="s">
        <v>2225</v>
      </c>
      <c r="Y339" s="37" t="s">
        <v>2398</v>
      </c>
    </row>
    <row r="340" spans="15:25">
      <c r="O340" s="31" t="s">
        <v>1791</v>
      </c>
      <c r="P340" s="62" t="s">
        <v>1859</v>
      </c>
      <c r="Q340" s="62">
        <v>4</v>
      </c>
      <c r="R340" s="37" t="s">
        <v>1863</v>
      </c>
      <c r="S340" s="37">
        <v>2003</v>
      </c>
      <c r="T340" s="97">
        <v>0.34457951784133911</v>
      </c>
      <c r="U340" s="97">
        <v>0.17432218790054321</v>
      </c>
      <c r="V340" s="97">
        <v>4.9310695379972458E-2</v>
      </c>
      <c r="W340" s="37" t="s">
        <v>2032</v>
      </c>
      <c r="X340" s="37" t="s">
        <v>2225</v>
      </c>
      <c r="Y340" s="37" t="s">
        <v>2398</v>
      </c>
    </row>
    <row r="341" spans="15:25">
      <c r="O341" s="31" t="s">
        <v>1792</v>
      </c>
      <c r="P341" s="62" t="s">
        <v>1859</v>
      </c>
      <c r="Q341" s="62">
        <v>4</v>
      </c>
      <c r="R341" s="37" t="s">
        <v>1863</v>
      </c>
      <c r="S341" s="37">
        <v>2003</v>
      </c>
      <c r="T341" s="97">
        <v>5.971163883805275E-2</v>
      </c>
      <c r="U341" s="97">
        <v>0.10190340876579285</v>
      </c>
      <c r="V341" s="97">
        <v>1.8660524860024452E-2</v>
      </c>
      <c r="W341" s="37" t="s">
        <v>2032</v>
      </c>
      <c r="X341" s="37" t="s">
        <v>2226</v>
      </c>
      <c r="Y341" s="37" t="s">
        <v>2399</v>
      </c>
    </row>
    <row r="342" spans="15:25">
      <c r="O342" s="31" t="s">
        <v>1793</v>
      </c>
      <c r="P342" s="62" t="s">
        <v>1859</v>
      </c>
      <c r="Q342" s="62">
        <v>4</v>
      </c>
      <c r="R342" s="37" t="s">
        <v>1863</v>
      </c>
      <c r="S342" s="37">
        <v>2003</v>
      </c>
      <c r="T342" s="97">
        <v>0.42400223016738892</v>
      </c>
      <c r="U342" s="97">
        <v>0.19275283813476563</v>
      </c>
      <c r="V342" s="97">
        <v>5.9894300997257233E-2</v>
      </c>
      <c r="W342" s="37" t="s">
        <v>2033</v>
      </c>
      <c r="X342" s="37" t="s">
        <v>2227</v>
      </c>
      <c r="Y342" s="37" t="s">
        <v>2400</v>
      </c>
    </row>
    <row r="343" spans="15:25">
      <c r="O343" s="31" t="s">
        <v>1794</v>
      </c>
      <c r="P343" s="62" t="s">
        <v>1859</v>
      </c>
      <c r="Q343" s="62">
        <v>4</v>
      </c>
      <c r="R343" s="37" t="s">
        <v>1863</v>
      </c>
      <c r="S343" s="37">
        <v>2015</v>
      </c>
      <c r="T343" s="97">
        <v>4.4078707695007324E-2</v>
      </c>
      <c r="U343" s="97">
        <v>8.9009150862693787E-2</v>
      </c>
      <c r="V343" s="97">
        <v>1.3722589239478111E-2</v>
      </c>
      <c r="W343" s="37" t="s">
        <v>2034</v>
      </c>
      <c r="X343" s="37" t="s">
        <v>2228</v>
      </c>
      <c r="Y343" s="37" t="s">
        <v>2401</v>
      </c>
    </row>
    <row r="344" spans="15:25">
      <c r="O344" s="31" t="s">
        <v>1794</v>
      </c>
      <c r="P344" s="62" t="s">
        <v>1859</v>
      </c>
      <c r="Q344" s="62">
        <v>4</v>
      </c>
      <c r="R344" s="37" t="s">
        <v>1863</v>
      </c>
      <c r="S344" s="37">
        <v>2011</v>
      </c>
      <c r="T344" s="97">
        <v>7.8306436538696289E-2</v>
      </c>
      <c r="U344" s="97">
        <v>0.11462207138538361</v>
      </c>
      <c r="V344" s="97">
        <v>2.3877659812569618E-2</v>
      </c>
      <c r="W344" s="37" t="s">
        <v>2034</v>
      </c>
      <c r="X344" s="37" t="s">
        <v>2228</v>
      </c>
      <c r="Y344" s="37" t="s">
        <v>2401</v>
      </c>
    </row>
    <row r="345" spans="15:25">
      <c r="O345" s="31" t="s">
        <v>1795</v>
      </c>
      <c r="P345" s="62" t="s">
        <v>1859</v>
      </c>
      <c r="Q345" s="62">
        <v>4</v>
      </c>
      <c r="R345" s="37" t="s">
        <v>1863</v>
      </c>
      <c r="S345" s="37">
        <v>2011</v>
      </c>
      <c r="T345" s="97">
        <v>0.15499734878540039</v>
      </c>
      <c r="U345" s="97">
        <v>0.11096438765525818</v>
      </c>
      <c r="V345" s="97">
        <v>2.0310109481215477E-2</v>
      </c>
      <c r="W345" s="37" t="s">
        <v>2035</v>
      </c>
      <c r="X345" s="37" t="s">
        <v>2228</v>
      </c>
      <c r="Y345" s="37" t="s">
        <v>2402</v>
      </c>
    </row>
    <row r="346" spans="15:25">
      <c r="O346" s="31" t="s">
        <v>1796</v>
      </c>
      <c r="P346" s="62" t="s">
        <v>1859</v>
      </c>
      <c r="Q346" s="62">
        <v>4</v>
      </c>
      <c r="R346" s="37" t="s">
        <v>1863</v>
      </c>
      <c r="S346" s="37">
        <v>2011</v>
      </c>
      <c r="T346" s="97">
        <v>1.2469291687011719E-2</v>
      </c>
      <c r="U346" s="97">
        <v>4.7315184026956558E-2</v>
      </c>
      <c r="V346" s="97">
        <v>4.3069715611636639E-3</v>
      </c>
      <c r="W346" s="37" t="s">
        <v>2036</v>
      </c>
      <c r="X346" s="37" t="s">
        <v>2228</v>
      </c>
      <c r="Y346" s="37" t="s">
        <v>2403</v>
      </c>
    </row>
    <row r="347" spans="15:25">
      <c r="O347" s="31" t="s">
        <v>1797</v>
      </c>
      <c r="P347" s="62" t="s">
        <v>1859</v>
      </c>
      <c r="Q347" s="62">
        <v>5</v>
      </c>
      <c r="R347" s="37" t="s">
        <v>1863</v>
      </c>
      <c r="S347" s="37">
        <v>2011</v>
      </c>
      <c r="T347" s="97">
        <v>0.2989661693572998</v>
      </c>
      <c r="U347" s="97">
        <v>0.17840375006198883</v>
      </c>
      <c r="V347" s="97">
        <v>5.3269222378730774E-2</v>
      </c>
      <c r="W347" s="37" t="s">
        <v>2037</v>
      </c>
      <c r="X347" s="37" t="s">
        <v>2228</v>
      </c>
      <c r="Y347" s="37" t="s">
        <v>2403</v>
      </c>
    </row>
    <row r="348" spans="15:25">
      <c r="O348" s="31" t="s">
        <v>1798</v>
      </c>
      <c r="P348" s="62" t="s">
        <v>1859</v>
      </c>
      <c r="Q348" s="62">
        <v>4</v>
      </c>
      <c r="R348" s="37" t="s">
        <v>1863</v>
      </c>
      <c r="S348" s="37">
        <v>2011</v>
      </c>
      <c r="T348" s="97">
        <v>0.34854096174240112</v>
      </c>
      <c r="U348" s="97">
        <v>0.17165067791938782</v>
      </c>
      <c r="V348" s="97">
        <v>4.6058017760515213E-2</v>
      </c>
      <c r="W348" s="37" t="s">
        <v>2038</v>
      </c>
      <c r="X348" s="37" t="s">
        <v>2229</v>
      </c>
      <c r="Y348" s="37" t="s">
        <v>2404</v>
      </c>
    </row>
    <row r="349" spans="15:25">
      <c r="O349" s="31" t="s">
        <v>1799</v>
      </c>
      <c r="P349" s="62" t="s">
        <v>1859</v>
      </c>
      <c r="Q349" s="62">
        <v>4</v>
      </c>
      <c r="R349" s="37" t="s">
        <v>1863</v>
      </c>
      <c r="S349" s="37">
        <v>2015</v>
      </c>
      <c r="T349" s="97">
        <v>3.9718210697174072E-2</v>
      </c>
      <c r="U349" s="97">
        <v>7.7240981161594391E-2</v>
      </c>
      <c r="V349" s="97">
        <v>1.1486534029245377E-2</v>
      </c>
      <c r="W349" s="37" t="s">
        <v>2038</v>
      </c>
      <c r="X349" s="37" t="s">
        <v>2230</v>
      </c>
      <c r="Y349" s="37" t="s">
        <v>2405</v>
      </c>
    </row>
    <row r="350" spans="15:25">
      <c r="O350" s="31" t="s">
        <v>1800</v>
      </c>
      <c r="P350" s="62" t="s">
        <v>1859</v>
      </c>
      <c r="Q350" s="62">
        <v>4</v>
      </c>
      <c r="R350" s="37" t="s">
        <v>1863</v>
      </c>
      <c r="S350" s="37">
        <v>2007</v>
      </c>
      <c r="T350" s="97">
        <v>4.8798982053995132E-2</v>
      </c>
      <c r="U350" s="97">
        <v>8.3718940615653992E-2</v>
      </c>
      <c r="V350" s="97">
        <v>1.2401317246258259E-2</v>
      </c>
      <c r="W350" s="37" t="s">
        <v>2038</v>
      </c>
      <c r="X350" s="37" t="s">
        <v>2230</v>
      </c>
      <c r="Y350" s="37" t="s">
        <v>2405</v>
      </c>
    </row>
    <row r="351" spans="15:25">
      <c r="O351" s="31" t="s">
        <v>1801</v>
      </c>
      <c r="P351" s="62" t="s">
        <v>1859</v>
      </c>
      <c r="Q351" s="62">
        <v>4</v>
      </c>
      <c r="R351" s="37" t="s">
        <v>1863</v>
      </c>
      <c r="S351" s="37">
        <v>2015</v>
      </c>
      <c r="T351" s="97">
        <v>5.2014168351888657E-2</v>
      </c>
      <c r="U351" s="97">
        <v>8.845144510269165E-2</v>
      </c>
      <c r="V351" s="97">
        <v>1.3739340007305145E-2</v>
      </c>
      <c r="W351" s="37" t="s">
        <v>2038</v>
      </c>
      <c r="X351" s="37" t="s">
        <v>2230</v>
      </c>
      <c r="Y351" s="37" t="s">
        <v>2405</v>
      </c>
    </row>
    <row r="352" spans="15:25">
      <c r="O352" s="31" t="s">
        <v>1802</v>
      </c>
      <c r="P352" s="62" t="s">
        <v>1859</v>
      </c>
      <c r="Q352" s="62">
        <v>4</v>
      </c>
      <c r="R352" s="37" t="s">
        <v>1863</v>
      </c>
      <c r="S352" s="37">
        <v>2007</v>
      </c>
      <c r="T352" s="97">
        <v>0.41134190559387207</v>
      </c>
      <c r="U352" s="97">
        <v>0.15787637233734131</v>
      </c>
      <c r="V352" s="97">
        <v>4.0535185486078262E-2</v>
      </c>
      <c r="W352" s="37" t="s">
        <v>2038</v>
      </c>
      <c r="X352" s="37" t="s">
        <v>2231</v>
      </c>
      <c r="Y352" s="37" t="s">
        <v>2406</v>
      </c>
    </row>
    <row r="353" spans="15:25">
      <c r="O353" s="31" t="s">
        <v>1803</v>
      </c>
      <c r="P353" s="62" t="s">
        <v>1859</v>
      </c>
      <c r="Q353" s="62">
        <v>4</v>
      </c>
      <c r="R353" s="37" t="s">
        <v>1863</v>
      </c>
      <c r="S353" s="37">
        <v>2011</v>
      </c>
      <c r="T353" s="97">
        <v>5.2920222282409668E-2</v>
      </c>
      <c r="U353" s="97">
        <v>9.6145227551460266E-2</v>
      </c>
      <c r="V353" s="97">
        <v>1.6324395313858986E-2</v>
      </c>
      <c r="W353" s="37" t="s">
        <v>2038</v>
      </c>
      <c r="X353" s="37" t="s">
        <v>2232</v>
      </c>
      <c r="Y353" s="37" t="s">
        <v>2407</v>
      </c>
    </row>
    <row r="354" spans="15:25">
      <c r="O354" s="31" t="s">
        <v>1804</v>
      </c>
      <c r="P354" s="62" t="s">
        <v>1859</v>
      </c>
      <c r="Q354" s="62">
        <v>4</v>
      </c>
      <c r="R354" s="37" t="s">
        <v>1863</v>
      </c>
      <c r="S354" s="37">
        <v>2011</v>
      </c>
      <c r="T354" s="97">
        <v>1.2808322906494141E-2</v>
      </c>
      <c r="U354" s="97">
        <v>7.3418036103248596E-2</v>
      </c>
      <c r="V354" s="97">
        <v>9.5995636656880379E-3</v>
      </c>
      <c r="W354" s="37" t="s">
        <v>2039</v>
      </c>
      <c r="X354" s="37" t="s">
        <v>2232</v>
      </c>
      <c r="Y354" s="37" t="s">
        <v>2407</v>
      </c>
    </row>
    <row r="355" spans="15:25">
      <c r="O355" s="31" t="s">
        <v>1805</v>
      </c>
      <c r="P355" s="62" t="s">
        <v>1859</v>
      </c>
      <c r="Q355" s="62">
        <v>4</v>
      </c>
      <c r="R355" s="37" t="s">
        <v>1863</v>
      </c>
      <c r="S355" s="37">
        <v>2011</v>
      </c>
      <c r="T355" s="97">
        <v>0.54723310470581055</v>
      </c>
      <c r="U355" s="97">
        <v>0.28433734178543091</v>
      </c>
      <c r="V355" s="97">
        <v>0.12334328144788742</v>
      </c>
      <c r="W355" s="37" t="s">
        <v>2040</v>
      </c>
      <c r="X355" s="37" t="s">
        <v>2232</v>
      </c>
      <c r="Y355" s="37" t="s">
        <v>2407</v>
      </c>
    </row>
    <row r="356" spans="15:25">
      <c r="O356" s="31" t="s">
        <v>1806</v>
      </c>
      <c r="P356" s="62" t="s">
        <v>1859</v>
      </c>
      <c r="Q356" s="62">
        <v>4</v>
      </c>
      <c r="R356" s="37" t="s">
        <v>1863</v>
      </c>
      <c r="S356" s="37">
        <v>2007</v>
      </c>
      <c r="T356" s="97">
        <v>5.2082721143960953E-2</v>
      </c>
      <c r="U356" s="97">
        <v>0.10635772347450256</v>
      </c>
      <c r="V356" s="97">
        <v>1.9819384440779686E-2</v>
      </c>
      <c r="W356" s="37" t="s">
        <v>2041</v>
      </c>
      <c r="X356" s="37" t="s">
        <v>2232</v>
      </c>
      <c r="Y356" s="37" t="s">
        <v>2407</v>
      </c>
    </row>
    <row r="357" spans="15:25">
      <c r="O357" s="31" t="s">
        <v>1807</v>
      </c>
      <c r="P357" s="62" t="s">
        <v>1859</v>
      </c>
      <c r="Q357" s="62">
        <v>4</v>
      </c>
      <c r="R357" s="37" t="s">
        <v>1863</v>
      </c>
      <c r="S357" s="37">
        <v>2015</v>
      </c>
      <c r="T357" s="97">
        <v>0.3605877161026001</v>
      </c>
      <c r="U357" s="97">
        <v>0.2078864723443985</v>
      </c>
      <c r="V357" s="97">
        <v>6.7457474768161774E-2</v>
      </c>
      <c r="W357" s="37" t="s">
        <v>2042</v>
      </c>
      <c r="X357" s="37" t="s">
        <v>2232</v>
      </c>
      <c r="Y357" s="37" t="s">
        <v>2407</v>
      </c>
    </row>
    <row r="358" spans="15:25">
      <c r="O358" s="31" t="s">
        <v>1808</v>
      </c>
      <c r="P358" s="62" t="s">
        <v>1859</v>
      </c>
      <c r="Q358" s="62">
        <v>4</v>
      </c>
      <c r="R358" s="37" t="s">
        <v>1863</v>
      </c>
      <c r="S358" s="37">
        <v>2011</v>
      </c>
      <c r="T358" s="97">
        <v>0.39358073472976685</v>
      </c>
      <c r="U358" s="97">
        <v>0.21001438796520233</v>
      </c>
      <c r="V358" s="97">
        <v>6.859271228313446E-2</v>
      </c>
      <c r="W358" s="37" t="s">
        <v>2042</v>
      </c>
      <c r="X358" s="37" t="s">
        <v>2232</v>
      </c>
      <c r="Y358" s="37" t="s">
        <v>2407</v>
      </c>
    </row>
    <row r="359" spans="15:25">
      <c r="O359" s="31" t="s">
        <v>1809</v>
      </c>
      <c r="P359" s="62" t="s">
        <v>1859</v>
      </c>
      <c r="Q359" s="62">
        <v>4</v>
      </c>
      <c r="R359" s="37" t="s">
        <v>1863</v>
      </c>
      <c r="S359" s="37">
        <v>2011</v>
      </c>
      <c r="T359" s="97">
        <v>4.7457989305257797E-2</v>
      </c>
      <c r="U359" s="97">
        <v>9.4094857573509216E-2</v>
      </c>
      <c r="V359" s="97">
        <v>1.5663161873817444E-2</v>
      </c>
      <c r="W359" s="37" t="s">
        <v>2043</v>
      </c>
      <c r="X359" s="37" t="s">
        <v>2232</v>
      </c>
      <c r="Y359" s="37" t="s">
        <v>2407</v>
      </c>
    </row>
    <row r="360" spans="15:25">
      <c r="O360" s="31" t="s">
        <v>1810</v>
      </c>
      <c r="P360" s="62" t="s">
        <v>1859</v>
      </c>
      <c r="Q360" s="62">
        <v>4</v>
      </c>
      <c r="R360" s="37" t="s">
        <v>1863</v>
      </c>
      <c r="S360" s="37">
        <v>2015</v>
      </c>
      <c r="T360" s="97">
        <v>2.5259673595428467E-2</v>
      </c>
      <c r="U360" s="97">
        <v>9.7783632576465607E-2</v>
      </c>
      <c r="V360" s="97">
        <v>1.5929674729704857E-2</v>
      </c>
      <c r="W360" s="37" t="s">
        <v>2044</v>
      </c>
      <c r="X360" s="37" t="s">
        <v>2232</v>
      </c>
      <c r="Y360" s="37" t="s">
        <v>2407</v>
      </c>
    </row>
    <row r="361" spans="15:25">
      <c r="O361" s="31" t="s">
        <v>1811</v>
      </c>
      <c r="P361" s="62" t="s">
        <v>1859</v>
      </c>
      <c r="Q361" s="62">
        <v>4</v>
      </c>
      <c r="R361" s="37" t="s">
        <v>1863</v>
      </c>
      <c r="S361" s="37">
        <v>2007</v>
      </c>
      <c r="T361" s="97">
        <v>5.017387866973877E-2</v>
      </c>
      <c r="U361" s="97">
        <v>8.8422097265720367E-2</v>
      </c>
      <c r="V361" s="97">
        <v>1.3542704284191132E-2</v>
      </c>
      <c r="W361" s="37" t="s">
        <v>2045</v>
      </c>
      <c r="X361" s="37" t="s">
        <v>2232</v>
      </c>
      <c r="Y361" s="37" t="s">
        <v>2407</v>
      </c>
    </row>
    <row r="362" spans="15:25">
      <c r="O362" s="31" t="s">
        <v>1812</v>
      </c>
      <c r="P362" s="62" t="s">
        <v>1859</v>
      </c>
      <c r="Q362" s="62">
        <v>4</v>
      </c>
      <c r="R362" s="37" t="s">
        <v>1863</v>
      </c>
      <c r="S362" s="37">
        <v>2015</v>
      </c>
      <c r="T362" s="97">
        <v>0.25956267118453979</v>
      </c>
      <c r="U362" s="97">
        <v>0.15233631432056427</v>
      </c>
      <c r="V362" s="97">
        <v>3.9988812059164047E-2</v>
      </c>
      <c r="W362" s="37" t="s">
        <v>2045</v>
      </c>
      <c r="X362" s="37" t="s">
        <v>2233</v>
      </c>
      <c r="Y362" s="37" t="s">
        <v>2408</v>
      </c>
    </row>
    <row r="363" spans="15:25">
      <c r="O363" s="31" t="s">
        <v>1813</v>
      </c>
      <c r="P363" s="62" t="s">
        <v>1859</v>
      </c>
      <c r="Q363" s="62">
        <v>4</v>
      </c>
      <c r="R363" s="37" t="s">
        <v>1863</v>
      </c>
      <c r="S363" s="37">
        <v>2011</v>
      </c>
      <c r="T363" s="97">
        <v>4.8393845558166504E-2</v>
      </c>
      <c r="U363" s="97">
        <v>9.6815183758735657E-2</v>
      </c>
      <c r="V363" s="97">
        <v>1.7705246806144714E-2</v>
      </c>
      <c r="W363" s="37" t="s">
        <v>2045</v>
      </c>
      <c r="X363" s="37" t="s">
        <v>2234</v>
      </c>
      <c r="Y363" s="37" t="s">
        <v>2409</v>
      </c>
    </row>
    <row r="364" spans="15:25">
      <c r="O364" s="31" t="s">
        <v>1814</v>
      </c>
      <c r="P364" s="62" t="s">
        <v>1859</v>
      </c>
      <c r="Q364" s="62">
        <v>5</v>
      </c>
      <c r="R364" s="37" t="s">
        <v>1863</v>
      </c>
      <c r="S364" s="37">
        <v>2015</v>
      </c>
      <c r="T364" s="97">
        <v>2.3057401180267334E-2</v>
      </c>
      <c r="U364" s="97">
        <v>6.5910540521144867E-2</v>
      </c>
      <c r="V364" s="97">
        <v>7.7955089509487152E-3</v>
      </c>
      <c r="W364" s="37" t="s">
        <v>2045</v>
      </c>
      <c r="X364" s="37" t="s">
        <v>2234</v>
      </c>
      <c r="Y364" s="37" t="s">
        <v>2409</v>
      </c>
    </row>
    <row r="365" spans="15:25">
      <c r="O365" s="31" t="s">
        <v>1815</v>
      </c>
      <c r="P365" s="62" t="s">
        <v>1859</v>
      </c>
      <c r="Q365" s="62">
        <v>4</v>
      </c>
      <c r="R365" s="37" t="s">
        <v>1863</v>
      </c>
      <c r="S365" s="37">
        <v>2011</v>
      </c>
      <c r="T365" s="97">
        <v>4.4680174440145493E-2</v>
      </c>
      <c r="U365" s="97">
        <v>0.13824857771396637</v>
      </c>
      <c r="V365" s="97">
        <v>3.6210287362337112E-2</v>
      </c>
      <c r="W365" s="37" t="s">
        <v>2046</v>
      </c>
      <c r="X365" s="37" t="s">
        <v>2234</v>
      </c>
      <c r="Y365" s="37" t="s">
        <v>2409</v>
      </c>
    </row>
    <row r="366" spans="15:25">
      <c r="O366" s="31" t="s">
        <v>1816</v>
      </c>
      <c r="P366" s="62" t="s">
        <v>1859</v>
      </c>
      <c r="Q366" s="62">
        <v>4</v>
      </c>
      <c r="R366" s="37" t="s">
        <v>1863</v>
      </c>
      <c r="S366" s="37">
        <v>2015</v>
      </c>
      <c r="T366" s="97">
        <v>3.3179163932800293E-2</v>
      </c>
      <c r="U366" s="97">
        <v>6.3453115522861481E-2</v>
      </c>
      <c r="V366" s="97">
        <v>7.8948251903057098E-3</v>
      </c>
      <c r="W366" s="37" t="s">
        <v>2047</v>
      </c>
      <c r="X366" s="37" t="s">
        <v>2234</v>
      </c>
      <c r="Y366" s="37" t="s">
        <v>2409</v>
      </c>
    </row>
    <row r="367" spans="15:25">
      <c r="O367" s="31" t="s">
        <v>1817</v>
      </c>
      <c r="P367" s="62" t="s">
        <v>1859</v>
      </c>
      <c r="Q367" s="62">
        <v>4</v>
      </c>
      <c r="R367" s="37" t="s">
        <v>1863</v>
      </c>
      <c r="S367" s="37">
        <v>2007</v>
      </c>
      <c r="T367" s="97">
        <v>0.63452374935150146</v>
      </c>
      <c r="U367" s="97">
        <v>0.3122851550579071</v>
      </c>
      <c r="V367" s="97">
        <v>0.14497372508049011</v>
      </c>
      <c r="W367" s="37" t="s">
        <v>2048</v>
      </c>
      <c r="X367" s="37" t="s">
        <v>2234</v>
      </c>
      <c r="Y367" s="37" t="s">
        <v>2409</v>
      </c>
    </row>
    <row r="368" spans="15:25">
      <c r="O368" s="31" t="s">
        <v>1818</v>
      </c>
      <c r="P368" s="62" t="s">
        <v>1859</v>
      </c>
      <c r="Q368" s="62">
        <v>4</v>
      </c>
      <c r="R368" s="37" t="s">
        <v>1863</v>
      </c>
      <c r="S368" s="37">
        <v>2011</v>
      </c>
      <c r="T368" s="97">
        <v>4.4143255800008774E-2</v>
      </c>
      <c r="U368" s="97">
        <v>9.4262540340423584E-2</v>
      </c>
      <c r="V368" s="97">
        <v>1.5507168136537075E-2</v>
      </c>
      <c r="W368" s="37" t="s">
        <v>2049</v>
      </c>
      <c r="X368" s="37" t="s">
        <v>2234</v>
      </c>
      <c r="Y368" s="37" t="s">
        <v>2409</v>
      </c>
    </row>
    <row r="369" spans="15:25">
      <c r="O369" s="31" t="s">
        <v>1819</v>
      </c>
      <c r="P369" s="62" t="s">
        <v>1859</v>
      </c>
      <c r="Q369" s="62">
        <v>5</v>
      </c>
      <c r="R369" s="37" t="s">
        <v>1863</v>
      </c>
      <c r="S369" s="37">
        <v>2011</v>
      </c>
      <c r="T369" s="97">
        <v>6.8092763423919678E-2</v>
      </c>
      <c r="U369" s="97">
        <v>0.10664421319961548</v>
      </c>
      <c r="V369" s="97">
        <v>2.004224993288517E-2</v>
      </c>
      <c r="W369" s="37" t="s">
        <v>2050</v>
      </c>
      <c r="X369" s="37" t="s">
        <v>2234</v>
      </c>
      <c r="Y369" s="37" t="s">
        <v>2409</v>
      </c>
    </row>
    <row r="370" spans="15:25">
      <c r="O370" s="31" t="s">
        <v>1820</v>
      </c>
      <c r="P370" s="62" t="s">
        <v>1859</v>
      </c>
      <c r="Q370" s="62">
        <v>4</v>
      </c>
      <c r="R370" s="37" t="s">
        <v>1863</v>
      </c>
      <c r="S370" s="37">
        <v>2007</v>
      </c>
      <c r="T370" s="97">
        <v>0.66528028249740601</v>
      </c>
      <c r="U370" s="97">
        <v>0.25366511940956116</v>
      </c>
      <c r="V370" s="97">
        <v>9.696643054485321E-2</v>
      </c>
      <c r="W370" s="37" t="s">
        <v>2051</v>
      </c>
      <c r="X370" s="37" t="s">
        <v>2235</v>
      </c>
      <c r="Y370" s="37" t="s">
        <v>2410</v>
      </c>
    </row>
    <row r="371" spans="15:25">
      <c r="O371" s="31" t="s">
        <v>1821</v>
      </c>
      <c r="P371" s="62" t="s">
        <v>1859</v>
      </c>
      <c r="Q371" s="62">
        <v>4</v>
      </c>
      <c r="R371" s="37" t="s">
        <v>1863</v>
      </c>
      <c r="S371" s="37">
        <v>2007</v>
      </c>
      <c r="T371" s="97">
        <v>0.680511474609375</v>
      </c>
      <c r="U371" s="97">
        <v>0.38793030381202698</v>
      </c>
      <c r="V371" s="97">
        <v>0.21980857849121094</v>
      </c>
      <c r="W371" s="37" t="s">
        <v>2051</v>
      </c>
      <c r="X371" s="37" t="s">
        <v>2236</v>
      </c>
      <c r="Y371" s="37" t="s">
        <v>2410</v>
      </c>
    </row>
    <row r="372" spans="15:25">
      <c r="O372" s="31" t="s">
        <v>1822</v>
      </c>
      <c r="P372" s="62" t="s">
        <v>1859</v>
      </c>
      <c r="Q372" s="62">
        <v>4</v>
      </c>
      <c r="R372" s="37" t="s">
        <v>1863</v>
      </c>
      <c r="S372" s="37">
        <v>2011</v>
      </c>
      <c r="T372" s="97">
        <v>0.842110276222229</v>
      </c>
      <c r="U372" s="97">
        <v>0.43708124756813049</v>
      </c>
      <c r="V372" s="97">
        <v>0.25113311409950256</v>
      </c>
      <c r="W372" s="37" t="s">
        <v>2051</v>
      </c>
      <c r="X372" s="37" t="s">
        <v>2236</v>
      </c>
      <c r="Y372" s="37" t="s">
        <v>2410</v>
      </c>
    </row>
    <row r="373" spans="15:25">
      <c r="O373" s="31" t="s">
        <v>1823</v>
      </c>
      <c r="P373" s="62" t="s">
        <v>1859</v>
      </c>
      <c r="Q373" s="62">
        <v>4</v>
      </c>
      <c r="R373" s="37" t="s">
        <v>1863</v>
      </c>
      <c r="S373" s="37">
        <v>2003</v>
      </c>
      <c r="T373" s="97">
        <v>5.4478287696838379E-2</v>
      </c>
      <c r="U373" s="97">
        <v>7.625453919172287E-2</v>
      </c>
      <c r="V373" s="97">
        <v>9.9720833823084831E-3</v>
      </c>
      <c r="W373" s="37" t="s">
        <v>2052</v>
      </c>
      <c r="X373" s="37" t="s">
        <v>2237</v>
      </c>
      <c r="Y373" s="37" t="s">
        <v>2411</v>
      </c>
    </row>
    <row r="374" spans="15:25">
      <c r="O374" s="31" t="s">
        <v>1824</v>
      </c>
      <c r="P374" s="62" t="s">
        <v>1859</v>
      </c>
      <c r="Q374" s="62">
        <v>6</v>
      </c>
      <c r="R374" s="37" t="s">
        <v>1863</v>
      </c>
      <c r="S374" s="37">
        <v>2011</v>
      </c>
      <c r="T374" s="97">
        <v>0.65403455495834351</v>
      </c>
      <c r="U374" s="97">
        <v>0.30168792605400085</v>
      </c>
      <c r="V374" s="97">
        <v>0.13439202308654785</v>
      </c>
      <c r="W374" s="37" t="s">
        <v>2053</v>
      </c>
      <c r="X374" s="37" t="s">
        <v>2238</v>
      </c>
      <c r="Y374" s="37" t="s">
        <v>2412</v>
      </c>
    </row>
    <row r="375" spans="15:25">
      <c r="O375" s="31" t="s">
        <v>1825</v>
      </c>
      <c r="P375" s="62" t="s">
        <v>1859</v>
      </c>
      <c r="Q375" s="62">
        <v>4</v>
      </c>
      <c r="R375" s="37" t="s">
        <v>1863</v>
      </c>
      <c r="S375" s="37">
        <v>2015</v>
      </c>
      <c r="T375" s="97">
        <v>4.6434879302978516E-2</v>
      </c>
      <c r="U375" s="97">
        <v>9.5221653580665588E-2</v>
      </c>
      <c r="V375" s="97">
        <v>1.5596909448504448E-2</v>
      </c>
      <c r="W375" s="37" t="s">
        <v>2054</v>
      </c>
      <c r="X375" s="37" t="s">
        <v>2239</v>
      </c>
      <c r="Y375" s="37" t="s">
        <v>2413</v>
      </c>
    </row>
    <row r="376" spans="15:25">
      <c r="O376" s="31" t="s">
        <v>1826</v>
      </c>
      <c r="P376" s="62" t="s">
        <v>1859</v>
      </c>
      <c r="Q376" s="62">
        <v>4</v>
      </c>
      <c r="R376" s="37" t="s">
        <v>1863</v>
      </c>
      <c r="S376" s="37">
        <v>2007</v>
      </c>
      <c r="T376" s="97">
        <v>6.9840431213378906E-2</v>
      </c>
      <c r="U376" s="97">
        <v>9.717666357755661E-2</v>
      </c>
      <c r="V376" s="97">
        <v>1.6571484506130219E-2</v>
      </c>
      <c r="W376" s="37" t="s">
        <v>2055</v>
      </c>
      <c r="X376" s="37" t="s">
        <v>2239</v>
      </c>
      <c r="Y376" s="37" t="s">
        <v>2413</v>
      </c>
    </row>
    <row r="377" spans="15:25">
      <c r="O377" s="31" t="s">
        <v>1827</v>
      </c>
      <c r="P377" s="62" t="s">
        <v>1859</v>
      </c>
      <c r="Q377" s="62">
        <v>4</v>
      </c>
      <c r="R377" s="37" t="s">
        <v>1863</v>
      </c>
      <c r="S377" s="37">
        <v>2011</v>
      </c>
      <c r="T377" s="97">
        <v>3.6419868469238281E-2</v>
      </c>
      <c r="U377" s="97">
        <v>7.3496691882610321E-2</v>
      </c>
      <c r="V377" s="97">
        <v>9.9428724497556686E-3</v>
      </c>
      <c r="W377" s="37" t="s">
        <v>2055</v>
      </c>
      <c r="X377" s="37" t="s">
        <v>2239</v>
      </c>
      <c r="Y377" s="37" t="s">
        <v>2414</v>
      </c>
    </row>
    <row r="378" spans="15:25">
      <c r="O378" s="31" t="s">
        <v>1828</v>
      </c>
      <c r="P378" s="62" t="s">
        <v>1859</v>
      </c>
      <c r="Q378" s="62">
        <v>4</v>
      </c>
      <c r="R378" s="37" t="s">
        <v>1863</v>
      </c>
      <c r="S378" s="37">
        <v>2007</v>
      </c>
      <c r="T378" s="97">
        <v>0.23421990871429443</v>
      </c>
      <c r="U378" s="97">
        <v>0.16809885203838348</v>
      </c>
      <c r="V378" s="97">
        <v>4.7364335507154465E-2</v>
      </c>
      <c r="W378" s="37" t="s">
        <v>2055</v>
      </c>
      <c r="X378" s="37" t="s">
        <v>2240</v>
      </c>
      <c r="Y378" s="37" t="s">
        <v>2414</v>
      </c>
    </row>
    <row r="379" spans="15:25">
      <c r="O379" s="31" t="s">
        <v>1829</v>
      </c>
      <c r="P379" s="62" t="s">
        <v>1859</v>
      </c>
      <c r="Q379" s="62">
        <v>4</v>
      </c>
      <c r="R379" s="37" t="s">
        <v>1863</v>
      </c>
      <c r="S379" s="37">
        <v>2015</v>
      </c>
      <c r="T379" s="97">
        <v>9.6425235271453857E-2</v>
      </c>
      <c r="U379" s="97">
        <v>9.2430219054222107E-2</v>
      </c>
      <c r="V379" s="97">
        <v>1.5442820265889168E-2</v>
      </c>
      <c r="W379" s="37" t="s">
        <v>2055</v>
      </c>
      <c r="X379" s="37" t="s">
        <v>2241</v>
      </c>
      <c r="Y379" s="37" t="s">
        <v>2415</v>
      </c>
    </row>
    <row r="380" spans="15:25">
      <c r="O380" s="31" t="s">
        <v>1830</v>
      </c>
      <c r="P380" s="62" t="s">
        <v>1859</v>
      </c>
      <c r="Q380" s="62">
        <v>4</v>
      </c>
      <c r="R380" s="37" t="s">
        <v>1863</v>
      </c>
      <c r="S380" s="37">
        <v>2007</v>
      </c>
      <c r="T380" s="97">
        <v>2.5048255920410156E-2</v>
      </c>
      <c r="U380" s="97">
        <v>6.9490626454353333E-2</v>
      </c>
      <c r="V380" s="97">
        <v>9.024396538734436E-3</v>
      </c>
      <c r="W380" s="37" t="s">
        <v>2055</v>
      </c>
      <c r="X380" s="37" t="s">
        <v>2241</v>
      </c>
      <c r="Y380" s="37" t="s">
        <v>2415</v>
      </c>
    </row>
    <row r="381" spans="15:25">
      <c r="O381" s="31" t="s">
        <v>1831</v>
      </c>
      <c r="P381" s="62" t="s">
        <v>1859</v>
      </c>
      <c r="Q381" s="62">
        <v>4</v>
      </c>
      <c r="R381" s="37" t="s">
        <v>1863</v>
      </c>
      <c r="S381" s="37">
        <v>2015</v>
      </c>
      <c r="T381" s="97">
        <v>1.0091722011566162E-2</v>
      </c>
      <c r="U381" s="97">
        <v>7.4672922492027283E-2</v>
      </c>
      <c r="V381" s="97">
        <v>9.232805110514164E-3</v>
      </c>
      <c r="W381" s="37" t="s">
        <v>2056</v>
      </c>
      <c r="X381" s="37" t="s">
        <v>2241</v>
      </c>
      <c r="Y381" s="37" t="s">
        <v>2415</v>
      </c>
    </row>
    <row r="382" spans="15:25">
      <c r="O382" s="31" t="s">
        <v>1832</v>
      </c>
      <c r="P382" s="62" t="s">
        <v>1859</v>
      </c>
      <c r="Q382" s="62">
        <v>4</v>
      </c>
      <c r="R382" s="37" t="s">
        <v>1863</v>
      </c>
      <c r="S382" s="37">
        <v>2015</v>
      </c>
      <c r="T382" s="97">
        <v>3.7321686744689941E-2</v>
      </c>
      <c r="U382" s="97">
        <v>9.2250443994998932E-2</v>
      </c>
      <c r="V382" s="97">
        <v>1.6071060672402382E-2</v>
      </c>
      <c r="W382" s="37" t="s">
        <v>2057</v>
      </c>
      <c r="X382" s="37" t="s">
        <v>2242</v>
      </c>
      <c r="Y382" s="37" t="s">
        <v>2416</v>
      </c>
    </row>
    <row r="383" spans="15:25">
      <c r="O383" s="31" t="s">
        <v>1832</v>
      </c>
      <c r="P383" s="62" t="s">
        <v>1859</v>
      </c>
      <c r="Q383" s="62">
        <v>4</v>
      </c>
      <c r="R383" s="37" t="s">
        <v>1863</v>
      </c>
      <c r="S383" s="37">
        <v>2007</v>
      </c>
      <c r="T383" s="97">
        <v>4.8462811857461929E-2</v>
      </c>
      <c r="U383" s="97">
        <v>9.3512877821922302E-2</v>
      </c>
      <c r="V383" s="97">
        <v>1.4442658983170986E-2</v>
      </c>
      <c r="W383" s="37" t="s">
        <v>2057</v>
      </c>
      <c r="X383" s="37" t="s">
        <v>2242</v>
      </c>
      <c r="Y383" s="37" t="s">
        <v>2416</v>
      </c>
    </row>
    <row r="384" spans="15:25">
      <c r="O384" s="31" t="s">
        <v>1833</v>
      </c>
      <c r="P384" s="62" t="s">
        <v>1859</v>
      </c>
      <c r="Q384" s="62">
        <v>4</v>
      </c>
      <c r="R384" s="37" t="s">
        <v>1863</v>
      </c>
      <c r="S384" s="37">
        <v>2015</v>
      </c>
      <c r="T384" s="97">
        <v>5.5841263383626938E-2</v>
      </c>
      <c r="U384" s="97">
        <v>0.13209359347820282</v>
      </c>
      <c r="V384" s="97">
        <v>3.0660221353173256E-2</v>
      </c>
      <c r="W384" s="37" t="s">
        <v>2057</v>
      </c>
      <c r="X384" s="37" t="s">
        <v>2243</v>
      </c>
      <c r="Y384" s="37" t="s">
        <v>2417</v>
      </c>
    </row>
    <row r="385" spans="15:25">
      <c r="O385" s="31" t="s">
        <v>1834</v>
      </c>
      <c r="P385" s="62" t="s">
        <v>1859</v>
      </c>
      <c r="Q385" s="62">
        <v>4</v>
      </c>
      <c r="R385" s="37" t="s">
        <v>1863</v>
      </c>
      <c r="S385" s="37">
        <v>2011</v>
      </c>
      <c r="T385" s="97">
        <v>0.24111366271972656</v>
      </c>
      <c r="U385" s="97">
        <v>0.17968942224979401</v>
      </c>
      <c r="V385" s="97">
        <v>5.6743469089269638E-2</v>
      </c>
      <c r="W385" s="37" t="s">
        <v>2057</v>
      </c>
      <c r="X385" s="37" t="s">
        <v>2244</v>
      </c>
      <c r="Y385" s="37" t="s">
        <v>2418</v>
      </c>
    </row>
    <row r="386" spans="15:25">
      <c r="O386" s="31" t="s">
        <v>1835</v>
      </c>
      <c r="P386" s="62" t="s">
        <v>1859</v>
      </c>
      <c r="Q386" s="62">
        <v>4</v>
      </c>
      <c r="R386" s="37" t="s">
        <v>1863</v>
      </c>
      <c r="S386" s="37">
        <v>2003</v>
      </c>
      <c r="T386" s="97">
        <v>5.9597015380859375E-2</v>
      </c>
      <c r="U386" s="97">
        <v>0.10387040674686432</v>
      </c>
      <c r="V386" s="97">
        <v>1.9450061023235321E-2</v>
      </c>
      <c r="W386" s="37" t="s">
        <v>2057</v>
      </c>
      <c r="X386" s="37" t="s">
        <v>2245</v>
      </c>
      <c r="Y386" s="37" t="s">
        <v>2419</v>
      </c>
    </row>
    <row r="387" spans="15:25">
      <c r="O387" s="31" t="s">
        <v>1836</v>
      </c>
      <c r="P387" s="62" t="s">
        <v>1859</v>
      </c>
      <c r="Q387" s="62">
        <v>6</v>
      </c>
      <c r="R387" s="37" t="s">
        <v>1863</v>
      </c>
      <c r="S387" s="37">
        <v>2011</v>
      </c>
      <c r="T387" s="97">
        <v>0.3458327054977417</v>
      </c>
      <c r="U387" s="97">
        <v>0.14928539097309113</v>
      </c>
      <c r="V387" s="97">
        <v>3.5899098962545395E-2</v>
      </c>
      <c r="W387" s="37" t="s">
        <v>2058</v>
      </c>
      <c r="X387" s="37" t="s">
        <v>2246</v>
      </c>
      <c r="Y387" s="37" t="s">
        <v>2420</v>
      </c>
    </row>
    <row r="388" spans="15:25">
      <c r="O388" s="31" t="s">
        <v>1837</v>
      </c>
      <c r="P388" s="62" t="s">
        <v>1859</v>
      </c>
      <c r="Q388" s="62">
        <v>4</v>
      </c>
      <c r="R388" s="37" t="s">
        <v>1863</v>
      </c>
      <c r="S388" s="37">
        <v>2003</v>
      </c>
      <c r="T388" s="97">
        <v>4.5995593070983887E-2</v>
      </c>
      <c r="U388" s="97">
        <v>0.12448491156101227</v>
      </c>
      <c r="V388" s="97">
        <v>2.6670157909393311E-2</v>
      </c>
      <c r="W388" s="37" t="s">
        <v>2059</v>
      </c>
      <c r="X388" s="37" t="s">
        <v>2247</v>
      </c>
      <c r="Y388" s="37" t="s">
        <v>2421</v>
      </c>
    </row>
    <row r="389" spans="15:25">
      <c r="O389" s="31" t="s">
        <v>1838</v>
      </c>
      <c r="P389" s="62" t="s">
        <v>1859</v>
      </c>
      <c r="Q389" s="62">
        <v>4</v>
      </c>
      <c r="R389" s="37" t="s">
        <v>1863</v>
      </c>
      <c r="S389" s="37">
        <v>2015</v>
      </c>
      <c r="T389" s="97">
        <v>3.1321883201599121E-2</v>
      </c>
      <c r="U389" s="97">
        <v>6.8093180656433105E-2</v>
      </c>
      <c r="V389" s="97">
        <v>8.8185220956802368E-3</v>
      </c>
      <c r="W389" s="37" t="s">
        <v>2060</v>
      </c>
      <c r="X389" s="37" t="s">
        <v>2247</v>
      </c>
      <c r="Y389" s="37" t="s">
        <v>2421</v>
      </c>
    </row>
    <row r="390" spans="15:25">
      <c r="O390" s="31" t="s">
        <v>1839</v>
      </c>
      <c r="P390" s="62" t="s">
        <v>1859</v>
      </c>
      <c r="Q390" s="62">
        <v>4</v>
      </c>
      <c r="R390" s="37" t="s">
        <v>1863</v>
      </c>
      <c r="S390" s="37">
        <v>2015</v>
      </c>
      <c r="T390" s="97">
        <v>0.51634037494659424</v>
      </c>
      <c r="U390" s="97">
        <v>0.25057178735733032</v>
      </c>
      <c r="V390" s="97">
        <v>9.6649035811424255E-2</v>
      </c>
      <c r="W390" s="37" t="s">
        <v>2061</v>
      </c>
      <c r="X390" s="37" t="s">
        <v>2247</v>
      </c>
      <c r="Y390" s="37" t="s">
        <v>2421</v>
      </c>
    </row>
    <row r="391" spans="15:25">
      <c r="O391" s="31" t="s">
        <v>1840</v>
      </c>
      <c r="P391" s="62" t="s">
        <v>1859</v>
      </c>
      <c r="Q391" s="62">
        <v>4</v>
      </c>
      <c r="R391" s="37" t="s">
        <v>1863</v>
      </c>
      <c r="S391" s="37">
        <v>2003</v>
      </c>
      <c r="T391" s="97">
        <v>1.4218986034393311E-2</v>
      </c>
      <c r="U391" s="97">
        <v>6.2703073024749756E-2</v>
      </c>
      <c r="V391" s="97">
        <v>6.9285216741263866E-3</v>
      </c>
      <c r="W391" s="37" t="s">
        <v>2062</v>
      </c>
      <c r="X391" s="37" t="s">
        <v>2247</v>
      </c>
      <c r="Y391" s="37" t="s">
        <v>2421</v>
      </c>
    </row>
    <row r="392" spans="15:25">
      <c r="O392" s="31" t="s">
        <v>1841</v>
      </c>
      <c r="P392" s="62" t="s">
        <v>1859</v>
      </c>
      <c r="Q392" s="62">
        <v>4</v>
      </c>
      <c r="R392" s="37" t="s">
        <v>1863</v>
      </c>
      <c r="S392" s="37">
        <v>2007</v>
      </c>
      <c r="T392" s="97">
        <v>0.1829698234796524</v>
      </c>
      <c r="U392" s="97">
        <v>0.13238213956356049</v>
      </c>
      <c r="V392" s="97">
        <v>3.0079495161771774E-2</v>
      </c>
      <c r="W392" s="37" t="s">
        <v>2062</v>
      </c>
      <c r="X392" s="37" t="s">
        <v>2248</v>
      </c>
      <c r="Y392" s="37" t="s">
        <v>2422</v>
      </c>
    </row>
    <row r="393" spans="15:25">
      <c r="O393" s="31" t="s">
        <v>1842</v>
      </c>
      <c r="P393" s="62" t="s">
        <v>1859</v>
      </c>
      <c r="Q393" s="62">
        <v>4</v>
      </c>
      <c r="R393" s="37" t="s">
        <v>1863</v>
      </c>
      <c r="S393" s="37">
        <v>2007</v>
      </c>
      <c r="T393" s="97">
        <v>7.084578275680542E-2</v>
      </c>
      <c r="U393" s="97">
        <v>0.10654232650995255</v>
      </c>
      <c r="V393" s="97">
        <v>1.9563067704439163E-2</v>
      </c>
      <c r="W393" s="37" t="s">
        <v>2062</v>
      </c>
      <c r="X393" s="37" t="s">
        <v>2249</v>
      </c>
      <c r="Y393" s="37" t="s">
        <v>2423</v>
      </c>
    </row>
    <row r="394" spans="15:25">
      <c r="O394" s="31" t="s">
        <v>1843</v>
      </c>
      <c r="P394" s="62" t="s">
        <v>1859</v>
      </c>
      <c r="Q394" s="62">
        <v>4</v>
      </c>
      <c r="R394" s="37" t="s">
        <v>1863</v>
      </c>
      <c r="S394" s="37">
        <v>2015</v>
      </c>
      <c r="T394" s="97">
        <v>7.3700666427612305E-2</v>
      </c>
      <c r="U394" s="97">
        <v>0.13806246221065521</v>
      </c>
      <c r="V394" s="97">
        <v>3.3754825592041016E-2</v>
      </c>
      <c r="W394" s="37" t="s">
        <v>2062</v>
      </c>
      <c r="X394" s="37" t="s">
        <v>2250</v>
      </c>
      <c r="Y394" s="37" t="s">
        <v>2424</v>
      </c>
    </row>
    <row r="395" spans="15:25">
      <c r="O395" s="31" t="s">
        <v>1844</v>
      </c>
      <c r="P395" s="62" t="s">
        <v>1859</v>
      </c>
      <c r="Q395" s="62">
        <v>4</v>
      </c>
      <c r="R395" s="37" t="s">
        <v>1863</v>
      </c>
      <c r="S395" s="37">
        <v>2015</v>
      </c>
      <c r="T395" s="97">
        <v>5.2100539207458496E-2</v>
      </c>
      <c r="U395" s="97">
        <v>8.060126006603241E-2</v>
      </c>
      <c r="V395" s="97">
        <v>1.1454283259809017E-2</v>
      </c>
      <c r="W395" s="37" t="s">
        <v>2062</v>
      </c>
      <c r="X395" s="37" t="s">
        <v>2251</v>
      </c>
      <c r="Y395" s="37" t="s">
        <v>2425</v>
      </c>
    </row>
    <row r="396" spans="15:25">
      <c r="O396" s="31" t="s">
        <v>1845</v>
      </c>
      <c r="P396" s="62" t="s">
        <v>1859</v>
      </c>
      <c r="Q396" s="62">
        <v>4</v>
      </c>
      <c r="R396" s="37" t="s">
        <v>1863</v>
      </c>
      <c r="S396" s="37">
        <v>2011</v>
      </c>
      <c r="T396" s="97">
        <v>3.1592488288879395E-2</v>
      </c>
      <c r="U396" s="97">
        <v>0.1095145121216774</v>
      </c>
      <c r="V396" s="97">
        <v>2.0371304824948311E-2</v>
      </c>
      <c r="W396" s="37" t="s">
        <v>2063</v>
      </c>
      <c r="X396" s="37" t="s">
        <v>2251</v>
      </c>
      <c r="Y396" s="37" t="s">
        <v>2425</v>
      </c>
    </row>
    <row r="397" spans="15:25">
      <c r="O397" s="31" t="s">
        <v>1846</v>
      </c>
      <c r="P397" s="62" t="s">
        <v>1859</v>
      </c>
      <c r="Q397" s="62">
        <v>4</v>
      </c>
      <c r="R397" s="37" t="s">
        <v>1863</v>
      </c>
      <c r="S397" s="37">
        <v>2015</v>
      </c>
      <c r="T397" s="97">
        <v>0.67288780212402344</v>
      </c>
      <c r="U397" s="97">
        <v>0.32966986298561096</v>
      </c>
      <c r="V397" s="97">
        <v>0.15562261641025543</v>
      </c>
      <c r="W397" s="37" t="s">
        <v>2064</v>
      </c>
      <c r="X397" s="37" t="s">
        <v>2251</v>
      </c>
      <c r="Y397" s="37" t="s">
        <v>2425</v>
      </c>
    </row>
    <row r="398" spans="15:25">
      <c r="O398" s="31" t="s">
        <v>1847</v>
      </c>
      <c r="P398" s="62" t="s">
        <v>1859</v>
      </c>
      <c r="Q398" s="62">
        <v>4</v>
      </c>
      <c r="R398" s="37" t="s">
        <v>1863</v>
      </c>
      <c r="S398" s="37">
        <v>2003</v>
      </c>
      <c r="T398" s="97">
        <v>2.1669089794158936E-2</v>
      </c>
      <c r="U398" s="97">
        <v>5.8816038072109222E-2</v>
      </c>
      <c r="V398" s="97">
        <v>6.3618994317948818E-3</v>
      </c>
      <c r="W398" s="37" t="s">
        <v>2065</v>
      </c>
      <c r="X398" s="37" t="s">
        <v>2251</v>
      </c>
      <c r="Y398" s="37" t="s">
        <v>2425</v>
      </c>
    </row>
    <row r="399" spans="15:25">
      <c r="O399" s="31" t="s">
        <v>1848</v>
      </c>
      <c r="P399" s="62" t="s">
        <v>1859</v>
      </c>
      <c r="Q399" s="62">
        <v>4</v>
      </c>
      <c r="R399" s="37" t="s">
        <v>1863</v>
      </c>
      <c r="S399" s="37">
        <v>2011</v>
      </c>
      <c r="T399" s="97">
        <v>4.2903661727905273E-2</v>
      </c>
      <c r="U399" s="97">
        <v>8.3176352083683014E-2</v>
      </c>
      <c r="V399" s="97">
        <v>1.2056304141879082E-2</v>
      </c>
      <c r="W399" s="37" t="s">
        <v>2065</v>
      </c>
      <c r="X399" s="37" t="s">
        <v>2251</v>
      </c>
      <c r="Y399" s="37" t="s">
        <v>2425</v>
      </c>
    </row>
    <row r="400" spans="15:25">
      <c r="O400" s="31" t="s">
        <v>1849</v>
      </c>
      <c r="P400" s="62" t="s">
        <v>1859</v>
      </c>
      <c r="Q400" s="62">
        <v>4</v>
      </c>
      <c r="R400" s="37" t="s">
        <v>1863</v>
      </c>
      <c r="S400" s="37">
        <v>2007</v>
      </c>
      <c r="T400" s="97">
        <v>6.5139651298522949E-2</v>
      </c>
      <c r="U400" s="97">
        <v>9.6908405423164368E-2</v>
      </c>
      <c r="V400" s="97">
        <v>1.673157699406147E-2</v>
      </c>
      <c r="W400" s="37" t="s">
        <v>2065</v>
      </c>
      <c r="X400" s="37" t="s">
        <v>2251</v>
      </c>
      <c r="Y400" s="37" t="s">
        <v>2425</v>
      </c>
    </row>
    <row r="401" spans="15:25">
      <c r="O401" s="31" t="s">
        <v>1850</v>
      </c>
      <c r="P401" s="62" t="s">
        <v>1859</v>
      </c>
      <c r="Q401" s="62">
        <v>4</v>
      </c>
      <c r="R401" s="37" t="s">
        <v>1863</v>
      </c>
      <c r="S401" s="37">
        <v>2003</v>
      </c>
      <c r="T401" s="97">
        <v>9.073638916015625E-2</v>
      </c>
      <c r="U401" s="97">
        <v>0.12869156897068024</v>
      </c>
      <c r="V401" s="97">
        <v>2.9839057475328445E-2</v>
      </c>
      <c r="W401" s="37" t="s">
        <v>2066</v>
      </c>
      <c r="X401" s="37" t="s">
        <v>2251</v>
      </c>
      <c r="Y401" s="37" t="s">
        <v>2425</v>
      </c>
    </row>
    <row r="402" spans="15:25">
      <c r="O402" s="31" t="s">
        <v>1851</v>
      </c>
      <c r="P402" s="62" t="s">
        <v>1859</v>
      </c>
      <c r="Q402" s="62">
        <v>4</v>
      </c>
      <c r="R402" s="37" t="s">
        <v>1863</v>
      </c>
      <c r="S402" s="37">
        <v>2015</v>
      </c>
      <c r="T402" s="97">
        <v>5.2902936935424805E-2</v>
      </c>
      <c r="U402" s="97">
        <v>9.836876392364502E-2</v>
      </c>
      <c r="V402" s="97">
        <v>1.6630426049232483E-2</v>
      </c>
      <c r="W402" s="37" t="s">
        <v>2067</v>
      </c>
      <c r="X402" s="37" t="s">
        <v>2251</v>
      </c>
      <c r="Y402" s="37" t="s">
        <v>2425</v>
      </c>
    </row>
    <row r="403" spans="15:25">
      <c r="O403" s="31" t="s">
        <v>1852</v>
      </c>
      <c r="P403" s="62" t="s">
        <v>1859</v>
      </c>
      <c r="Q403" s="62">
        <v>4</v>
      </c>
      <c r="R403" s="37" t="s">
        <v>1863</v>
      </c>
      <c r="S403" s="37">
        <v>2003</v>
      </c>
      <c r="T403" s="97">
        <v>8.2483828067779541E-2</v>
      </c>
      <c r="U403" s="97">
        <v>0.12261126190423965</v>
      </c>
      <c r="V403" s="97">
        <v>2.6498263701796532E-2</v>
      </c>
      <c r="W403" s="37" t="s">
        <v>2068</v>
      </c>
      <c r="X403" s="37" t="s">
        <v>2251</v>
      </c>
      <c r="Y403" s="37" t="s">
        <v>2425</v>
      </c>
    </row>
    <row r="404" spans="15:25">
      <c r="O404" s="31" t="s">
        <v>1853</v>
      </c>
      <c r="P404" s="62" t="s">
        <v>1859</v>
      </c>
      <c r="Q404" s="62">
        <v>4</v>
      </c>
      <c r="R404" s="37" t="s">
        <v>1863</v>
      </c>
      <c r="S404" s="37">
        <v>2015</v>
      </c>
      <c r="T404" s="97">
        <v>3.0774116516113281E-2</v>
      </c>
      <c r="U404" s="97">
        <v>8.8118918240070343E-2</v>
      </c>
      <c r="V404" s="97">
        <v>1.3941330835223198E-2</v>
      </c>
      <c r="W404" s="37" t="s">
        <v>2069</v>
      </c>
      <c r="X404" s="37" t="s">
        <v>2251</v>
      </c>
      <c r="Y404" s="37" t="s">
        <v>2425</v>
      </c>
    </row>
  </sheetData>
  <mergeCells count="1">
    <mergeCell ref="B28:L28"/>
  </mergeCells>
  <hyperlinks>
    <hyperlink ref="A1" location="Index!A1" display="back to Index" xr:uid="{00000000-0004-0000-1B00-000000000000}"/>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4EFD9-0F42-473F-B0F7-78DA2615A954}">
  <sheetPr>
    <tabColor theme="9" tint="0.59996337778862885"/>
  </sheetPr>
  <dimension ref="A1:P106"/>
  <sheetViews>
    <sheetView showGridLines="0" zoomScaleNormal="100" workbookViewId="0">
      <pane ySplit="3" topLeftCell="A4" activePane="bottomLeft" state="frozen"/>
      <selection pane="bottomLeft"/>
    </sheetView>
  </sheetViews>
  <sheetFormatPr defaultColWidth="9.140625" defaultRowHeight="15"/>
  <cols>
    <col min="1" max="1" width="12.7109375" style="37" bestFit="1" customWidth="1"/>
    <col min="2" max="9" width="9.140625" style="37"/>
    <col min="10" max="10" width="7.42578125" style="31" customWidth="1"/>
    <col min="11" max="12" width="7.42578125" style="62" customWidth="1"/>
    <col min="13" max="16" width="7.42578125" style="37" customWidth="1"/>
    <col min="17" max="16384" width="9.140625" style="37"/>
  </cols>
  <sheetData>
    <row r="1" spans="1:16" s="17" customFormat="1">
      <c r="A1" s="32" t="s">
        <v>4</v>
      </c>
      <c r="B1" s="63" t="s">
        <v>88</v>
      </c>
      <c r="C1" s="32"/>
      <c r="D1" s="32"/>
      <c r="E1" s="32"/>
      <c r="F1" s="32"/>
      <c r="G1" s="32"/>
      <c r="J1" s="83"/>
      <c r="K1" s="46"/>
      <c r="L1" s="46"/>
      <c r="M1" s="32"/>
      <c r="N1" s="32"/>
      <c r="O1" s="32"/>
      <c r="P1" s="32"/>
    </row>
    <row r="2" spans="1:16" s="17" customFormat="1">
      <c r="A2" s="17" t="s">
        <v>5</v>
      </c>
      <c r="B2" s="34" t="str">
        <f>Index!E39</f>
        <v>Learning poverty gender gap by the level of Learning Poverty</v>
      </c>
      <c r="K2" s="47"/>
      <c r="L2" s="47"/>
    </row>
    <row r="3" spans="1:16" s="18" customFormat="1" ht="6" customHeight="1">
      <c r="J3" s="35"/>
      <c r="K3" s="48"/>
      <c r="L3" s="48"/>
    </row>
    <row r="4" spans="1:16">
      <c r="L4" s="39"/>
      <c r="M4" s="97"/>
      <c r="N4" s="97"/>
    </row>
    <row r="5" spans="1:16">
      <c r="B5" s="294" t="s">
        <v>322</v>
      </c>
      <c r="J5" s="199" t="s">
        <v>292</v>
      </c>
      <c r="L5" s="39"/>
    </row>
    <row r="6" spans="1:16" ht="54.75" customHeight="1">
      <c r="J6" s="101" t="s">
        <v>2426</v>
      </c>
      <c r="K6" s="102" t="s">
        <v>2521</v>
      </c>
      <c r="L6" s="102" t="s">
        <v>2522</v>
      </c>
      <c r="M6" s="102" t="s">
        <v>2523</v>
      </c>
      <c r="N6" s="102" t="s">
        <v>2524</v>
      </c>
      <c r="O6" s="102" t="s">
        <v>2525</v>
      </c>
      <c r="P6" s="105" t="s">
        <v>138</v>
      </c>
    </row>
    <row r="7" spans="1:16">
      <c r="J7" s="92" t="s">
        <v>2427</v>
      </c>
      <c r="K7" s="98">
        <v>54.962848663330078</v>
      </c>
      <c r="L7" s="98">
        <v>58.134677886962891</v>
      </c>
      <c r="M7" s="41">
        <v>51.959720611572266</v>
      </c>
      <c r="N7" s="41">
        <v>-6.174957275390625</v>
      </c>
      <c r="O7" s="41">
        <v>6.174957275390625</v>
      </c>
      <c r="P7" s="41">
        <v>1</v>
      </c>
    </row>
    <row r="8" spans="1:16">
      <c r="J8" s="92" t="s">
        <v>2428</v>
      </c>
      <c r="K8" s="98">
        <v>85.367095947265625</v>
      </c>
      <c r="L8" s="98">
        <v>86.354454040527344</v>
      </c>
      <c r="M8" s="41">
        <v>84.334907531738281</v>
      </c>
      <c r="N8" s="41">
        <v>-2.0195465087890625</v>
      </c>
      <c r="O8" s="41">
        <v>2.0195465087890625</v>
      </c>
      <c r="P8" s="41">
        <v>2</v>
      </c>
    </row>
    <row r="9" spans="1:16">
      <c r="B9" s="29"/>
      <c r="C9" s="29"/>
      <c r="D9" s="29"/>
      <c r="E9" s="29"/>
      <c r="F9" s="29"/>
      <c r="G9" s="29"/>
      <c r="H9" s="29"/>
      <c r="I9" s="29"/>
      <c r="J9" s="92" t="s">
        <v>2429</v>
      </c>
      <c r="K9" s="98">
        <v>67.283302307128906</v>
      </c>
      <c r="L9" s="98">
        <v>67.970390319824219</v>
      </c>
      <c r="M9" s="41">
        <v>66.578598022460938</v>
      </c>
      <c r="N9" s="41">
        <v>-1.3917922973632813</v>
      </c>
      <c r="O9" s="41">
        <v>1.3917922973632813</v>
      </c>
      <c r="P9" s="41">
        <v>3</v>
      </c>
    </row>
    <row r="10" spans="1:16">
      <c r="B10" s="29"/>
      <c r="C10" s="29"/>
      <c r="D10" s="29"/>
      <c r="E10" s="29"/>
      <c r="F10" s="29"/>
      <c r="G10" s="29"/>
      <c r="H10" s="29"/>
      <c r="I10" s="29"/>
      <c r="J10" s="92" t="s">
        <v>2430</v>
      </c>
      <c r="K10" s="98">
        <v>97.650787353515625</v>
      </c>
      <c r="L10" s="98">
        <v>98.339775085449219</v>
      </c>
      <c r="M10" s="100">
        <v>97.084548950195313</v>
      </c>
      <c r="N10" s="41">
        <v>-1.2552261352539063</v>
      </c>
      <c r="O10" s="100">
        <v>1.2552261352539063</v>
      </c>
      <c r="P10" s="41">
        <v>4</v>
      </c>
    </row>
    <row r="11" spans="1:16">
      <c r="B11" s="29"/>
      <c r="C11" s="29"/>
      <c r="D11" s="29"/>
      <c r="E11" s="29"/>
      <c r="F11" s="29"/>
      <c r="G11" s="29"/>
      <c r="H11" s="29"/>
      <c r="I11" s="29"/>
      <c r="J11" s="92" t="s">
        <v>2431</v>
      </c>
      <c r="K11" s="98">
        <v>3.2314355373382568</v>
      </c>
      <c r="L11" s="98">
        <v>3.4058020114898682</v>
      </c>
      <c r="M11" s="41">
        <v>3.0847687721252441</v>
      </c>
      <c r="N11" s="41">
        <v>-0.32103323936462402</v>
      </c>
      <c r="O11" s="41">
        <v>0.32103323936462402</v>
      </c>
      <c r="P11" s="41">
        <v>5</v>
      </c>
    </row>
    <row r="12" spans="1:16">
      <c r="B12" s="29"/>
      <c r="C12" s="29"/>
      <c r="D12" s="29"/>
      <c r="E12" s="29"/>
      <c r="F12" s="29"/>
      <c r="G12" s="29"/>
      <c r="H12" s="29"/>
      <c r="I12" s="29"/>
      <c r="J12" s="92" t="s">
        <v>2432</v>
      </c>
      <c r="K12" s="98">
        <v>98.72119140625</v>
      </c>
      <c r="L12" s="98">
        <v>98.784500122070313</v>
      </c>
      <c r="M12" s="41">
        <v>98.657699584960938</v>
      </c>
      <c r="N12" s="41">
        <v>-0.126800537109375</v>
      </c>
      <c r="O12" s="41">
        <v>0.126800537109375</v>
      </c>
      <c r="P12" s="41">
        <v>6</v>
      </c>
    </row>
    <row r="13" spans="1:16">
      <c r="B13" s="29"/>
      <c r="C13" s="29"/>
      <c r="D13" s="29"/>
      <c r="E13" s="29"/>
      <c r="F13" s="29"/>
      <c r="G13" s="29"/>
      <c r="H13" s="29"/>
      <c r="I13" s="29"/>
      <c r="J13" s="92" t="s">
        <v>2433</v>
      </c>
      <c r="K13" s="98">
        <v>6.4545574188232422</v>
      </c>
      <c r="L13" s="98">
        <v>6.4436264038085938</v>
      </c>
      <c r="M13" s="41">
        <v>6.4711642265319824</v>
      </c>
      <c r="N13" s="41">
        <v>2.7537822723388672E-2</v>
      </c>
      <c r="O13" s="41">
        <v>2.7537822723388672E-2</v>
      </c>
      <c r="P13" s="41">
        <v>7</v>
      </c>
    </row>
    <row r="14" spans="1:16">
      <c r="J14" s="92" t="s">
        <v>2434</v>
      </c>
      <c r="K14" s="98">
        <v>90.450859069824219</v>
      </c>
      <c r="L14" s="98">
        <v>90.389404296875</v>
      </c>
      <c r="M14" s="41">
        <v>90.592872619628906</v>
      </c>
      <c r="N14" s="41">
        <v>0.20346832275390625</v>
      </c>
      <c r="O14" s="41">
        <v>0.20346832275390625</v>
      </c>
      <c r="P14" s="41">
        <v>8</v>
      </c>
    </row>
    <row r="15" spans="1:16">
      <c r="J15" s="92" t="s">
        <v>2435</v>
      </c>
      <c r="K15" s="98">
        <v>8.5311546325683594</v>
      </c>
      <c r="L15" s="98">
        <v>8.3904514312744141</v>
      </c>
      <c r="M15" s="41">
        <v>8.6775388717651367</v>
      </c>
      <c r="N15" s="41">
        <v>0.28708744049072266</v>
      </c>
      <c r="O15" s="41">
        <v>0.28708744049072266</v>
      </c>
      <c r="P15" s="41">
        <v>9</v>
      </c>
    </row>
    <row r="16" spans="1:16">
      <c r="J16" s="31" t="s">
        <v>2436</v>
      </c>
      <c r="K16" s="99">
        <v>94.731529235839844</v>
      </c>
      <c r="L16" s="99">
        <v>94.525039672851563</v>
      </c>
      <c r="M16" s="41">
        <v>94.830162048339844</v>
      </c>
      <c r="N16" s="41">
        <v>0.30512237548828125</v>
      </c>
      <c r="O16" s="41">
        <v>0.30512237548828125</v>
      </c>
      <c r="P16" s="41">
        <v>10</v>
      </c>
    </row>
    <row r="17" spans="2:16" ht="34.5" customHeight="1">
      <c r="B17" s="327" t="s">
        <v>323</v>
      </c>
      <c r="C17" s="327"/>
      <c r="D17" s="327"/>
      <c r="E17" s="327"/>
      <c r="F17" s="327"/>
      <c r="G17" s="327"/>
      <c r="J17" s="92" t="s">
        <v>2437</v>
      </c>
      <c r="K17" s="98">
        <v>2.3441445827484131</v>
      </c>
      <c r="L17" s="98">
        <v>2.060624361038208</v>
      </c>
      <c r="M17" s="41">
        <v>2.628157377243042</v>
      </c>
      <c r="N17" s="41">
        <v>0.56753301620483398</v>
      </c>
      <c r="O17" s="41">
        <v>0.56753301620483398</v>
      </c>
      <c r="P17" s="41">
        <v>11</v>
      </c>
    </row>
    <row r="18" spans="2:16">
      <c r="J18" s="92" t="s">
        <v>2438</v>
      </c>
      <c r="K18" s="98">
        <v>2.9515306949615479</v>
      </c>
      <c r="L18" s="98">
        <v>2.6155719757080078</v>
      </c>
      <c r="M18" s="41">
        <v>3.2630455493927002</v>
      </c>
      <c r="N18" s="41">
        <v>0.64747357368469238</v>
      </c>
      <c r="O18" s="41">
        <v>0.64747357368469238</v>
      </c>
      <c r="P18" s="41">
        <v>12</v>
      </c>
    </row>
    <row r="19" spans="2:16">
      <c r="B19" s="294" t="s">
        <v>321</v>
      </c>
      <c r="J19" s="92" t="s">
        <v>2439</v>
      </c>
      <c r="K19" s="98">
        <v>2.1971194744110107</v>
      </c>
      <c r="L19" s="98">
        <v>1.8502589464187622</v>
      </c>
      <c r="M19" s="41">
        <v>2.5346503257751465</v>
      </c>
      <c r="N19" s="41">
        <v>0.68439137935638428</v>
      </c>
      <c r="O19" s="41">
        <v>0.68439137935638428</v>
      </c>
      <c r="P19" s="41">
        <v>13</v>
      </c>
    </row>
    <row r="20" spans="2:16">
      <c r="J20" s="31" t="s">
        <v>2440</v>
      </c>
      <c r="K20" s="99">
        <v>21.707981109619141</v>
      </c>
      <c r="L20" s="99">
        <v>21.31373405456543</v>
      </c>
      <c r="M20" s="41">
        <v>22.107229232788086</v>
      </c>
      <c r="N20" s="41">
        <v>0.79349517822265625</v>
      </c>
      <c r="O20" s="41">
        <v>0.79349517822265625</v>
      </c>
      <c r="P20" s="41">
        <v>14</v>
      </c>
    </row>
    <row r="21" spans="2:16">
      <c r="C21" s="171"/>
      <c r="J21" s="92" t="s">
        <v>2441</v>
      </c>
      <c r="K21" s="98">
        <v>62.795455932617188</v>
      </c>
      <c r="L21" s="98">
        <v>62.403156280517578</v>
      </c>
      <c r="M21" s="41">
        <v>63.259864807128906</v>
      </c>
      <c r="N21" s="41">
        <v>0.85670852661132813</v>
      </c>
      <c r="O21" s="41">
        <v>0.85670852661132813</v>
      </c>
      <c r="P21" s="41">
        <v>15</v>
      </c>
    </row>
    <row r="22" spans="2:16">
      <c r="J22" s="92" t="s">
        <v>2442</v>
      </c>
      <c r="K22" s="98">
        <v>1.6400463581085205</v>
      </c>
      <c r="L22" s="98">
        <v>1.1995946168899536</v>
      </c>
      <c r="M22" s="41">
        <v>2.1149024963378906</v>
      </c>
      <c r="N22" s="41">
        <v>0.91530787944793701</v>
      </c>
      <c r="O22" s="41">
        <v>0.91530787944793701</v>
      </c>
      <c r="P22" s="41">
        <v>16</v>
      </c>
    </row>
    <row r="23" spans="2:16">
      <c r="J23" s="92" t="s">
        <v>2443</v>
      </c>
      <c r="K23" s="98">
        <v>3.6541030406951904</v>
      </c>
      <c r="L23" s="98">
        <v>3.1820914745330811</v>
      </c>
      <c r="M23" s="41">
        <v>4.0979213714599609</v>
      </c>
      <c r="N23" s="41">
        <v>0.91582989692687988</v>
      </c>
      <c r="O23" s="41">
        <v>0.91582989692687988</v>
      </c>
      <c r="P23" s="41">
        <v>17</v>
      </c>
    </row>
    <row r="24" spans="2:16">
      <c r="J24" s="92" t="s">
        <v>2444</v>
      </c>
      <c r="K24" s="98">
        <v>6.3078994750976563</v>
      </c>
      <c r="L24" s="98">
        <v>5.828005313873291</v>
      </c>
      <c r="M24" s="41">
        <v>6.7764062881469727</v>
      </c>
      <c r="N24" s="41">
        <v>0.94840097427368164</v>
      </c>
      <c r="O24" s="41">
        <v>0.94840097427368164</v>
      </c>
      <c r="P24" s="41">
        <v>18</v>
      </c>
    </row>
    <row r="25" spans="2:16">
      <c r="J25" s="31" t="s">
        <v>2445</v>
      </c>
      <c r="K25" s="99">
        <v>7.8534097671508789</v>
      </c>
      <c r="L25" s="99">
        <v>7.3717250823974609</v>
      </c>
      <c r="M25" s="41">
        <v>8.3333644866943359</v>
      </c>
      <c r="N25" s="41">
        <v>0.961639404296875</v>
      </c>
      <c r="O25" s="41">
        <v>0.961639404296875</v>
      </c>
      <c r="P25" s="41">
        <v>19</v>
      </c>
    </row>
    <row r="26" spans="2:16">
      <c r="J26" s="93" t="s">
        <v>2446</v>
      </c>
      <c r="K26" s="98">
        <v>2.4142622947692871</v>
      </c>
      <c r="L26" s="98">
        <v>1.9100189208984375</v>
      </c>
      <c r="M26" s="41">
        <v>2.8882682323455811</v>
      </c>
      <c r="N26" s="41">
        <v>0.97824931144714355</v>
      </c>
      <c r="O26" s="41">
        <v>0.97824931144714355</v>
      </c>
      <c r="P26" s="41">
        <v>20</v>
      </c>
    </row>
    <row r="27" spans="2:16">
      <c r="J27" s="92" t="s">
        <v>2447</v>
      </c>
      <c r="K27" s="98">
        <v>4.2957596778869629</v>
      </c>
      <c r="L27" s="98">
        <v>3.775768518447876</v>
      </c>
      <c r="M27" s="41">
        <v>4.8026132583618164</v>
      </c>
      <c r="N27" s="41">
        <v>1.0268447399139404</v>
      </c>
      <c r="O27" s="41">
        <v>1.0268447399139404</v>
      </c>
      <c r="P27" s="41">
        <v>21</v>
      </c>
    </row>
    <row r="28" spans="2:16">
      <c r="J28" s="92" t="s">
        <v>2448</v>
      </c>
      <c r="K28" s="98">
        <v>2.3108551502227783</v>
      </c>
      <c r="L28" s="98">
        <v>1.7708448171615601</v>
      </c>
      <c r="M28" s="100">
        <v>2.8253164291381836</v>
      </c>
      <c r="N28" s="41">
        <v>1.0544716119766235</v>
      </c>
      <c r="O28" s="100">
        <v>1.0544716119766235</v>
      </c>
      <c r="P28" s="41">
        <v>22</v>
      </c>
    </row>
    <row r="29" spans="2:16">
      <c r="J29" s="92" t="s">
        <v>2449</v>
      </c>
      <c r="K29" s="98">
        <v>2.1816284656524658</v>
      </c>
      <c r="L29" s="98">
        <v>1.6134744882583618</v>
      </c>
      <c r="M29" s="41">
        <v>2.7176990509033203</v>
      </c>
      <c r="N29" s="41">
        <v>1.1042245626449585</v>
      </c>
      <c r="O29" s="41">
        <v>1.1042245626449585</v>
      </c>
      <c r="P29" s="41">
        <v>23</v>
      </c>
    </row>
    <row r="30" spans="2:16">
      <c r="J30" s="92" t="s">
        <v>2450</v>
      </c>
      <c r="K30" s="98">
        <v>11.697719573974609</v>
      </c>
      <c r="L30" s="98">
        <v>11.14412784576416</v>
      </c>
      <c r="M30" s="41">
        <v>12.249380111694336</v>
      </c>
      <c r="N30" s="41">
        <v>1.1052522659301758</v>
      </c>
      <c r="O30" s="41">
        <v>1.1052522659301758</v>
      </c>
      <c r="P30" s="41">
        <v>24</v>
      </c>
    </row>
    <row r="31" spans="2:16">
      <c r="J31" s="92" t="s">
        <v>2451</v>
      </c>
      <c r="K31" s="98">
        <v>3.5744948387145996</v>
      </c>
      <c r="L31" s="98">
        <v>3.002671480178833</v>
      </c>
      <c r="M31" s="41">
        <v>4.136784553527832</v>
      </c>
      <c r="N31" s="41">
        <v>1.134113073348999</v>
      </c>
      <c r="O31" s="41">
        <v>1.134113073348999</v>
      </c>
      <c r="P31" s="41">
        <v>25</v>
      </c>
    </row>
    <row r="32" spans="2:16">
      <c r="J32" s="92" t="s">
        <v>2452</v>
      </c>
      <c r="K32" s="98">
        <v>74.1361083984375</v>
      </c>
      <c r="L32" s="98">
        <v>73.548240661621094</v>
      </c>
      <c r="M32" s="41">
        <v>74.685005187988281</v>
      </c>
      <c r="N32" s="41">
        <v>1.1367645263671875</v>
      </c>
      <c r="O32" s="41">
        <v>1.1367645263671875</v>
      </c>
      <c r="P32" s="41">
        <v>26</v>
      </c>
    </row>
    <row r="33" spans="2:16">
      <c r="J33" s="92" t="s">
        <v>2453</v>
      </c>
      <c r="K33" s="98">
        <v>3.4046790599822998</v>
      </c>
      <c r="L33" s="98">
        <v>2.8317403793334961</v>
      </c>
      <c r="M33" s="41">
        <v>3.9909825325012207</v>
      </c>
      <c r="N33" s="41">
        <v>1.1592421531677246</v>
      </c>
      <c r="O33" s="41">
        <v>1.1592421531677246</v>
      </c>
      <c r="P33" s="41">
        <v>27</v>
      </c>
    </row>
    <row r="34" spans="2:16" ht="34.5" customHeight="1">
      <c r="B34" s="327" t="s">
        <v>324</v>
      </c>
      <c r="C34" s="327"/>
      <c r="D34" s="327"/>
      <c r="E34" s="327"/>
      <c r="F34" s="327"/>
      <c r="G34" s="327"/>
      <c r="J34" s="92" t="s">
        <v>2454</v>
      </c>
      <c r="K34" s="98">
        <v>3.4973263740539551</v>
      </c>
      <c r="L34" s="98">
        <v>2.7861597537994385</v>
      </c>
      <c r="M34" s="41">
        <v>4.1773848533630371</v>
      </c>
      <c r="N34" s="41">
        <v>1.3912250995635986</v>
      </c>
      <c r="O34" s="41">
        <v>1.3912250995635986</v>
      </c>
      <c r="P34" s="41">
        <v>28</v>
      </c>
    </row>
    <row r="35" spans="2:16">
      <c r="J35" s="92" t="s">
        <v>2455</v>
      </c>
      <c r="K35" s="98">
        <v>5.9105916023254395</v>
      </c>
      <c r="L35" s="98">
        <v>5.1982402801513672</v>
      </c>
      <c r="M35" s="41">
        <v>6.6010818481445313</v>
      </c>
      <c r="N35" s="41">
        <v>1.4028415679931641</v>
      </c>
      <c r="O35" s="41">
        <v>1.4028415679931641</v>
      </c>
      <c r="P35" s="41">
        <v>29</v>
      </c>
    </row>
    <row r="36" spans="2:16">
      <c r="J36" s="92" t="s">
        <v>2456</v>
      </c>
      <c r="K36" s="98">
        <v>2.5715909004211426</v>
      </c>
      <c r="L36" s="98">
        <v>1.8344956636428833</v>
      </c>
      <c r="M36" s="41">
        <v>3.3011083602905273</v>
      </c>
      <c r="N36" s="41">
        <v>1.466612696647644</v>
      </c>
      <c r="O36" s="41">
        <v>1.466612696647644</v>
      </c>
      <c r="P36" s="41">
        <v>30</v>
      </c>
    </row>
    <row r="37" spans="2:16">
      <c r="J37" s="92" t="s">
        <v>2457</v>
      </c>
      <c r="K37" s="98">
        <v>85.553611755371094</v>
      </c>
      <c r="L37" s="98">
        <v>84.760284423828125</v>
      </c>
      <c r="M37" s="100">
        <v>86.241828918457031</v>
      </c>
      <c r="N37" s="41">
        <v>1.4815444946289063</v>
      </c>
      <c r="O37" s="100">
        <v>1.4815444946289063</v>
      </c>
      <c r="P37" s="41">
        <v>31</v>
      </c>
    </row>
    <row r="38" spans="2:16">
      <c r="J38" s="92" t="s">
        <v>2458</v>
      </c>
      <c r="K38" s="98">
        <v>2.9832139015197754</v>
      </c>
      <c r="L38" s="98">
        <v>2.2211861610412598</v>
      </c>
      <c r="M38" s="41">
        <v>3.7437031269073486</v>
      </c>
      <c r="N38" s="41">
        <v>1.5225169658660889</v>
      </c>
      <c r="O38" s="41">
        <v>1.5225169658660889</v>
      </c>
      <c r="P38" s="41">
        <v>32</v>
      </c>
    </row>
    <row r="39" spans="2:16">
      <c r="J39" s="92" t="s">
        <v>2459</v>
      </c>
      <c r="K39" s="98">
        <v>3.9849717617034912</v>
      </c>
      <c r="L39" s="98">
        <v>3.1159029006958008</v>
      </c>
      <c r="M39" s="41">
        <v>4.8246273994445801</v>
      </c>
      <c r="N39" s="41">
        <v>1.7087244987487793</v>
      </c>
      <c r="O39" s="41">
        <v>1.7087244987487793</v>
      </c>
      <c r="P39" s="41">
        <v>33</v>
      </c>
    </row>
    <row r="40" spans="2:16">
      <c r="J40" s="92" t="s">
        <v>2460</v>
      </c>
      <c r="K40" s="98">
        <v>3.2871840000152588</v>
      </c>
      <c r="L40" s="98">
        <v>2.4057691097259521</v>
      </c>
      <c r="M40" s="41">
        <v>4.1287031173706055</v>
      </c>
      <c r="N40" s="41">
        <v>1.7229340076446533</v>
      </c>
      <c r="O40" s="41">
        <v>1.7229340076446533</v>
      </c>
      <c r="P40" s="41">
        <v>34</v>
      </c>
    </row>
    <row r="41" spans="2:16">
      <c r="J41" s="92" t="s">
        <v>2461</v>
      </c>
      <c r="K41" s="98">
        <v>2.80442214012146</v>
      </c>
      <c r="L41" s="98">
        <v>1.9139875173568726</v>
      </c>
      <c r="M41" s="41">
        <v>3.6720118522644043</v>
      </c>
      <c r="N41" s="41">
        <v>1.7580243349075317</v>
      </c>
      <c r="O41" s="41">
        <v>1.7580243349075317</v>
      </c>
      <c r="P41" s="41">
        <v>35</v>
      </c>
    </row>
    <row r="42" spans="2:16">
      <c r="J42" s="92" t="s">
        <v>2462</v>
      </c>
      <c r="K42" s="98">
        <v>2.9504768848419189</v>
      </c>
      <c r="L42" s="98">
        <v>2.0314779281616211</v>
      </c>
      <c r="M42" s="41">
        <v>3.8256192207336426</v>
      </c>
      <c r="N42" s="41">
        <v>1.7941412925720215</v>
      </c>
      <c r="O42" s="41">
        <v>1.7941412925720215</v>
      </c>
      <c r="P42" s="41">
        <v>36</v>
      </c>
    </row>
    <row r="43" spans="2:16">
      <c r="J43" s="92" t="s">
        <v>2463</v>
      </c>
      <c r="K43" s="98">
        <v>16.160549163818359</v>
      </c>
      <c r="L43" s="98">
        <v>15.238513946533203</v>
      </c>
      <c r="M43" s="41">
        <v>17.042924880981445</v>
      </c>
      <c r="N43" s="41">
        <v>1.8044109344482422</v>
      </c>
      <c r="O43" s="41">
        <v>1.8044109344482422</v>
      </c>
      <c r="P43" s="41">
        <v>37</v>
      </c>
    </row>
    <row r="44" spans="2:16">
      <c r="J44" s="92" t="s">
        <v>2464</v>
      </c>
      <c r="K44" s="98">
        <v>2.9605269432067871</v>
      </c>
      <c r="L44" s="98">
        <v>2.0282983779907227</v>
      </c>
      <c r="M44" s="41">
        <v>3.8604974746704102</v>
      </c>
      <c r="N44" s="41">
        <v>1.8321990966796875</v>
      </c>
      <c r="O44" s="41">
        <v>1.8321990966796875</v>
      </c>
      <c r="P44" s="41">
        <v>38</v>
      </c>
    </row>
    <row r="45" spans="2:16">
      <c r="J45" s="92" t="s">
        <v>2465</v>
      </c>
      <c r="K45" s="98">
        <v>80.742546081542969</v>
      </c>
      <c r="L45" s="98">
        <v>79.718902587890625</v>
      </c>
      <c r="M45" s="41">
        <v>81.758766174316406</v>
      </c>
      <c r="N45" s="41">
        <v>2.0398635864257813</v>
      </c>
      <c r="O45" s="41">
        <v>2.0398635864257813</v>
      </c>
      <c r="P45" s="41">
        <v>39</v>
      </c>
    </row>
    <row r="46" spans="2:16">
      <c r="J46" s="92" t="s">
        <v>2466</v>
      </c>
      <c r="K46" s="98">
        <v>4.8508973121643066</v>
      </c>
      <c r="L46" s="98">
        <v>3.8089039325714111</v>
      </c>
      <c r="M46" s="41">
        <v>5.8636341094970703</v>
      </c>
      <c r="N46" s="41">
        <v>2.0547301769256592</v>
      </c>
      <c r="O46" s="41">
        <v>2.0547301769256592</v>
      </c>
      <c r="P46" s="41">
        <v>40</v>
      </c>
    </row>
    <row r="47" spans="2:16">
      <c r="J47" s="92" t="s">
        <v>2467</v>
      </c>
      <c r="K47" s="98">
        <v>5.6987142562866211</v>
      </c>
      <c r="L47" s="98">
        <v>4.6330418586730957</v>
      </c>
      <c r="M47" s="41">
        <v>6.7279996871948242</v>
      </c>
      <c r="N47" s="41">
        <v>2.0949578285217285</v>
      </c>
      <c r="O47" s="41">
        <v>2.0949578285217285</v>
      </c>
      <c r="P47" s="41">
        <v>41</v>
      </c>
    </row>
    <row r="48" spans="2:16">
      <c r="J48" s="92" t="s">
        <v>2468</v>
      </c>
      <c r="K48" s="98">
        <v>39.459766387939453</v>
      </c>
      <c r="L48" s="98">
        <v>38.338516235351563</v>
      </c>
      <c r="M48" s="41">
        <v>40.530254364013672</v>
      </c>
      <c r="N48" s="41">
        <v>2.1917381286621094</v>
      </c>
      <c r="O48" s="41">
        <v>2.1917381286621094</v>
      </c>
      <c r="P48" s="41">
        <v>42</v>
      </c>
    </row>
    <row r="49" spans="10:16">
      <c r="J49" s="92" t="s">
        <v>2469</v>
      </c>
      <c r="K49" s="98">
        <v>7.1194367408752441</v>
      </c>
      <c r="L49" s="98">
        <v>5.8689570426940918</v>
      </c>
      <c r="M49" s="41">
        <v>8.3634147644042969</v>
      </c>
      <c r="N49" s="41">
        <v>2.4944577217102051</v>
      </c>
      <c r="O49" s="41">
        <v>2.4944577217102051</v>
      </c>
      <c r="P49" s="41">
        <v>43</v>
      </c>
    </row>
    <row r="50" spans="10:16">
      <c r="J50" s="93" t="s">
        <v>2470</v>
      </c>
      <c r="K50" s="98">
        <v>92.869941711425781</v>
      </c>
      <c r="L50" s="98">
        <v>91.484275817871094</v>
      </c>
      <c r="M50" s="41">
        <v>94.003509521484375</v>
      </c>
      <c r="N50" s="41">
        <v>2.5192337036132813</v>
      </c>
      <c r="O50" s="41">
        <v>2.5192337036132813</v>
      </c>
      <c r="P50" s="41">
        <v>44</v>
      </c>
    </row>
    <row r="51" spans="10:16">
      <c r="J51" s="92" t="s">
        <v>2471</v>
      </c>
      <c r="K51" s="98">
        <v>85.050758361816406</v>
      </c>
      <c r="L51" s="98">
        <v>83.750953674316406</v>
      </c>
      <c r="M51" s="41">
        <v>86.285011291503906</v>
      </c>
      <c r="N51" s="41">
        <v>2.5340576171875</v>
      </c>
      <c r="O51" s="41">
        <v>2.5340576171875</v>
      </c>
      <c r="P51" s="41">
        <v>45</v>
      </c>
    </row>
    <row r="52" spans="10:16">
      <c r="J52" s="92" t="s">
        <v>2472</v>
      </c>
      <c r="K52" s="98">
        <v>6.3683080673217773</v>
      </c>
      <c r="L52" s="98">
        <v>5.1007614135742188</v>
      </c>
      <c r="M52" s="41">
        <v>7.6526508331298828</v>
      </c>
      <c r="N52" s="41">
        <v>2.5518894195556641</v>
      </c>
      <c r="O52" s="41">
        <v>2.5518894195556641</v>
      </c>
      <c r="P52" s="41">
        <v>46</v>
      </c>
    </row>
    <row r="53" spans="10:16">
      <c r="J53" s="92" t="s">
        <v>2473</v>
      </c>
      <c r="K53" s="98">
        <v>32.455535888671875</v>
      </c>
      <c r="L53" s="98">
        <v>31.022207260131836</v>
      </c>
      <c r="M53" s="41">
        <v>33.578506469726563</v>
      </c>
      <c r="N53" s="41">
        <v>2.5562992095947266</v>
      </c>
      <c r="O53" s="41">
        <v>2.5562992095947266</v>
      </c>
      <c r="P53" s="41">
        <v>47</v>
      </c>
    </row>
    <row r="54" spans="10:16">
      <c r="J54" s="92" t="s">
        <v>2474</v>
      </c>
      <c r="K54" s="98">
        <v>48.551834106445313</v>
      </c>
      <c r="L54" s="98">
        <v>47.089141845703125</v>
      </c>
      <c r="M54" s="41">
        <v>49.665721893310547</v>
      </c>
      <c r="N54" s="41">
        <v>2.5765800476074219</v>
      </c>
      <c r="O54" s="41">
        <v>2.5765800476074219</v>
      </c>
      <c r="P54" s="41">
        <v>48</v>
      </c>
    </row>
    <row r="55" spans="10:16">
      <c r="J55" s="92" t="s">
        <v>2475</v>
      </c>
      <c r="K55" s="98">
        <v>54.750999450683594</v>
      </c>
      <c r="L55" s="98">
        <v>53.729145050048828</v>
      </c>
      <c r="M55" s="41">
        <v>56.310726165771484</v>
      </c>
      <c r="N55" s="41">
        <v>2.5815811157226563</v>
      </c>
      <c r="O55" s="41">
        <v>2.5815811157226563</v>
      </c>
      <c r="P55" s="41">
        <v>49</v>
      </c>
    </row>
    <row r="56" spans="10:16">
      <c r="J56" s="92" t="s">
        <v>2476</v>
      </c>
      <c r="K56" s="98">
        <v>48.367210388183594</v>
      </c>
      <c r="L56" s="98">
        <v>47.431697845458984</v>
      </c>
      <c r="M56" s="41">
        <v>50.114524841308594</v>
      </c>
      <c r="N56" s="41">
        <v>2.6828269958496094</v>
      </c>
      <c r="O56" s="41">
        <v>2.6828269958496094</v>
      </c>
      <c r="P56" s="41">
        <v>50</v>
      </c>
    </row>
    <row r="57" spans="10:16">
      <c r="J57" s="92" t="s">
        <v>2477</v>
      </c>
      <c r="K57" s="98">
        <v>77.164466857910156</v>
      </c>
      <c r="L57" s="98">
        <v>75.626724243164063</v>
      </c>
      <c r="M57" s="41">
        <v>78.531578063964844</v>
      </c>
      <c r="N57" s="41">
        <v>2.9048538208007813</v>
      </c>
      <c r="O57" s="41">
        <v>2.9048538208007813</v>
      </c>
      <c r="P57" s="41">
        <v>51</v>
      </c>
    </row>
    <row r="58" spans="10:16">
      <c r="J58" s="92" t="s">
        <v>2478</v>
      </c>
      <c r="K58" s="98">
        <v>55.650882720947266</v>
      </c>
      <c r="L58" s="98">
        <v>54.062602996826172</v>
      </c>
      <c r="M58" s="41">
        <v>57.070629119873047</v>
      </c>
      <c r="N58" s="41">
        <v>3.008026123046875</v>
      </c>
      <c r="O58" s="41">
        <v>3.008026123046875</v>
      </c>
      <c r="P58" s="41">
        <v>52</v>
      </c>
    </row>
    <row r="59" spans="10:16">
      <c r="J59" s="31" t="s">
        <v>2479</v>
      </c>
      <c r="K59" s="99">
        <v>27.905351638793945</v>
      </c>
      <c r="L59" s="99">
        <v>26.327962875366211</v>
      </c>
      <c r="M59" s="41">
        <v>29.379289627075195</v>
      </c>
      <c r="N59" s="41">
        <v>3.0513267517089844</v>
      </c>
      <c r="O59" s="41">
        <v>3.0513267517089844</v>
      </c>
      <c r="P59" s="41">
        <v>53</v>
      </c>
    </row>
    <row r="60" spans="10:16">
      <c r="J60" s="92" t="s">
        <v>2480</v>
      </c>
      <c r="K60" s="98">
        <v>67.907455444335938</v>
      </c>
      <c r="L60" s="98">
        <v>66.389633178710938</v>
      </c>
      <c r="M60" s="41">
        <v>69.452285766601563</v>
      </c>
      <c r="N60" s="41">
        <v>3.062652587890625</v>
      </c>
      <c r="O60" s="41">
        <v>3.062652587890625</v>
      </c>
      <c r="P60" s="41">
        <v>54</v>
      </c>
    </row>
    <row r="61" spans="10:16">
      <c r="J61" s="92" t="s">
        <v>2481</v>
      </c>
      <c r="K61" s="98">
        <v>3.9981093406677246</v>
      </c>
      <c r="L61" s="98">
        <v>2.3847410678863525</v>
      </c>
      <c r="M61" s="41">
        <v>5.5298080444335938</v>
      </c>
      <c r="N61" s="41">
        <v>3.1450669765472412</v>
      </c>
      <c r="O61" s="41">
        <v>3.1450669765472412</v>
      </c>
      <c r="P61" s="41">
        <v>55</v>
      </c>
    </row>
    <row r="62" spans="10:16">
      <c r="J62" s="92" t="s">
        <v>2482</v>
      </c>
      <c r="K62" s="98">
        <v>5.8336367607116699</v>
      </c>
      <c r="L62" s="98">
        <v>4.1120610237121582</v>
      </c>
      <c r="M62" s="100">
        <v>7.4882984161376953</v>
      </c>
      <c r="N62" s="41">
        <v>3.3762373924255371</v>
      </c>
      <c r="O62" s="100">
        <v>3.3762373924255371</v>
      </c>
      <c r="P62" s="41">
        <v>56</v>
      </c>
    </row>
    <row r="63" spans="10:16">
      <c r="J63" s="92" t="s">
        <v>2483</v>
      </c>
      <c r="K63" s="98">
        <v>19.956817626953125</v>
      </c>
      <c r="L63" s="98">
        <v>18.203670501708984</v>
      </c>
      <c r="M63" s="41">
        <v>21.607946395874023</v>
      </c>
      <c r="N63" s="41">
        <v>3.4042758941650391</v>
      </c>
      <c r="O63" s="41">
        <v>3.4042758941650391</v>
      </c>
      <c r="P63" s="41">
        <v>57</v>
      </c>
    </row>
    <row r="64" spans="10:16">
      <c r="J64" s="92" t="s">
        <v>2484</v>
      </c>
      <c r="K64" s="98">
        <v>8.1053352355957031</v>
      </c>
      <c r="L64" s="98">
        <v>6.3304262161254883</v>
      </c>
      <c r="M64" s="41">
        <v>9.7713346481323242</v>
      </c>
      <c r="N64" s="41">
        <v>3.4409084320068359</v>
      </c>
      <c r="O64" s="41">
        <v>3.4409084320068359</v>
      </c>
      <c r="P64" s="41">
        <v>58</v>
      </c>
    </row>
    <row r="65" spans="10:16">
      <c r="J65" s="93" t="s">
        <v>2485</v>
      </c>
      <c r="K65" s="98">
        <v>23.281030654907227</v>
      </c>
      <c r="L65" s="98">
        <v>21.44451904296875</v>
      </c>
      <c r="M65" s="41">
        <v>24.963747024536133</v>
      </c>
      <c r="N65" s="41">
        <v>3.5192279815673828</v>
      </c>
      <c r="O65" s="41">
        <v>3.5192279815673828</v>
      </c>
      <c r="P65" s="41">
        <v>59</v>
      </c>
    </row>
    <row r="66" spans="10:16">
      <c r="J66" s="92" t="s">
        <v>2486</v>
      </c>
      <c r="K66" s="98">
        <v>74.681350708007813</v>
      </c>
      <c r="L66" s="98">
        <v>72.665458679199219</v>
      </c>
      <c r="M66" s="41">
        <v>76.200119018554688</v>
      </c>
      <c r="N66" s="41">
        <v>3.5346603393554688</v>
      </c>
      <c r="O66" s="41">
        <v>3.5346603393554688</v>
      </c>
      <c r="P66" s="41">
        <v>60</v>
      </c>
    </row>
    <row r="67" spans="10:16">
      <c r="J67" s="92" t="s">
        <v>2487</v>
      </c>
      <c r="K67" s="98">
        <v>9.3233909606933594</v>
      </c>
      <c r="L67" s="98">
        <v>7.4469184875488281</v>
      </c>
      <c r="M67" s="41">
        <v>11.229708671569824</v>
      </c>
      <c r="N67" s="41">
        <v>3.7827901840209961</v>
      </c>
      <c r="O67" s="41">
        <v>3.7827901840209961</v>
      </c>
      <c r="P67" s="41">
        <v>61</v>
      </c>
    </row>
    <row r="68" spans="10:16">
      <c r="J68" s="92" t="s">
        <v>2488</v>
      </c>
      <c r="K68" s="98">
        <v>5.970428466796875</v>
      </c>
      <c r="L68" s="98">
        <v>3.934490442276001</v>
      </c>
      <c r="M68" s="41">
        <v>7.9668459892272949</v>
      </c>
      <c r="N68" s="41">
        <v>4.0323553085327148</v>
      </c>
      <c r="O68" s="41">
        <v>4.0323553085327148</v>
      </c>
      <c r="P68" s="41">
        <v>62</v>
      </c>
    </row>
    <row r="69" spans="10:16">
      <c r="J69" s="93" t="s">
        <v>2489</v>
      </c>
      <c r="K69" s="98">
        <v>8.5534172058105469</v>
      </c>
      <c r="L69" s="98">
        <v>6.4820947647094727</v>
      </c>
      <c r="M69" s="41">
        <v>10.600258827209473</v>
      </c>
      <c r="N69" s="41">
        <v>4.1181640625</v>
      </c>
      <c r="O69" s="41">
        <v>4.1181640625</v>
      </c>
      <c r="P69" s="41">
        <v>63</v>
      </c>
    </row>
    <row r="70" spans="10:16">
      <c r="J70" s="92" t="s">
        <v>2490</v>
      </c>
      <c r="K70" s="98">
        <v>74.379158020019531</v>
      </c>
      <c r="L70" s="98">
        <v>72.264404296875</v>
      </c>
      <c r="M70" s="41">
        <v>76.449668884277344</v>
      </c>
      <c r="N70" s="41">
        <v>4.1852645874023438</v>
      </c>
      <c r="O70" s="41">
        <v>4.1852645874023438</v>
      </c>
      <c r="P70" s="41">
        <v>64</v>
      </c>
    </row>
    <row r="71" spans="10:16">
      <c r="J71" s="92" t="s">
        <v>2491</v>
      </c>
      <c r="K71" s="98">
        <v>69.525688171386719</v>
      </c>
      <c r="L71" s="98">
        <v>67.1995849609375</v>
      </c>
      <c r="M71" s="41">
        <v>71.901702880859375</v>
      </c>
      <c r="N71" s="41">
        <v>4.702117919921875</v>
      </c>
      <c r="O71" s="41">
        <v>4.702117919921875</v>
      </c>
      <c r="P71" s="41">
        <v>65</v>
      </c>
    </row>
    <row r="72" spans="10:16">
      <c r="J72" s="92" t="s">
        <v>2492</v>
      </c>
      <c r="K72" s="98">
        <v>10.551337242126465</v>
      </c>
      <c r="L72" s="98">
        <v>8.0058088302612305</v>
      </c>
      <c r="M72" s="41">
        <v>13.042778015136719</v>
      </c>
      <c r="N72" s="41">
        <v>5.0369691848754883</v>
      </c>
      <c r="O72" s="41">
        <v>5.0369691848754883</v>
      </c>
      <c r="P72" s="41">
        <v>66</v>
      </c>
    </row>
    <row r="73" spans="10:16">
      <c r="J73" s="92" t="s">
        <v>2493</v>
      </c>
      <c r="K73" s="98">
        <v>11.355703353881836</v>
      </c>
      <c r="L73" s="98">
        <v>8.6269130706787109</v>
      </c>
      <c r="M73" s="41">
        <v>14.066649436950684</v>
      </c>
      <c r="N73" s="41">
        <v>5.4397363662719727</v>
      </c>
      <c r="O73" s="41">
        <v>5.4397363662719727</v>
      </c>
      <c r="P73" s="41">
        <v>67</v>
      </c>
    </row>
    <row r="74" spans="10:16">
      <c r="J74" s="92" t="s">
        <v>2494</v>
      </c>
      <c r="K74" s="98">
        <v>11.660113334655762</v>
      </c>
      <c r="L74" s="98">
        <v>8.8617420196533203</v>
      </c>
      <c r="M74" s="41">
        <v>14.465436935424805</v>
      </c>
      <c r="N74" s="41">
        <v>5.6036949157714844</v>
      </c>
      <c r="O74" s="41">
        <v>5.6036949157714844</v>
      </c>
      <c r="P74" s="41">
        <v>68</v>
      </c>
    </row>
    <row r="75" spans="10:16">
      <c r="J75" s="92" t="s">
        <v>2495</v>
      </c>
      <c r="K75" s="98">
        <v>36.775608062744141</v>
      </c>
      <c r="L75" s="98">
        <v>33.697410583496094</v>
      </c>
      <c r="M75" s="41">
        <v>39.321640014648438</v>
      </c>
      <c r="N75" s="41">
        <v>5.6242294311523438</v>
      </c>
      <c r="O75" s="41">
        <v>5.6242294311523438</v>
      </c>
      <c r="P75" s="41">
        <v>69</v>
      </c>
    </row>
    <row r="76" spans="10:16">
      <c r="J76" s="31" t="s">
        <v>2496</v>
      </c>
      <c r="K76" s="99">
        <v>23.464946746826172</v>
      </c>
      <c r="L76" s="99">
        <v>20.584793090820313</v>
      </c>
      <c r="M76" s="41">
        <v>26.303377151489258</v>
      </c>
      <c r="N76" s="41">
        <v>5.7185840606689453</v>
      </c>
      <c r="O76" s="41">
        <v>5.7185840606689453</v>
      </c>
      <c r="P76" s="41">
        <v>70</v>
      </c>
    </row>
    <row r="77" spans="10:16">
      <c r="J77" s="92" t="s">
        <v>2497</v>
      </c>
      <c r="K77" s="98">
        <v>66.627220153808594</v>
      </c>
      <c r="L77" s="98">
        <v>63.984130859375</v>
      </c>
      <c r="M77" s="41">
        <v>69.740493774414063</v>
      </c>
      <c r="N77" s="41">
        <v>5.7563629150390625</v>
      </c>
      <c r="O77" s="41">
        <v>5.7563629150390625</v>
      </c>
      <c r="P77" s="41">
        <v>71</v>
      </c>
    </row>
    <row r="78" spans="10:16">
      <c r="J78" s="92" t="s">
        <v>2498</v>
      </c>
      <c r="K78" s="98">
        <v>29.230504989624023</v>
      </c>
      <c r="L78" s="98">
        <v>26.192277908325195</v>
      </c>
      <c r="M78" s="41">
        <v>32.033782958984375</v>
      </c>
      <c r="N78" s="41">
        <v>5.8415050506591797</v>
      </c>
      <c r="O78" s="41">
        <v>5.8415050506591797</v>
      </c>
      <c r="P78" s="41">
        <v>72</v>
      </c>
    </row>
    <row r="79" spans="10:16">
      <c r="J79" s="92" t="s">
        <v>2499</v>
      </c>
      <c r="K79" s="98">
        <v>39.672393798828125</v>
      </c>
      <c r="L79" s="98">
        <v>36.549961090087891</v>
      </c>
      <c r="M79" s="41">
        <v>42.682167053222656</v>
      </c>
      <c r="N79" s="41">
        <v>6.1322059631347656</v>
      </c>
      <c r="O79" s="41">
        <v>6.1322059631347656</v>
      </c>
      <c r="P79" s="41">
        <v>73</v>
      </c>
    </row>
    <row r="80" spans="10:16">
      <c r="J80" s="92" t="s">
        <v>2500</v>
      </c>
      <c r="K80" s="98">
        <v>76.414039611816406</v>
      </c>
      <c r="L80" s="98">
        <v>73.380226135253906</v>
      </c>
      <c r="M80" s="41">
        <v>79.612945556640625</v>
      </c>
      <c r="N80" s="41">
        <v>6.2327194213867188</v>
      </c>
      <c r="O80" s="41">
        <v>6.2327194213867188</v>
      </c>
      <c r="P80" s="41">
        <v>74</v>
      </c>
    </row>
    <row r="81" spans="10:16">
      <c r="J81" s="92" t="s">
        <v>2501</v>
      </c>
      <c r="K81" s="98">
        <v>13.847114562988281</v>
      </c>
      <c r="L81" s="98">
        <v>10.598171234130859</v>
      </c>
      <c r="M81" s="41">
        <v>17.015531539916992</v>
      </c>
      <c r="N81" s="41">
        <v>6.4173603057861328</v>
      </c>
      <c r="O81" s="41">
        <v>6.4173603057861328</v>
      </c>
      <c r="P81" s="41">
        <v>75</v>
      </c>
    </row>
    <row r="82" spans="10:16">
      <c r="J82" s="92" t="s">
        <v>2502</v>
      </c>
      <c r="K82" s="98">
        <v>43.162551879882813</v>
      </c>
      <c r="L82" s="98">
        <v>39.663127899169922</v>
      </c>
      <c r="M82" s="41">
        <v>46.433277130126953</v>
      </c>
      <c r="N82" s="41">
        <v>6.7701492309570313</v>
      </c>
      <c r="O82" s="41">
        <v>6.7701492309570313</v>
      </c>
      <c r="P82" s="41">
        <v>76</v>
      </c>
    </row>
    <row r="83" spans="10:16">
      <c r="J83" s="93" t="s">
        <v>2503</v>
      </c>
      <c r="K83" s="98">
        <v>35.029502868652344</v>
      </c>
      <c r="L83" s="98">
        <v>31.503362655639648</v>
      </c>
      <c r="M83" s="41">
        <v>38.303848266601563</v>
      </c>
      <c r="N83" s="41">
        <v>6.8004856109619141</v>
      </c>
      <c r="O83" s="41">
        <v>6.8004856109619141</v>
      </c>
      <c r="P83" s="41">
        <v>77</v>
      </c>
    </row>
    <row r="84" spans="10:16">
      <c r="J84" s="92" t="s">
        <v>2504</v>
      </c>
      <c r="K84" s="98">
        <v>52.023338317871094</v>
      </c>
      <c r="L84" s="98">
        <v>48.202274322509766</v>
      </c>
      <c r="M84" s="41">
        <v>55.294532775878906</v>
      </c>
      <c r="N84" s="41">
        <v>7.0922584533691406</v>
      </c>
      <c r="O84" s="41">
        <v>7.0922584533691406</v>
      </c>
      <c r="P84" s="41">
        <v>78</v>
      </c>
    </row>
    <row r="85" spans="10:16">
      <c r="J85" s="31" t="s">
        <v>2505</v>
      </c>
      <c r="K85" s="99">
        <v>20.681787490844727</v>
      </c>
      <c r="L85" s="99">
        <v>16.768770217895508</v>
      </c>
      <c r="M85" s="41">
        <v>24.949993133544922</v>
      </c>
      <c r="N85" s="41">
        <v>8.1812229156494141</v>
      </c>
      <c r="O85" s="41">
        <v>8.1812229156494141</v>
      </c>
      <c r="P85" s="41">
        <v>79</v>
      </c>
    </row>
    <row r="86" spans="10:16">
      <c r="J86" s="31" t="s">
        <v>2506</v>
      </c>
      <c r="K86" s="99">
        <v>65.250564575195313</v>
      </c>
      <c r="L86" s="99">
        <v>60.745304107666016</v>
      </c>
      <c r="M86" s="41">
        <v>69.311691284179688</v>
      </c>
      <c r="N86" s="41">
        <v>8.5663871765136719</v>
      </c>
      <c r="O86" s="41">
        <v>8.5663871765136719</v>
      </c>
      <c r="P86" s="41">
        <v>80</v>
      </c>
    </row>
    <row r="87" spans="10:16">
      <c r="J87" s="92" t="s">
        <v>2507</v>
      </c>
      <c r="K87" s="98">
        <v>65.759376525878906</v>
      </c>
      <c r="L87" s="98">
        <v>61.305328369140625</v>
      </c>
      <c r="M87" s="41">
        <v>70.068840026855469</v>
      </c>
      <c r="N87" s="41">
        <v>8.7635116577148438</v>
      </c>
      <c r="O87" s="41">
        <v>8.7635116577148438</v>
      </c>
      <c r="P87" s="41">
        <v>81</v>
      </c>
    </row>
    <row r="88" spans="10:16">
      <c r="J88" s="92" t="s">
        <v>2508</v>
      </c>
      <c r="K88" s="98">
        <v>69.800430297851563</v>
      </c>
      <c r="L88" s="98">
        <v>65.398269653320313</v>
      </c>
      <c r="M88" s="41">
        <v>74.245956420898438</v>
      </c>
      <c r="N88" s="41">
        <v>8.847686767578125</v>
      </c>
      <c r="O88" s="41">
        <v>8.847686767578125</v>
      </c>
      <c r="P88" s="41">
        <v>82</v>
      </c>
    </row>
    <row r="89" spans="10:16">
      <c r="J89" s="31" t="s">
        <v>2509</v>
      </c>
      <c r="K89" s="99">
        <v>41.724601745605469</v>
      </c>
      <c r="L89" s="99">
        <v>37.387054443359375</v>
      </c>
      <c r="M89" s="41">
        <v>46.318443298339844</v>
      </c>
      <c r="N89" s="41">
        <v>8.9313888549804688</v>
      </c>
      <c r="O89" s="41">
        <v>8.9313888549804688</v>
      </c>
      <c r="P89" s="41">
        <v>83</v>
      </c>
    </row>
    <row r="90" spans="10:16">
      <c r="J90" s="92" t="s">
        <v>2510</v>
      </c>
      <c r="K90" s="98">
        <v>69.574905395507813</v>
      </c>
      <c r="L90" s="98">
        <v>64.891708374023438</v>
      </c>
      <c r="M90" s="41">
        <v>74.103202819824219</v>
      </c>
      <c r="N90" s="41">
        <v>9.2114944458007813</v>
      </c>
      <c r="O90" s="41">
        <v>9.2114944458007813</v>
      </c>
      <c r="P90" s="41">
        <v>84</v>
      </c>
    </row>
    <row r="91" spans="10:16">
      <c r="J91" s="92" t="s">
        <v>2511</v>
      </c>
      <c r="K91" s="98">
        <v>53.878196716308594</v>
      </c>
      <c r="L91" s="98">
        <v>49.60345458984375</v>
      </c>
      <c r="M91" s="41">
        <v>59.341625213623047</v>
      </c>
      <c r="N91" s="41">
        <v>9.7381706237792969</v>
      </c>
      <c r="O91" s="41">
        <v>9.7381706237792969</v>
      </c>
      <c r="P91" s="41">
        <v>85</v>
      </c>
    </row>
    <row r="92" spans="10:16">
      <c r="J92" s="92" t="s">
        <v>2512</v>
      </c>
      <c r="K92" s="98">
        <v>34.335193634033203</v>
      </c>
      <c r="L92" s="98">
        <v>28.728134155273438</v>
      </c>
      <c r="M92" s="41">
        <v>39.745876312255859</v>
      </c>
      <c r="N92" s="41">
        <v>11.017742156982422</v>
      </c>
      <c r="O92" s="41">
        <v>11.017742156982422</v>
      </c>
      <c r="P92" s="41">
        <v>86</v>
      </c>
    </row>
    <row r="93" spans="10:16">
      <c r="J93" s="31" t="s">
        <v>2513</v>
      </c>
      <c r="K93" s="99">
        <v>79.811874389648438</v>
      </c>
      <c r="L93" s="99">
        <v>73.952346801757813</v>
      </c>
      <c r="M93" s="41">
        <v>85.195068359375</v>
      </c>
      <c r="N93" s="41">
        <v>11.242721557617188</v>
      </c>
      <c r="O93" s="41">
        <v>11.242721557617188</v>
      </c>
      <c r="P93" s="41">
        <v>87</v>
      </c>
    </row>
    <row r="94" spans="10:16">
      <c r="J94" s="92" t="s">
        <v>2514</v>
      </c>
      <c r="K94" s="98">
        <v>35.392326354980469</v>
      </c>
      <c r="L94" s="98">
        <v>29.250835418701172</v>
      </c>
      <c r="M94" s="41">
        <v>41.368122100830078</v>
      </c>
      <c r="N94" s="41">
        <v>12.117286682128906</v>
      </c>
      <c r="O94" s="41">
        <v>12.117286682128906</v>
      </c>
      <c r="P94" s="41">
        <v>88</v>
      </c>
    </row>
    <row r="95" spans="10:16">
      <c r="J95" s="92" t="s">
        <v>2515</v>
      </c>
      <c r="K95" s="98">
        <v>35.254695892333984</v>
      </c>
      <c r="L95" s="98">
        <v>29.022781372070313</v>
      </c>
      <c r="M95" s="41">
        <v>41.6080322265625</v>
      </c>
      <c r="N95" s="41">
        <v>12.585250854492188</v>
      </c>
      <c r="O95" s="41">
        <v>12.585250854492188</v>
      </c>
      <c r="P95" s="41">
        <v>89</v>
      </c>
    </row>
    <row r="96" spans="10:16">
      <c r="J96" s="92" t="s">
        <v>2516</v>
      </c>
      <c r="K96" s="98">
        <v>48.291816711425781</v>
      </c>
      <c r="L96" s="98">
        <v>41.554546356201172</v>
      </c>
      <c r="M96" s="41">
        <v>55.303375244140625</v>
      </c>
      <c r="N96" s="41">
        <v>13.748828887939453</v>
      </c>
      <c r="O96" s="41">
        <v>13.748828887939453</v>
      </c>
      <c r="P96" s="41">
        <v>90</v>
      </c>
    </row>
    <row r="97" spans="10:16">
      <c r="J97" s="92" t="s">
        <v>2517</v>
      </c>
      <c r="K97" s="98">
        <v>51.035900115966797</v>
      </c>
      <c r="L97" s="98">
        <v>44.061634063720703</v>
      </c>
      <c r="M97" s="41">
        <v>58.207466125488281</v>
      </c>
      <c r="N97" s="41">
        <v>14.145832061767578</v>
      </c>
      <c r="O97" s="41">
        <v>14.145832061767578</v>
      </c>
      <c r="P97" s="41">
        <v>91</v>
      </c>
    </row>
    <row r="98" spans="10:16">
      <c r="J98" s="92" t="s">
        <v>2518</v>
      </c>
      <c r="K98" s="98">
        <v>41.798973083496094</v>
      </c>
      <c r="L98" s="98">
        <v>32.817771911621094</v>
      </c>
      <c r="M98" s="41">
        <v>50.757926940917969</v>
      </c>
      <c r="N98" s="41">
        <v>17.940155029296875</v>
      </c>
      <c r="O98" s="41">
        <v>17.940155029296875</v>
      </c>
      <c r="P98" s="41">
        <v>92</v>
      </c>
    </row>
    <row r="99" spans="10:16">
      <c r="J99" s="92" t="s">
        <v>2519</v>
      </c>
      <c r="K99" s="98">
        <v>35.656215667724609</v>
      </c>
      <c r="L99" s="98">
        <v>26.008134841918945</v>
      </c>
      <c r="M99" s="41">
        <v>44.056190490722656</v>
      </c>
      <c r="N99" s="41">
        <v>18.048055648803711</v>
      </c>
      <c r="O99" s="41">
        <v>18.048055648803711</v>
      </c>
      <c r="P99" s="41">
        <v>93</v>
      </c>
    </row>
    <row r="100" spans="10:16">
      <c r="J100" s="92" t="s">
        <v>2520</v>
      </c>
      <c r="K100" s="98">
        <v>32.088222503662109</v>
      </c>
      <c r="L100" s="98">
        <v>21.991905212402344</v>
      </c>
      <c r="M100" s="41">
        <v>41.94354248046875</v>
      </c>
      <c r="N100" s="41">
        <v>19.951637268066406</v>
      </c>
      <c r="O100" s="41">
        <v>19.951637268066406</v>
      </c>
      <c r="P100" s="41">
        <v>94</v>
      </c>
    </row>
    <row r="101" spans="10:16">
      <c r="N101" s="41">
        <f t="shared" ref="N101:N106" si="0">M101-L101</f>
        <v>0</v>
      </c>
      <c r="P101" s="41">
        <v>95</v>
      </c>
    </row>
    <row r="102" spans="10:16">
      <c r="N102" s="41">
        <f t="shared" si="0"/>
        <v>0</v>
      </c>
      <c r="P102" s="41">
        <v>96</v>
      </c>
    </row>
    <row r="103" spans="10:16">
      <c r="N103" s="41">
        <f t="shared" si="0"/>
        <v>0</v>
      </c>
      <c r="P103" s="41">
        <v>97</v>
      </c>
    </row>
    <row r="104" spans="10:16">
      <c r="N104" s="41">
        <f t="shared" si="0"/>
        <v>0</v>
      </c>
      <c r="P104" s="41">
        <v>98</v>
      </c>
    </row>
    <row r="105" spans="10:16">
      <c r="N105" s="41">
        <f t="shared" si="0"/>
        <v>0</v>
      </c>
      <c r="P105" s="41">
        <v>99</v>
      </c>
    </row>
    <row r="106" spans="10:16">
      <c r="N106" s="41">
        <f t="shared" si="0"/>
        <v>0</v>
      </c>
      <c r="P106" s="41">
        <v>100</v>
      </c>
    </row>
  </sheetData>
  <sortState xmlns:xlrd2="http://schemas.microsoft.com/office/spreadsheetml/2017/richdata2" ref="J7:O100">
    <sortCondition ref="N7:N100"/>
  </sortState>
  <mergeCells count="2">
    <mergeCell ref="B17:G17"/>
    <mergeCell ref="B34:G34"/>
  </mergeCells>
  <conditionalFormatting sqref="N7:N106">
    <cfRule type="cellIs" dxfId="0" priority="1" operator="lessThan">
      <formula>0</formula>
    </cfRule>
  </conditionalFormatting>
  <hyperlinks>
    <hyperlink ref="A1" location="Index!A1" display="back to Index" xr:uid="{00000000-0004-0000-1C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D6E04-1383-41B7-AC32-A018502C0E41}">
  <sheetPr codeName="Sheet3">
    <tabColor theme="4" tint="0.59996337778862885"/>
  </sheetPr>
  <dimension ref="A1:N37"/>
  <sheetViews>
    <sheetView showGridLines="0" zoomScaleNormal="100" workbookViewId="0">
      <pane ySplit="3" topLeftCell="A4" activePane="bottomLeft" state="frozen"/>
      <selection activeCell="I7" sqref="I7"/>
      <selection pane="bottomLeft"/>
    </sheetView>
  </sheetViews>
  <sheetFormatPr defaultRowHeight="15"/>
  <cols>
    <col min="1" max="1" width="12.7109375" bestFit="1" customWidth="1"/>
    <col min="2" max="2" width="12.28515625" customWidth="1"/>
    <col min="3" max="3" width="15.140625" style="43" customWidth="1"/>
    <col min="4" max="4" width="10.140625" style="43" customWidth="1"/>
    <col min="5" max="5" width="8.42578125" style="43" customWidth="1"/>
    <col min="6" max="6" width="12.140625" style="43" customWidth="1"/>
    <col min="7" max="7" width="11.42578125" style="43" customWidth="1"/>
    <col min="8" max="8" width="15.7109375" style="43" customWidth="1"/>
    <col min="9" max="9" width="7.85546875" style="43" customWidth="1"/>
  </cols>
  <sheetData>
    <row r="1" spans="1:14" s="17" customFormat="1">
      <c r="A1" s="32" t="s">
        <v>4</v>
      </c>
      <c r="B1" s="63" t="s">
        <v>88</v>
      </c>
      <c r="C1" s="46"/>
      <c r="D1" s="46"/>
      <c r="E1" s="46"/>
      <c r="F1" s="46"/>
      <c r="G1" s="46"/>
      <c r="H1" s="46"/>
      <c r="I1" s="46"/>
      <c r="J1" s="32"/>
      <c r="K1" s="32"/>
      <c r="L1" s="32"/>
      <c r="M1" s="32"/>
      <c r="N1" s="32"/>
    </row>
    <row r="2" spans="1:14" s="17" customFormat="1">
      <c r="A2" s="17" t="s">
        <v>5</v>
      </c>
      <c r="B2" s="17" t="str">
        <f>Index!E7</f>
        <v>Assessment data used in constructing the consolidated global dataset</v>
      </c>
      <c r="C2" s="47"/>
      <c r="D2" s="47"/>
      <c r="E2" s="47"/>
      <c r="F2" s="47"/>
      <c r="G2" s="47"/>
      <c r="H2" s="47"/>
      <c r="I2" s="47"/>
    </row>
    <row r="3" spans="1:14" s="18" customFormat="1" ht="6" customHeight="1">
      <c r="C3" s="48"/>
      <c r="D3" s="48"/>
      <c r="E3" s="48"/>
      <c r="F3" s="48"/>
      <c r="G3" s="48"/>
      <c r="H3" s="48"/>
      <c r="I3" s="48"/>
    </row>
    <row r="5" spans="1:14">
      <c r="B5" s="264" t="s">
        <v>80</v>
      </c>
      <c r="C5" s="147"/>
      <c r="D5" s="147"/>
      <c r="E5" s="147"/>
      <c r="F5" s="147"/>
      <c r="G5" s="147"/>
      <c r="H5" s="147"/>
      <c r="I5" s="147"/>
    </row>
    <row r="6" spans="1:14" ht="82.5" customHeight="1">
      <c r="A6" s="37"/>
      <c r="B6" s="118" t="s">
        <v>13</v>
      </c>
      <c r="C6" s="118" t="s">
        <v>207</v>
      </c>
      <c r="D6" s="118" t="s">
        <v>14</v>
      </c>
      <c r="E6" s="118" t="s">
        <v>15</v>
      </c>
      <c r="F6" s="118" t="s">
        <v>123</v>
      </c>
      <c r="G6" s="118" t="s">
        <v>210</v>
      </c>
      <c r="H6" s="118" t="s">
        <v>208</v>
      </c>
      <c r="I6" s="118" t="s">
        <v>209</v>
      </c>
      <c r="J6" s="37"/>
      <c r="K6" s="37"/>
      <c r="L6" s="37"/>
      <c r="M6" s="37"/>
      <c r="N6" s="37"/>
    </row>
    <row r="7" spans="1:14" ht="39" customHeight="1">
      <c r="A7" s="37"/>
      <c r="B7" s="119" t="s">
        <v>16</v>
      </c>
      <c r="C7" s="120" t="s">
        <v>342</v>
      </c>
      <c r="D7" s="120">
        <v>4</v>
      </c>
      <c r="E7" s="120">
        <v>2016</v>
      </c>
      <c r="F7" s="90">
        <v>62</v>
      </c>
      <c r="G7" s="90">
        <v>15</v>
      </c>
      <c r="H7" s="121">
        <v>58.205652999999998</v>
      </c>
      <c r="I7" s="90">
        <v>10.1</v>
      </c>
      <c r="J7" s="37"/>
      <c r="K7" s="37"/>
      <c r="L7" s="37"/>
      <c r="M7" s="37"/>
      <c r="N7" s="37"/>
    </row>
    <row r="8" spans="1:14" s="37" customFormat="1" ht="39" customHeight="1">
      <c r="B8" s="122" t="s">
        <v>211</v>
      </c>
      <c r="C8" s="123" t="s">
        <v>342</v>
      </c>
      <c r="D8" s="123">
        <v>4</v>
      </c>
      <c r="E8" s="123">
        <v>2015</v>
      </c>
      <c r="F8" s="124">
        <v>65</v>
      </c>
      <c r="G8" s="124">
        <v>7</v>
      </c>
      <c r="H8" s="125">
        <v>16.727851999999999</v>
      </c>
      <c r="I8" s="124">
        <v>10.1</v>
      </c>
    </row>
    <row r="9" spans="1:14" ht="39" customHeight="1">
      <c r="A9" s="37"/>
      <c r="B9" s="122" t="s">
        <v>345</v>
      </c>
      <c r="C9" s="123" t="s">
        <v>343</v>
      </c>
      <c r="D9" s="123">
        <v>6</v>
      </c>
      <c r="E9" s="123">
        <v>2013</v>
      </c>
      <c r="F9" s="124">
        <v>17</v>
      </c>
      <c r="G9" s="124">
        <v>15</v>
      </c>
      <c r="H9" s="125">
        <v>47.051006999999998</v>
      </c>
      <c r="I9" s="124">
        <v>12.4</v>
      </c>
      <c r="J9" s="37"/>
      <c r="K9" s="37"/>
      <c r="L9" s="37"/>
      <c r="M9" s="37"/>
      <c r="N9" s="37"/>
    </row>
    <row r="10" spans="1:14" ht="39" customHeight="1">
      <c r="A10" s="37"/>
      <c r="B10" s="122" t="s">
        <v>346</v>
      </c>
      <c r="C10" s="123" t="s">
        <v>344</v>
      </c>
      <c r="D10" s="123" t="s">
        <v>124</v>
      </c>
      <c r="E10" s="123">
        <v>2014</v>
      </c>
      <c r="F10" s="124">
        <v>17</v>
      </c>
      <c r="G10" s="124">
        <v>13</v>
      </c>
      <c r="H10" s="125">
        <v>33.406982999999997</v>
      </c>
      <c r="I10" s="124">
        <v>12.8</v>
      </c>
      <c r="J10" s="37"/>
      <c r="K10" s="37"/>
      <c r="L10" s="37"/>
      <c r="M10" s="37"/>
      <c r="N10" s="37"/>
    </row>
    <row r="11" spans="1:14" ht="39" customHeight="1">
      <c r="A11" s="37"/>
      <c r="B11" s="122" t="s">
        <v>347</v>
      </c>
      <c r="C11" s="123" t="s">
        <v>348</v>
      </c>
      <c r="D11" s="123">
        <v>6</v>
      </c>
      <c r="E11" s="123">
        <v>2013</v>
      </c>
      <c r="F11" s="124">
        <v>14</v>
      </c>
      <c r="G11" s="126">
        <v>0</v>
      </c>
      <c r="H11" s="126">
        <v>0</v>
      </c>
      <c r="I11" s="124">
        <v>13.5</v>
      </c>
      <c r="J11" s="37"/>
      <c r="K11" s="37"/>
      <c r="L11" s="37"/>
      <c r="M11" s="37"/>
      <c r="N11" s="37"/>
    </row>
    <row r="12" spans="1:14" ht="39" customHeight="1">
      <c r="B12" s="127" t="s">
        <v>349</v>
      </c>
      <c r="C12" s="265" t="s">
        <v>350</v>
      </c>
      <c r="D12" s="128" t="s">
        <v>213</v>
      </c>
      <c r="E12" s="128" t="s">
        <v>212</v>
      </c>
      <c r="F12" s="129">
        <v>15</v>
      </c>
      <c r="G12" s="129">
        <v>12</v>
      </c>
      <c r="H12" s="130">
        <v>281.28844900000001</v>
      </c>
      <c r="I12" s="266" t="s">
        <v>18</v>
      </c>
    </row>
    <row r="13" spans="1:14" ht="77.25" customHeight="1">
      <c r="B13" s="313" t="s">
        <v>351</v>
      </c>
      <c r="C13" s="313"/>
      <c r="D13" s="313"/>
      <c r="E13" s="313"/>
      <c r="F13" s="313"/>
      <c r="G13" s="313"/>
      <c r="H13" s="313"/>
      <c r="I13" s="313"/>
    </row>
    <row r="14" spans="1:14">
      <c r="B14" s="22"/>
    </row>
    <row r="15" spans="1:14">
      <c r="B15" s="22"/>
    </row>
    <row r="16" spans="1:14">
      <c r="B16" s="26"/>
      <c r="C16" s="314" t="s">
        <v>103</v>
      </c>
      <c r="D16" s="314"/>
      <c r="E16" s="314"/>
      <c r="F16" s="315" t="s">
        <v>104</v>
      </c>
      <c r="G16" s="315"/>
      <c r="H16" s="315"/>
      <c r="I16" s="87" t="s">
        <v>103</v>
      </c>
      <c r="J16" s="37"/>
      <c r="K16" s="37"/>
    </row>
    <row r="17" spans="2:9">
      <c r="B17" s="26"/>
    </row>
    <row r="18" spans="2:9">
      <c r="B18" s="26"/>
      <c r="H18" s="31" t="s">
        <v>106</v>
      </c>
    </row>
    <row r="19" spans="2:9">
      <c r="B19" s="26"/>
      <c r="H19" s="88">
        <f>H12/SUM(H7:H12)</f>
        <v>0.64415243444292469</v>
      </c>
      <c r="I19" s="31" t="s">
        <v>105</v>
      </c>
    </row>
    <row r="20" spans="2:9">
      <c r="H20" s="88"/>
      <c r="I20" s="31"/>
    </row>
    <row r="21" spans="2:9">
      <c r="B21" s="52" t="s">
        <v>368</v>
      </c>
      <c r="C21" s="147">
        <v>2011</v>
      </c>
      <c r="D21" s="147" t="s">
        <v>380</v>
      </c>
      <c r="E21" s="147" t="s">
        <v>392</v>
      </c>
      <c r="F21" s="147"/>
      <c r="G21" s="147"/>
    </row>
    <row r="22" spans="2:9">
      <c r="B22" s="52" t="s">
        <v>369</v>
      </c>
      <c r="C22" s="147">
        <v>2013</v>
      </c>
      <c r="D22" s="147" t="s">
        <v>381</v>
      </c>
      <c r="E22" s="147" t="s">
        <v>393</v>
      </c>
      <c r="F22" s="147"/>
      <c r="G22" s="147"/>
    </row>
    <row r="23" spans="2:9">
      <c r="B23" s="52" t="s">
        <v>370</v>
      </c>
      <c r="C23" s="147">
        <v>2013</v>
      </c>
      <c r="D23" s="147" t="s">
        <v>382</v>
      </c>
      <c r="E23" s="147" t="s">
        <v>394</v>
      </c>
      <c r="F23" s="147"/>
      <c r="G23" s="147"/>
    </row>
    <row r="24" spans="2:9">
      <c r="B24" s="52" t="s">
        <v>371</v>
      </c>
      <c r="C24" s="147">
        <v>2014</v>
      </c>
      <c r="D24" s="147" t="s">
        <v>383</v>
      </c>
      <c r="E24" s="147" t="s">
        <v>395</v>
      </c>
      <c r="F24" s="147"/>
      <c r="G24" s="147"/>
    </row>
    <row r="25" spans="2:9">
      <c r="B25" s="52" t="s">
        <v>372</v>
      </c>
      <c r="C25" s="147">
        <v>2014</v>
      </c>
      <c r="D25" s="147" t="s">
        <v>384</v>
      </c>
      <c r="E25" s="147" t="s">
        <v>396</v>
      </c>
      <c r="F25" s="147"/>
      <c r="G25" s="147"/>
    </row>
    <row r="26" spans="2:9">
      <c r="B26" s="52" t="s">
        <v>373</v>
      </c>
      <c r="C26" s="147">
        <v>2014</v>
      </c>
      <c r="D26" s="147" t="s">
        <v>385</v>
      </c>
      <c r="E26" s="147" t="s">
        <v>397</v>
      </c>
      <c r="F26" s="147"/>
      <c r="G26" s="147"/>
    </row>
    <row r="27" spans="2:9">
      <c r="B27" s="52" t="s">
        <v>374</v>
      </c>
      <c r="C27" s="147">
        <v>2015</v>
      </c>
      <c r="D27" s="147" t="s">
        <v>386</v>
      </c>
      <c r="E27" s="147" t="s">
        <v>398</v>
      </c>
      <c r="F27" s="147"/>
      <c r="G27" s="147"/>
    </row>
    <row r="28" spans="2:9">
      <c r="B28" s="52" t="s">
        <v>375</v>
      </c>
      <c r="C28" s="147">
        <v>2015</v>
      </c>
      <c r="D28" s="147" t="s">
        <v>387</v>
      </c>
      <c r="E28" s="147" t="s">
        <v>399</v>
      </c>
      <c r="F28" s="147"/>
      <c r="G28" s="147"/>
    </row>
    <row r="29" spans="2:9">
      <c r="B29" s="52" t="s">
        <v>376</v>
      </c>
      <c r="C29" s="147">
        <v>2015</v>
      </c>
      <c r="D29" s="147" t="s">
        <v>388</v>
      </c>
      <c r="E29" s="147" t="s">
        <v>400</v>
      </c>
      <c r="F29" s="147"/>
      <c r="G29" s="147"/>
    </row>
    <row r="30" spans="2:9">
      <c r="B30" s="52" t="s">
        <v>377</v>
      </c>
      <c r="C30" s="147">
        <v>2016</v>
      </c>
      <c r="D30" s="147" t="s">
        <v>389</v>
      </c>
      <c r="E30" s="147" t="s">
        <v>401</v>
      </c>
      <c r="F30" s="147"/>
      <c r="G30" s="147"/>
    </row>
    <row r="31" spans="2:9">
      <c r="B31" s="52" t="s">
        <v>378</v>
      </c>
      <c r="C31" s="147">
        <v>2017</v>
      </c>
      <c r="D31" s="147" t="s">
        <v>390</v>
      </c>
      <c r="E31" s="147" t="s">
        <v>402</v>
      </c>
      <c r="F31" s="147"/>
      <c r="G31" s="147"/>
    </row>
    <row r="32" spans="2:9">
      <c r="B32" s="52" t="s">
        <v>379</v>
      </c>
      <c r="C32" s="147">
        <v>2017</v>
      </c>
      <c r="D32" s="147" t="s">
        <v>391</v>
      </c>
      <c r="E32" s="147" t="s">
        <v>403</v>
      </c>
      <c r="F32" s="147"/>
      <c r="G32" s="147"/>
    </row>
    <row r="33" spans="2:7">
      <c r="B33" s="52"/>
      <c r="C33" s="147"/>
      <c r="D33" s="147"/>
      <c r="E33" s="147"/>
      <c r="F33" s="147"/>
      <c r="G33" s="147"/>
    </row>
    <row r="34" spans="2:7">
      <c r="B34" s="52"/>
      <c r="C34" s="147"/>
      <c r="D34" s="147"/>
      <c r="E34" s="147"/>
      <c r="F34" s="147"/>
      <c r="G34" s="147"/>
    </row>
    <row r="35" spans="2:7">
      <c r="B35" s="52"/>
      <c r="C35" s="147"/>
      <c r="D35" s="147"/>
      <c r="E35" s="147"/>
      <c r="F35" s="147"/>
      <c r="G35" s="147"/>
    </row>
    <row r="36" spans="2:7">
      <c r="B36" s="52"/>
      <c r="C36" s="147"/>
      <c r="D36" s="147"/>
      <c r="E36" s="147"/>
      <c r="F36" s="147"/>
      <c r="G36" s="147"/>
    </row>
    <row r="37" spans="2:7">
      <c r="B37" s="52"/>
      <c r="C37" s="147"/>
      <c r="D37" s="147"/>
      <c r="E37" s="147"/>
      <c r="F37" s="147"/>
      <c r="G37" s="147"/>
    </row>
  </sheetData>
  <mergeCells count="3">
    <mergeCell ref="C16:E16"/>
    <mergeCell ref="F16:H16"/>
    <mergeCell ref="B13:I13"/>
  </mergeCells>
  <hyperlinks>
    <hyperlink ref="A1" location="Index!A1" display="back to Index" xr:uid="{00000000-0004-0000-0200-000000000000}"/>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1F82-9BD3-4392-97F4-02B09984BB96}">
  <sheetPr>
    <tabColor theme="9" tint="0.59996337778862885"/>
  </sheetPr>
  <dimension ref="A1:L79"/>
  <sheetViews>
    <sheetView showGridLines="0" zoomScaleNormal="100" workbookViewId="0">
      <pane ySplit="3" topLeftCell="A4" activePane="bottomLeft" state="frozen"/>
      <selection pane="bottomLeft"/>
    </sheetView>
  </sheetViews>
  <sheetFormatPr defaultColWidth="9.140625" defaultRowHeight="15"/>
  <cols>
    <col min="1" max="1" width="12.7109375" style="37" bestFit="1" customWidth="1"/>
    <col min="2" max="6" width="9.140625" style="37"/>
    <col min="7" max="8" width="14" style="37" customWidth="1"/>
    <col min="9" max="16384" width="9.140625" style="37"/>
  </cols>
  <sheetData>
    <row r="1" spans="1:12" s="17" customFormat="1">
      <c r="A1" s="32" t="s">
        <v>4</v>
      </c>
      <c r="B1" s="63" t="s">
        <v>88</v>
      </c>
      <c r="C1" s="32"/>
      <c r="D1" s="32"/>
      <c r="E1" s="32"/>
      <c r="F1" s="32"/>
      <c r="G1" s="32"/>
      <c r="H1" s="32"/>
      <c r="I1" s="32"/>
    </row>
    <row r="2" spans="1:12" s="17" customFormat="1">
      <c r="A2" s="17" t="s">
        <v>5</v>
      </c>
      <c r="B2" s="34" t="str">
        <f>Index!E41</f>
        <v>Distribution of annualized changes in learning poverty for low- and middle-income countries, 2000-2017</v>
      </c>
    </row>
    <row r="3" spans="1:12" s="18" customFormat="1" ht="6" customHeight="1"/>
    <row r="5" spans="1:12">
      <c r="B5" s="294" t="s">
        <v>328</v>
      </c>
    </row>
    <row r="6" spans="1:12">
      <c r="J6" s="94" t="s">
        <v>2526</v>
      </c>
      <c r="K6" s="95" t="s">
        <v>2599</v>
      </c>
      <c r="L6" s="95" t="s">
        <v>2600</v>
      </c>
    </row>
    <row r="7" spans="1:12">
      <c r="J7" s="31" t="s">
        <v>2527</v>
      </c>
      <c r="K7" s="244">
        <v>1</v>
      </c>
      <c r="L7" s="244">
        <v>2.7281002998352051</v>
      </c>
    </row>
    <row r="8" spans="1:12">
      <c r="J8" s="31" t="s">
        <v>2528</v>
      </c>
      <c r="K8" s="244">
        <v>1</v>
      </c>
      <c r="L8" s="244">
        <v>2.2542774677276611</v>
      </c>
    </row>
    <row r="9" spans="1:12">
      <c r="B9" s="29"/>
      <c r="C9" s="29"/>
      <c r="D9" s="29"/>
      <c r="E9" s="29"/>
      <c r="F9" s="29"/>
      <c r="G9" s="29"/>
      <c r="H9" s="29"/>
      <c r="I9" s="29"/>
      <c r="J9" s="245" t="s">
        <v>2529</v>
      </c>
      <c r="K9" s="244">
        <v>1</v>
      </c>
      <c r="L9" s="244">
        <v>0.85812604427337646</v>
      </c>
    </row>
    <row r="10" spans="1:12">
      <c r="B10" s="29"/>
      <c r="C10" s="29"/>
      <c r="D10" s="29"/>
      <c r="E10" s="29"/>
      <c r="F10" s="29"/>
      <c r="G10" s="29"/>
      <c r="H10" s="29"/>
      <c r="I10" s="29"/>
      <c r="J10" s="245" t="s">
        <v>2530</v>
      </c>
      <c r="K10" s="244">
        <v>1</v>
      </c>
      <c r="L10" s="244">
        <v>0.80951690673828125</v>
      </c>
    </row>
    <row r="11" spans="1:12">
      <c r="B11" s="29"/>
      <c r="C11" s="29"/>
      <c r="D11" s="29"/>
      <c r="E11" s="29"/>
      <c r="F11" s="29"/>
      <c r="G11" s="29"/>
      <c r="H11" s="29"/>
      <c r="I11" s="29"/>
      <c r="J11" s="245" t="s">
        <v>2531</v>
      </c>
      <c r="K11" s="244">
        <v>1</v>
      </c>
      <c r="L11" s="244">
        <v>0.58784264326095581</v>
      </c>
    </row>
    <row r="12" spans="1:12">
      <c r="B12" s="29"/>
      <c r="C12" s="29"/>
      <c r="D12" s="29"/>
      <c r="E12" s="29"/>
      <c r="F12" s="29"/>
      <c r="G12" s="29"/>
      <c r="H12" s="29"/>
      <c r="I12" s="29"/>
      <c r="J12" s="245" t="s">
        <v>2532</v>
      </c>
      <c r="K12" s="244">
        <v>1</v>
      </c>
      <c r="L12" s="244">
        <v>0.5838775634765625</v>
      </c>
    </row>
    <row r="13" spans="1:12">
      <c r="B13" s="29"/>
      <c r="C13" s="29"/>
      <c r="D13" s="29"/>
      <c r="E13" s="29"/>
      <c r="F13" s="29"/>
      <c r="G13" s="29"/>
      <c r="H13" s="29"/>
      <c r="I13" s="29"/>
      <c r="J13" s="245" t="s">
        <v>2533</v>
      </c>
      <c r="K13" s="244">
        <v>1</v>
      </c>
      <c r="L13" s="244">
        <v>0.47574615478515625</v>
      </c>
    </row>
    <row r="14" spans="1:12">
      <c r="J14" s="31" t="s">
        <v>2534</v>
      </c>
      <c r="K14" s="244">
        <v>1</v>
      </c>
      <c r="L14" s="244">
        <v>0.43935585021972656</v>
      </c>
    </row>
    <row r="15" spans="1:12">
      <c r="J15" s="31" t="s">
        <v>2535</v>
      </c>
      <c r="K15" s="244">
        <v>1</v>
      </c>
      <c r="L15" s="244">
        <v>0.42841285467147827</v>
      </c>
    </row>
    <row r="16" spans="1:12">
      <c r="J16" s="31" t="s">
        <v>2536</v>
      </c>
      <c r="K16" s="244">
        <v>1</v>
      </c>
      <c r="L16" s="244">
        <v>0.26136094331741333</v>
      </c>
    </row>
    <row r="17" spans="2:12">
      <c r="J17" s="31" t="s">
        <v>2537</v>
      </c>
      <c r="K17" s="244">
        <v>1</v>
      </c>
      <c r="L17" s="244">
        <v>0.16482734680175781</v>
      </c>
    </row>
    <row r="18" spans="2:12">
      <c r="J18" s="31" t="s">
        <v>2538</v>
      </c>
      <c r="K18" s="244">
        <v>1</v>
      </c>
      <c r="L18" s="244">
        <v>0.14446020126342773</v>
      </c>
    </row>
    <row r="19" spans="2:12">
      <c r="J19" s="31" t="s">
        <v>2539</v>
      </c>
      <c r="K19" s="244">
        <v>1</v>
      </c>
      <c r="L19" s="244">
        <v>0.13304567337036133</v>
      </c>
    </row>
    <row r="20" spans="2:12">
      <c r="J20" s="31" t="s">
        <v>2540</v>
      </c>
      <c r="K20" s="244">
        <v>1</v>
      </c>
      <c r="L20" s="244">
        <v>0.11708232015371323</v>
      </c>
    </row>
    <row r="21" spans="2:12">
      <c r="B21" s="365" t="s">
        <v>334</v>
      </c>
      <c r="C21" s="365"/>
      <c r="D21" s="365"/>
      <c r="E21" s="365"/>
      <c r="F21" s="365"/>
      <c r="G21" s="365"/>
      <c r="H21" s="365"/>
      <c r="I21" s="365"/>
      <c r="J21" s="31" t="s">
        <v>2541</v>
      </c>
      <c r="K21" s="244">
        <v>1</v>
      </c>
      <c r="L21" s="244">
        <v>8.4749497473239899E-2</v>
      </c>
    </row>
    <row r="22" spans="2:12" ht="52.5" customHeight="1">
      <c r="B22" s="327" t="s">
        <v>335</v>
      </c>
      <c r="C22" s="327"/>
      <c r="D22" s="327"/>
      <c r="E22" s="327"/>
      <c r="F22" s="327"/>
      <c r="G22" s="327"/>
      <c r="H22" s="327"/>
      <c r="I22" s="327"/>
      <c r="J22" s="31" t="s">
        <v>2542</v>
      </c>
      <c r="K22" s="244">
        <v>1</v>
      </c>
      <c r="L22" s="244">
        <v>5.004337802529335E-2</v>
      </c>
    </row>
    <row r="23" spans="2:12">
      <c r="B23" s="85" t="s">
        <v>336</v>
      </c>
      <c r="J23" s="31" t="s">
        <v>2543</v>
      </c>
      <c r="K23" s="244">
        <v>1</v>
      </c>
      <c r="L23" s="244">
        <v>-3.0285263434052467E-2</v>
      </c>
    </row>
    <row r="24" spans="2:12">
      <c r="J24" s="31" t="s">
        <v>2544</v>
      </c>
      <c r="K24" s="244">
        <v>1</v>
      </c>
      <c r="L24" s="244">
        <v>-3.0359268188476563E-2</v>
      </c>
    </row>
    <row r="25" spans="2:12">
      <c r="C25" s="62" t="s">
        <v>179</v>
      </c>
      <c r="D25" s="246">
        <f>COUNT(L7:L78)</f>
        <v>72</v>
      </c>
      <c r="J25" s="31" t="s">
        <v>2545</v>
      </c>
      <c r="K25" s="244">
        <v>1</v>
      </c>
      <c r="L25" s="244">
        <v>-7.4117757380008698E-2</v>
      </c>
    </row>
    <row r="26" spans="2:12">
      <c r="C26" s="37" t="s">
        <v>180</v>
      </c>
      <c r="D26" s="246">
        <f>D25-D27</f>
        <v>56</v>
      </c>
      <c r="J26" s="31" t="s">
        <v>2546</v>
      </c>
      <c r="K26" s="244">
        <v>1</v>
      </c>
      <c r="L26" s="244">
        <v>-0.1121804341673851</v>
      </c>
    </row>
    <row r="27" spans="2:12">
      <c r="C27" s="37" t="s">
        <v>181</v>
      </c>
      <c r="D27" s="246">
        <f>COUNTIF(L7:L78,"&gt;0")</f>
        <v>16</v>
      </c>
      <c r="E27" s="97">
        <f>D27/D25</f>
        <v>0.22222222222222221</v>
      </c>
      <c r="J27" s="31" t="s">
        <v>2547</v>
      </c>
      <c r="K27" s="244">
        <v>1</v>
      </c>
      <c r="L27" s="244">
        <v>-0.1894073486328125</v>
      </c>
    </row>
    <row r="28" spans="2:12">
      <c r="C28" s="37" t="s">
        <v>182</v>
      </c>
      <c r="D28" s="247">
        <f>COUNTIF(L7:L78,"&lt;-2")</f>
        <v>15</v>
      </c>
      <c r="E28" s="97">
        <f>D28/D25</f>
        <v>0.20833333333333334</v>
      </c>
      <c r="J28" s="31" t="s">
        <v>2548</v>
      </c>
      <c r="K28" s="244">
        <v>1</v>
      </c>
      <c r="L28" s="244">
        <v>-0.19178982079029083</v>
      </c>
    </row>
    <row r="29" spans="2:12">
      <c r="J29" s="31" t="s">
        <v>2549</v>
      </c>
      <c r="K29" s="244">
        <v>1</v>
      </c>
      <c r="L29" s="244">
        <v>-0.19965580105781555</v>
      </c>
    </row>
    <row r="30" spans="2:12">
      <c r="J30" s="31" t="s">
        <v>2550</v>
      </c>
      <c r="K30" s="244">
        <v>1</v>
      </c>
      <c r="L30" s="244">
        <v>-0.21446186304092407</v>
      </c>
    </row>
    <row r="31" spans="2:12">
      <c r="J31" s="31" t="s">
        <v>2551</v>
      </c>
      <c r="K31" s="244">
        <v>1</v>
      </c>
      <c r="L31" s="244">
        <v>-0.23645074665546417</v>
      </c>
    </row>
    <row r="32" spans="2:12">
      <c r="J32" s="31" t="s">
        <v>2552</v>
      </c>
      <c r="K32" s="244">
        <v>1</v>
      </c>
      <c r="L32" s="244">
        <v>-0.34278324246406555</v>
      </c>
    </row>
    <row r="33" spans="10:12">
      <c r="J33" s="31" t="s">
        <v>2553</v>
      </c>
      <c r="K33" s="244">
        <v>1</v>
      </c>
      <c r="L33" s="244">
        <v>-0.34724855422973633</v>
      </c>
    </row>
    <row r="34" spans="10:12">
      <c r="J34" s="31" t="s">
        <v>2554</v>
      </c>
      <c r="K34" s="244">
        <v>1</v>
      </c>
      <c r="L34" s="244">
        <v>-0.41585463285446167</v>
      </c>
    </row>
    <row r="35" spans="10:12">
      <c r="J35" s="31" t="s">
        <v>2555</v>
      </c>
      <c r="K35" s="244">
        <v>1</v>
      </c>
      <c r="L35" s="244">
        <v>-0.46153983473777771</v>
      </c>
    </row>
    <row r="36" spans="10:12">
      <c r="J36" s="31" t="s">
        <v>2556</v>
      </c>
      <c r="K36" s="244">
        <v>1</v>
      </c>
      <c r="L36" s="244">
        <v>-0.48941692709922791</v>
      </c>
    </row>
    <row r="37" spans="10:12">
      <c r="J37" s="31" t="s">
        <v>2557</v>
      </c>
      <c r="K37" s="244">
        <v>1</v>
      </c>
      <c r="L37" s="244">
        <v>-0.52265655994415283</v>
      </c>
    </row>
    <row r="38" spans="10:12">
      <c r="J38" s="31" t="s">
        <v>2558</v>
      </c>
      <c r="K38" s="244">
        <v>1</v>
      </c>
      <c r="L38" s="244">
        <v>-0.57418406009674072</v>
      </c>
    </row>
    <row r="39" spans="10:12">
      <c r="J39" s="31" t="s">
        <v>2559</v>
      </c>
      <c r="K39" s="244">
        <v>1</v>
      </c>
      <c r="L39" s="244">
        <v>-0.58040696382522583</v>
      </c>
    </row>
    <row r="40" spans="10:12">
      <c r="J40" s="31" t="s">
        <v>2560</v>
      </c>
      <c r="K40" s="244">
        <v>1</v>
      </c>
      <c r="L40" s="244">
        <v>-0.61576622724533081</v>
      </c>
    </row>
    <row r="41" spans="10:12">
      <c r="J41" s="31" t="s">
        <v>2561</v>
      </c>
      <c r="K41" s="244">
        <v>1</v>
      </c>
      <c r="L41" s="244">
        <v>-0.63251495361328125</v>
      </c>
    </row>
    <row r="42" spans="10:12">
      <c r="J42" s="31" t="s">
        <v>2562</v>
      </c>
      <c r="K42" s="244">
        <v>1</v>
      </c>
      <c r="L42" s="244">
        <v>-0.64222937822341919</v>
      </c>
    </row>
    <row r="43" spans="10:12">
      <c r="J43" s="31" t="s">
        <v>2563</v>
      </c>
      <c r="K43" s="244">
        <v>1</v>
      </c>
      <c r="L43" s="244">
        <v>-0.67888927459716797</v>
      </c>
    </row>
    <row r="44" spans="10:12">
      <c r="J44" s="31" t="s">
        <v>2564</v>
      </c>
      <c r="K44" s="244">
        <v>1</v>
      </c>
      <c r="L44" s="244">
        <v>-0.71387374401092529</v>
      </c>
    </row>
    <row r="45" spans="10:12">
      <c r="J45" s="31" t="s">
        <v>2565</v>
      </c>
      <c r="K45" s="244">
        <v>1</v>
      </c>
      <c r="L45" s="244">
        <v>-0.75941014289855957</v>
      </c>
    </row>
    <row r="46" spans="10:12">
      <c r="J46" s="31" t="s">
        <v>2566</v>
      </c>
      <c r="K46" s="244">
        <v>1</v>
      </c>
      <c r="L46" s="244">
        <v>-0.85528564453125</v>
      </c>
    </row>
    <row r="47" spans="10:12">
      <c r="J47" s="31" t="s">
        <v>2567</v>
      </c>
      <c r="K47" s="244">
        <v>1</v>
      </c>
      <c r="L47" s="244">
        <v>-0.85863065719604492</v>
      </c>
    </row>
    <row r="48" spans="10:12">
      <c r="J48" s="31" t="s">
        <v>2568</v>
      </c>
      <c r="K48" s="244">
        <v>1</v>
      </c>
      <c r="L48" s="244">
        <v>-0.88762092590332031</v>
      </c>
    </row>
    <row r="49" spans="10:12">
      <c r="J49" s="31" t="s">
        <v>2569</v>
      </c>
      <c r="K49" s="244">
        <v>1</v>
      </c>
      <c r="L49" s="244">
        <v>-0.9247283935546875</v>
      </c>
    </row>
    <row r="50" spans="10:12">
      <c r="J50" s="31" t="s">
        <v>2570</v>
      </c>
      <c r="K50" s="244">
        <v>1</v>
      </c>
      <c r="L50" s="244">
        <v>-0.9935610294342041</v>
      </c>
    </row>
    <row r="51" spans="10:12">
      <c r="J51" s="31" t="s">
        <v>2571</v>
      </c>
      <c r="K51" s="244">
        <v>1</v>
      </c>
      <c r="L51" s="244">
        <v>-1.0563385486602783</v>
      </c>
    </row>
    <row r="52" spans="10:12">
      <c r="J52" s="31" t="s">
        <v>2572</v>
      </c>
      <c r="K52" s="244">
        <v>1</v>
      </c>
      <c r="L52" s="244">
        <v>-1.0979794263839722</v>
      </c>
    </row>
    <row r="53" spans="10:12">
      <c r="J53" s="31" t="s">
        <v>2573</v>
      </c>
      <c r="K53" s="244">
        <v>1</v>
      </c>
      <c r="L53" s="244">
        <v>-1.1029164791107178</v>
      </c>
    </row>
    <row r="54" spans="10:12">
      <c r="J54" s="31" t="s">
        <v>2574</v>
      </c>
      <c r="K54" s="244">
        <v>1</v>
      </c>
      <c r="L54" s="244">
        <v>-1.1638870239257813</v>
      </c>
    </row>
    <row r="55" spans="10:12">
      <c r="J55" s="31" t="s">
        <v>2575</v>
      </c>
      <c r="K55" s="244">
        <v>1</v>
      </c>
      <c r="L55" s="244">
        <v>-1.2508910894393921</v>
      </c>
    </row>
    <row r="56" spans="10:12">
      <c r="J56" s="31" t="s">
        <v>2576</v>
      </c>
      <c r="K56" s="244">
        <v>1</v>
      </c>
      <c r="L56" s="244">
        <v>-1.4050391912460327</v>
      </c>
    </row>
    <row r="57" spans="10:12">
      <c r="J57" s="31" t="s">
        <v>2577</v>
      </c>
      <c r="K57" s="244">
        <v>1</v>
      </c>
      <c r="L57" s="244">
        <v>-1.4788731336593628</v>
      </c>
    </row>
    <row r="58" spans="10:12">
      <c r="J58" s="31" t="s">
        <v>2578</v>
      </c>
      <c r="K58" s="244">
        <v>1</v>
      </c>
      <c r="L58" s="244">
        <v>-1.5090556144714355</v>
      </c>
    </row>
    <row r="59" spans="10:12">
      <c r="J59" s="31" t="s">
        <v>2579</v>
      </c>
      <c r="K59" s="244">
        <v>1</v>
      </c>
      <c r="L59" s="244">
        <v>-1.808432936668396</v>
      </c>
    </row>
    <row r="60" spans="10:12">
      <c r="J60" s="31" t="s">
        <v>2580</v>
      </c>
      <c r="K60" s="244">
        <v>1</v>
      </c>
      <c r="L60" s="244">
        <v>-1.8369021415710449</v>
      </c>
    </row>
    <row r="61" spans="10:12">
      <c r="J61" s="31" t="s">
        <v>2581</v>
      </c>
      <c r="K61" s="244">
        <v>1</v>
      </c>
      <c r="L61" s="244">
        <v>-1.8937574625015259</v>
      </c>
    </row>
    <row r="62" spans="10:12">
      <c r="J62" s="31" t="s">
        <v>2582</v>
      </c>
      <c r="K62" s="244">
        <v>1</v>
      </c>
      <c r="L62" s="244">
        <v>-1.907785177230835</v>
      </c>
    </row>
    <row r="63" spans="10:12">
      <c r="J63" s="31" t="s">
        <v>2583</v>
      </c>
      <c r="K63" s="244">
        <v>1</v>
      </c>
      <c r="L63" s="244">
        <v>-1.928851842880249</v>
      </c>
    </row>
    <row r="64" spans="10:12">
      <c r="J64" s="31" t="s">
        <v>2584</v>
      </c>
      <c r="K64" s="244">
        <v>1</v>
      </c>
      <c r="L64" s="244">
        <v>-2.1380321979522705</v>
      </c>
    </row>
    <row r="65" spans="10:12">
      <c r="J65" s="31" t="s">
        <v>2585</v>
      </c>
      <c r="K65" s="244">
        <v>1</v>
      </c>
      <c r="L65" s="244">
        <v>-2.1419110298156738</v>
      </c>
    </row>
    <row r="66" spans="10:12">
      <c r="J66" s="31" t="s">
        <v>2586</v>
      </c>
      <c r="K66" s="244">
        <v>1</v>
      </c>
      <c r="L66" s="244">
        <v>-2.2444922924041748</v>
      </c>
    </row>
    <row r="67" spans="10:12">
      <c r="J67" s="31" t="s">
        <v>2587</v>
      </c>
      <c r="K67" s="244">
        <v>1</v>
      </c>
      <c r="L67" s="244">
        <v>-2.2830688953399658</v>
      </c>
    </row>
    <row r="68" spans="10:12">
      <c r="J68" s="31" t="s">
        <v>2588</v>
      </c>
      <c r="K68" s="244">
        <v>1</v>
      </c>
      <c r="L68" s="244">
        <v>-2.494049072265625</v>
      </c>
    </row>
    <row r="69" spans="10:12">
      <c r="J69" s="31" t="s">
        <v>2589</v>
      </c>
      <c r="K69" s="244">
        <v>1</v>
      </c>
      <c r="L69" s="244">
        <v>-2.7221190929412842</v>
      </c>
    </row>
    <row r="70" spans="10:12">
      <c r="J70" s="31" t="s">
        <v>2590</v>
      </c>
      <c r="K70" s="244">
        <v>1</v>
      </c>
      <c r="L70" s="244">
        <v>-2.7955760955810547</v>
      </c>
    </row>
    <row r="71" spans="10:12">
      <c r="J71" s="31" t="s">
        <v>2591</v>
      </c>
      <c r="K71" s="244">
        <v>1</v>
      </c>
      <c r="L71" s="244">
        <v>-2.9191176891326904</v>
      </c>
    </row>
    <row r="72" spans="10:12">
      <c r="J72" s="31" t="s">
        <v>2592</v>
      </c>
      <c r="K72" s="244">
        <v>1</v>
      </c>
      <c r="L72" s="244">
        <v>-3.0983998775482178</v>
      </c>
    </row>
    <row r="73" spans="10:12">
      <c r="J73" s="31" t="s">
        <v>2593</v>
      </c>
      <c r="K73" s="244">
        <v>1</v>
      </c>
      <c r="L73" s="244">
        <v>-3.2244663238525391</v>
      </c>
    </row>
    <row r="74" spans="10:12">
      <c r="J74" s="31" t="s">
        <v>2594</v>
      </c>
      <c r="K74" s="244">
        <v>1</v>
      </c>
      <c r="L74" s="244">
        <v>-3.3006281852722168</v>
      </c>
    </row>
    <row r="75" spans="10:12">
      <c r="J75" s="31" t="s">
        <v>2595</v>
      </c>
      <c r="K75" s="244">
        <v>1</v>
      </c>
      <c r="L75" s="244">
        <v>-3.3397040367126465</v>
      </c>
    </row>
    <row r="76" spans="10:12">
      <c r="J76" s="31" t="s">
        <v>2596</v>
      </c>
      <c r="K76" s="244">
        <v>1</v>
      </c>
      <c r="L76" s="244">
        <v>-3.3839876651763916</v>
      </c>
    </row>
    <row r="77" spans="10:12">
      <c r="J77" s="31" t="s">
        <v>2597</v>
      </c>
      <c r="K77" s="244">
        <v>1</v>
      </c>
      <c r="L77" s="244">
        <v>-3.4588766098022461</v>
      </c>
    </row>
    <row r="78" spans="10:12">
      <c r="J78" s="31" t="s">
        <v>2598</v>
      </c>
      <c r="K78" s="244">
        <v>1</v>
      </c>
      <c r="L78" s="244">
        <v>-3.8831894397735596</v>
      </c>
    </row>
    <row r="79" spans="10:12">
      <c r="J79" s="31"/>
      <c r="K79" s="244"/>
      <c r="L79" s="244"/>
    </row>
  </sheetData>
  <mergeCells count="2">
    <mergeCell ref="B21:I21"/>
    <mergeCell ref="B22:I22"/>
  </mergeCells>
  <hyperlinks>
    <hyperlink ref="A1" location="Index!A1" display="back to Index" xr:uid="{00000000-0004-0000-1D00-000000000000}"/>
  </hyperlink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1032-3632-479A-8384-03B8FFCD5E96}">
  <sheetPr codeName="Sheet14">
    <tabColor theme="9" tint="0.59996337778862885"/>
  </sheetPr>
  <dimension ref="A1:S30"/>
  <sheetViews>
    <sheetView showGridLines="0" zoomScaleNormal="100" workbookViewId="0">
      <pane ySplit="3" topLeftCell="A4" activePane="bottomLeft" state="frozen"/>
      <selection pane="bottomLeft"/>
    </sheetView>
  </sheetViews>
  <sheetFormatPr defaultRowHeight="15"/>
  <cols>
    <col min="1" max="1" width="12.7109375" customWidth="1"/>
    <col min="2" max="2" width="10.7109375" customWidth="1"/>
    <col min="3" max="3" width="11.85546875" customWidth="1"/>
    <col min="4" max="19" width="8.140625" customWidth="1"/>
  </cols>
  <sheetData>
    <row r="1" spans="1:18" s="17" customFormat="1">
      <c r="A1" s="32" t="s">
        <v>4</v>
      </c>
      <c r="B1" s="63" t="s">
        <v>88</v>
      </c>
      <c r="C1" s="32"/>
      <c r="D1" s="32"/>
      <c r="E1" s="32"/>
      <c r="F1" s="32"/>
      <c r="G1" s="32"/>
      <c r="H1" s="32"/>
      <c r="I1" s="32"/>
      <c r="J1" s="32"/>
      <c r="K1" s="32"/>
      <c r="L1" s="32"/>
      <c r="M1" s="32"/>
      <c r="N1" s="32"/>
      <c r="O1" s="32"/>
      <c r="P1" s="32"/>
    </row>
    <row r="2" spans="1:18" s="17" customFormat="1">
      <c r="A2" s="17" t="s">
        <v>5</v>
      </c>
      <c r="B2" s="17" t="str">
        <f>Index!E42</f>
        <v>Learning poverty under two scenarios, 2015-30 (simulation)</v>
      </c>
    </row>
    <row r="3" spans="1:18" s="18" customFormat="1" ht="6" customHeight="1"/>
    <row r="5" spans="1:18">
      <c r="A5" s="37"/>
      <c r="B5" s="294" t="s">
        <v>333</v>
      </c>
      <c r="C5" s="37"/>
      <c r="D5" s="37"/>
      <c r="E5" s="37"/>
      <c r="F5" s="37"/>
      <c r="G5" s="37"/>
      <c r="H5" s="37"/>
      <c r="I5" s="37"/>
      <c r="J5" s="37"/>
      <c r="K5" s="37"/>
      <c r="L5" s="37"/>
      <c r="M5" s="37"/>
      <c r="N5" s="37"/>
      <c r="O5" s="37"/>
      <c r="P5" s="37"/>
      <c r="Q5" s="37"/>
      <c r="R5" s="37"/>
    </row>
    <row r="11" spans="1:18">
      <c r="B11" s="37"/>
    </row>
    <row r="24" spans="1:19">
      <c r="B24" s="366" t="s">
        <v>84</v>
      </c>
      <c r="C24" s="366"/>
      <c r="D24" s="366"/>
      <c r="E24" s="366"/>
      <c r="F24" s="366"/>
      <c r="G24" s="366"/>
      <c r="H24" s="366"/>
      <c r="I24" s="366"/>
      <c r="J24" s="366"/>
    </row>
    <row r="26" spans="1:19">
      <c r="A26" s="37"/>
      <c r="B26" s="37"/>
      <c r="C26" s="37"/>
      <c r="D26" s="37" t="s">
        <v>115</v>
      </c>
      <c r="E26" s="37"/>
      <c r="F26" s="37"/>
      <c r="G26" s="37"/>
      <c r="H26" s="37"/>
      <c r="I26" s="37"/>
      <c r="J26" s="37"/>
      <c r="K26" s="37"/>
      <c r="L26" s="37"/>
      <c r="M26" s="37"/>
      <c r="N26" s="37"/>
      <c r="O26" s="37"/>
      <c r="P26" s="37"/>
      <c r="Q26" s="37"/>
      <c r="R26" s="37"/>
      <c r="S26" s="37"/>
    </row>
    <row r="27" spans="1:19">
      <c r="B27" s="37" t="s">
        <v>40</v>
      </c>
      <c r="C27" s="37" t="s">
        <v>114</v>
      </c>
      <c r="D27" s="37" t="s">
        <v>48</v>
      </c>
      <c r="E27" s="37">
        <v>2016</v>
      </c>
      <c r="F27" s="37">
        <v>2017</v>
      </c>
      <c r="G27" s="37">
        <v>2018</v>
      </c>
      <c r="H27" s="37">
        <v>2019</v>
      </c>
      <c r="I27" s="37">
        <v>2020</v>
      </c>
      <c r="J27" s="37">
        <v>2021</v>
      </c>
      <c r="K27" s="37">
        <v>2022</v>
      </c>
      <c r="L27" s="37">
        <v>2023</v>
      </c>
      <c r="M27" s="37">
        <v>2024</v>
      </c>
      <c r="N27" s="37">
        <v>2025</v>
      </c>
      <c r="O27" s="37">
        <v>2026</v>
      </c>
      <c r="P27" s="37">
        <v>2027</v>
      </c>
      <c r="Q27" s="37">
        <v>2028</v>
      </c>
      <c r="R27" s="37">
        <v>2029</v>
      </c>
      <c r="S27" s="37">
        <v>2030</v>
      </c>
    </row>
    <row r="28" spans="1:19">
      <c r="A28" s="37" t="s">
        <v>46</v>
      </c>
      <c r="B28" s="37" t="s">
        <v>87</v>
      </c>
      <c r="C28" s="37" t="s">
        <v>2601</v>
      </c>
      <c r="D28" s="29">
        <v>52.698310852050781</v>
      </c>
      <c r="E28" s="29">
        <v>52.119808197021484</v>
      </c>
      <c r="F28" s="29">
        <v>51.518390655517578</v>
      </c>
      <c r="G28" s="29">
        <v>50.907249450683594</v>
      </c>
      <c r="H28" s="29">
        <v>50.297569274902344</v>
      </c>
      <c r="I28" s="29">
        <v>49.681350708007813</v>
      </c>
      <c r="J28" s="29">
        <v>49.065067291259766</v>
      </c>
      <c r="K28" s="29">
        <v>48.452213287353516</v>
      </c>
      <c r="L28" s="29">
        <v>47.843879699707031</v>
      </c>
      <c r="M28" s="29">
        <v>47.247928619384766</v>
      </c>
      <c r="N28" s="29">
        <v>46.673118591308594</v>
      </c>
      <c r="O28" s="29">
        <v>46.113853454589844</v>
      </c>
      <c r="P28" s="29">
        <v>45.584911346435547</v>
      </c>
      <c r="Q28" s="29">
        <v>45.078975677490234</v>
      </c>
      <c r="R28" s="29">
        <v>44.715793609619141</v>
      </c>
      <c r="S28" s="29">
        <v>44.380817413330078</v>
      </c>
    </row>
    <row r="29" spans="1:19">
      <c r="A29" s="37" t="s">
        <v>47</v>
      </c>
      <c r="B29" s="37" t="s">
        <v>87</v>
      </c>
      <c r="C29" s="37" t="s">
        <v>2602</v>
      </c>
      <c r="D29" s="29">
        <v>52.698310852050781</v>
      </c>
      <c r="E29" s="29">
        <v>50.858985900878906</v>
      </c>
      <c r="F29" s="29">
        <v>49.014629364013672</v>
      </c>
      <c r="G29" s="29">
        <v>47.159088134765625</v>
      </c>
      <c r="H29" s="29">
        <v>45.311473846435547</v>
      </c>
      <c r="I29" s="29">
        <v>43.454338073730469</v>
      </c>
      <c r="J29" s="29">
        <v>41.590019226074219</v>
      </c>
      <c r="K29" s="29">
        <v>39.725189208984375</v>
      </c>
      <c r="L29" s="29">
        <v>37.870365142822266</v>
      </c>
      <c r="M29" s="29">
        <v>36.028568267822266</v>
      </c>
      <c r="N29" s="29">
        <v>34.255130767822266</v>
      </c>
      <c r="O29" s="29">
        <v>32.739280700683594</v>
      </c>
      <c r="P29" s="29">
        <v>31.239433288574219</v>
      </c>
      <c r="Q29" s="29">
        <v>29.752784729003906</v>
      </c>
      <c r="R29" s="29">
        <v>28.400581359863281</v>
      </c>
      <c r="S29" s="29">
        <v>27.058818817138672</v>
      </c>
    </row>
    <row r="30" spans="1:19">
      <c r="A30" s="37" t="s">
        <v>41</v>
      </c>
      <c r="B30" s="37" t="s">
        <v>3</v>
      </c>
      <c r="C30" s="37" t="s">
        <v>3</v>
      </c>
      <c r="D30" s="29">
        <f t="shared" ref="D30:S30" si="0">$D$28/2</f>
        <v>26.349155426025391</v>
      </c>
      <c r="E30" s="29">
        <f t="shared" si="0"/>
        <v>26.349155426025391</v>
      </c>
      <c r="F30" s="29">
        <f t="shared" si="0"/>
        <v>26.349155426025391</v>
      </c>
      <c r="G30" s="29">
        <f t="shared" si="0"/>
        <v>26.349155426025391</v>
      </c>
      <c r="H30" s="29">
        <f t="shared" si="0"/>
        <v>26.349155426025391</v>
      </c>
      <c r="I30" s="29">
        <f t="shared" si="0"/>
        <v>26.349155426025391</v>
      </c>
      <c r="J30" s="29">
        <f t="shared" si="0"/>
        <v>26.349155426025391</v>
      </c>
      <c r="K30" s="29">
        <f t="shared" si="0"/>
        <v>26.349155426025391</v>
      </c>
      <c r="L30" s="29">
        <f t="shared" si="0"/>
        <v>26.349155426025391</v>
      </c>
      <c r="M30" s="29">
        <f t="shared" si="0"/>
        <v>26.349155426025391</v>
      </c>
      <c r="N30" s="29">
        <f t="shared" si="0"/>
        <v>26.349155426025391</v>
      </c>
      <c r="O30" s="29">
        <f t="shared" si="0"/>
        <v>26.349155426025391</v>
      </c>
      <c r="P30" s="29">
        <f t="shared" si="0"/>
        <v>26.349155426025391</v>
      </c>
      <c r="Q30" s="29">
        <f t="shared" si="0"/>
        <v>26.349155426025391</v>
      </c>
      <c r="R30" s="29">
        <f t="shared" si="0"/>
        <v>26.349155426025391</v>
      </c>
      <c r="S30" s="29">
        <f t="shared" si="0"/>
        <v>26.349155426025391</v>
      </c>
    </row>
  </sheetData>
  <mergeCells count="1">
    <mergeCell ref="B24:J24"/>
  </mergeCells>
  <hyperlinks>
    <hyperlink ref="A1" location="Index!A1" display="back to Index" xr:uid="{00000000-0004-0000-1E00-000000000000}"/>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DFE47-D608-41BD-B055-72BFE5A08034}">
  <sheetPr codeName="Sheet17">
    <tabColor theme="4" tint="0.59996337778862885"/>
  </sheetPr>
  <dimension ref="A1:Q45"/>
  <sheetViews>
    <sheetView showGridLines="0" zoomScaleNormal="100" workbookViewId="0">
      <pane ySplit="3" topLeftCell="A4" activePane="bottomLeft" state="frozen"/>
      <selection activeCell="D23" sqref="D23"/>
      <selection pane="bottomLeft"/>
    </sheetView>
  </sheetViews>
  <sheetFormatPr defaultColWidth="8.85546875" defaultRowHeight="15"/>
  <cols>
    <col min="1" max="1" width="12.7109375" style="37" bestFit="1" customWidth="1"/>
    <col min="2" max="2" width="8.28515625" style="37" customWidth="1"/>
    <col min="3" max="3" width="24.28515625" style="37" customWidth="1"/>
    <col min="4" max="5" width="9.5703125" style="37" customWidth="1"/>
    <col min="6" max="7" width="11.7109375" style="37" customWidth="1"/>
    <col min="8" max="8" width="3.5703125" style="37" customWidth="1"/>
    <col min="9" max="10" width="9.5703125" style="37" customWidth="1"/>
    <col min="11" max="12" width="11.7109375" style="37" customWidth="1"/>
    <col min="13" max="16384" width="8.85546875" style="37"/>
  </cols>
  <sheetData>
    <row r="1" spans="1:17" s="17" customFormat="1">
      <c r="A1" s="32" t="s">
        <v>4</v>
      </c>
      <c r="B1" s="63" t="s">
        <v>88</v>
      </c>
      <c r="C1" s="60"/>
      <c r="D1" s="60"/>
      <c r="E1" s="60"/>
      <c r="F1" s="60"/>
      <c r="G1" s="60"/>
      <c r="H1" s="60"/>
      <c r="I1" s="60"/>
      <c r="J1" s="60"/>
      <c r="K1" s="60"/>
      <c r="L1" s="60"/>
    </row>
    <row r="2" spans="1:17" s="17" customFormat="1">
      <c r="A2" s="17" t="s">
        <v>5</v>
      </c>
      <c r="B2" s="17" t="str">
        <f>Index!E8</f>
        <v>Population and country coverage by country groups</v>
      </c>
      <c r="C2" s="47"/>
      <c r="D2" s="47"/>
      <c r="E2" s="47"/>
      <c r="F2" s="47"/>
      <c r="G2" s="47"/>
      <c r="H2" s="47"/>
      <c r="I2" s="47"/>
      <c r="J2" s="47"/>
      <c r="K2" s="47"/>
      <c r="L2" s="47"/>
    </row>
    <row r="3" spans="1:17" s="18" customFormat="1" ht="6" customHeight="1">
      <c r="C3" s="48"/>
      <c r="D3" s="48"/>
      <c r="E3" s="48"/>
      <c r="F3" s="48"/>
      <c r="G3" s="48"/>
      <c r="H3" s="48"/>
      <c r="I3" s="48"/>
      <c r="J3" s="48"/>
      <c r="K3" s="48"/>
      <c r="L3" s="48"/>
    </row>
    <row r="5" spans="1:17" ht="15" customHeight="1">
      <c r="B5" s="264" t="s">
        <v>214</v>
      </c>
      <c r="C5" s="64"/>
    </row>
    <row r="6" spans="1:17" ht="15" customHeight="1">
      <c r="B6" s="106"/>
      <c r="C6" s="107"/>
      <c r="D6" s="317" t="s">
        <v>51</v>
      </c>
      <c r="E6" s="317"/>
      <c r="F6" s="317"/>
      <c r="G6" s="317"/>
      <c r="H6" s="81"/>
      <c r="I6" s="317" t="s">
        <v>122</v>
      </c>
      <c r="J6" s="317"/>
      <c r="K6" s="317"/>
      <c r="L6" s="317"/>
    </row>
    <row r="7" spans="1:17" s="40" customFormat="1" ht="36" customHeight="1">
      <c r="B7" s="323" t="s">
        <v>119</v>
      </c>
      <c r="C7" s="323"/>
      <c r="D7" s="108" t="s">
        <v>120</v>
      </c>
      <c r="E7" s="108" t="s">
        <v>121</v>
      </c>
      <c r="F7" s="108" t="s">
        <v>352</v>
      </c>
      <c r="G7" s="108" t="s">
        <v>45</v>
      </c>
      <c r="H7" s="108"/>
      <c r="I7" s="108" t="s">
        <v>120</v>
      </c>
      <c r="J7" s="108" t="s">
        <v>121</v>
      </c>
      <c r="K7" s="108" t="s">
        <v>352</v>
      </c>
      <c r="L7" s="108" t="s">
        <v>45</v>
      </c>
    </row>
    <row r="8" spans="1:17">
      <c r="B8" s="80"/>
      <c r="C8" s="80" t="s">
        <v>404</v>
      </c>
      <c r="D8" s="109">
        <v>100</v>
      </c>
      <c r="E8" s="109">
        <v>217</v>
      </c>
      <c r="F8" s="109">
        <v>496.19973754882813</v>
      </c>
      <c r="G8" s="114">
        <v>81.1015625</v>
      </c>
      <c r="H8" s="109"/>
      <c r="I8" s="109">
        <v>62</v>
      </c>
      <c r="J8" s="109">
        <v>144</v>
      </c>
      <c r="K8" s="109">
        <v>436.679931640625</v>
      </c>
      <c r="L8" s="114">
        <v>79.716293334960938</v>
      </c>
    </row>
    <row r="9" spans="1:17" ht="14.45" customHeight="1">
      <c r="B9" s="318" t="s">
        <v>40</v>
      </c>
      <c r="C9" s="71" t="s">
        <v>405</v>
      </c>
      <c r="D9" s="110">
        <v>13</v>
      </c>
      <c r="E9" s="110">
        <v>37</v>
      </c>
      <c r="F9" s="110">
        <v>129.42144775390625</v>
      </c>
      <c r="G9" s="115">
        <v>86.630935668945313</v>
      </c>
      <c r="H9" s="110"/>
      <c r="I9" s="110">
        <v>6</v>
      </c>
      <c r="J9" s="110">
        <v>23</v>
      </c>
      <c r="K9" s="110">
        <v>119.06433868408203</v>
      </c>
      <c r="L9" s="115">
        <v>86.869880676269531</v>
      </c>
    </row>
    <row r="10" spans="1:17">
      <c r="A10" s="85"/>
      <c r="B10" s="318"/>
      <c r="C10" s="71" t="s">
        <v>406</v>
      </c>
      <c r="D10" s="110">
        <v>33</v>
      </c>
      <c r="E10" s="110">
        <v>58</v>
      </c>
      <c r="F10" s="110">
        <v>42.418079376220703</v>
      </c>
      <c r="G10" s="115">
        <v>83.985343933105469</v>
      </c>
      <c r="H10" s="110"/>
      <c r="I10" s="110">
        <v>12</v>
      </c>
      <c r="J10" s="110">
        <v>23</v>
      </c>
      <c r="K10" s="110">
        <v>20.018285751342773</v>
      </c>
      <c r="L10" s="115">
        <v>74.018722534179688</v>
      </c>
    </row>
    <row r="11" spans="1:17">
      <c r="B11" s="318"/>
      <c r="C11" s="71" t="s">
        <v>407</v>
      </c>
      <c r="D11" s="110">
        <v>16</v>
      </c>
      <c r="E11" s="110">
        <v>42</v>
      </c>
      <c r="F11" s="110">
        <v>47.141204833984375</v>
      </c>
      <c r="G11" s="115">
        <v>86.783912658691406</v>
      </c>
      <c r="H11" s="110"/>
      <c r="I11" s="110">
        <v>16</v>
      </c>
      <c r="J11" s="110">
        <v>30</v>
      </c>
      <c r="K11" s="110">
        <v>47.141204833984375</v>
      </c>
      <c r="L11" s="115">
        <v>88.367111206054688</v>
      </c>
    </row>
    <row r="12" spans="1:17">
      <c r="B12" s="318"/>
      <c r="C12" s="71" t="s">
        <v>408</v>
      </c>
      <c r="D12" s="110">
        <v>14</v>
      </c>
      <c r="E12" s="110">
        <v>21</v>
      </c>
      <c r="F12" s="110">
        <v>26.560331344604492</v>
      </c>
      <c r="G12" s="115">
        <v>71.361854553222656</v>
      </c>
      <c r="H12" s="110"/>
      <c r="I12" s="110">
        <v>6</v>
      </c>
      <c r="J12" s="110">
        <v>12</v>
      </c>
      <c r="K12" s="110">
        <v>22.375764846801758</v>
      </c>
      <c r="L12" s="115">
        <v>68.778076171875</v>
      </c>
    </row>
    <row r="13" spans="1:17">
      <c r="B13" s="318"/>
      <c r="C13" s="71" t="s">
        <v>409</v>
      </c>
      <c r="D13" s="110">
        <v>2</v>
      </c>
      <c r="E13" s="110">
        <v>3</v>
      </c>
      <c r="F13" s="110">
        <v>22.578315734863281</v>
      </c>
      <c r="G13" s="115">
        <v>100</v>
      </c>
      <c r="H13" s="110"/>
      <c r="I13" s="147" t="s">
        <v>434</v>
      </c>
      <c r="J13" s="147" t="s">
        <v>434</v>
      </c>
      <c r="K13" s="147" t="s">
        <v>434</v>
      </c>
      <c r="L13" s="147" t="s">
        <v>434</v>
      </c>
      <c r="M13" s="168" t="s">
        <v>148</v>
      </c>
      <c r="N13" s="52"/>
      <c r="O13" s="52"/>
      <c r="P13" s="52"/>
      <c r="Q13" s="147"/>
    </row>
    <row r="14" spans="1:17">
      <c r="B14" s="318"/>
      <c r="C14" s="71" t="s">
        <v>410</v>
      </c>
      <c r="D14" s="110">
        <v>5</v>
      </c>
      <c r="E14" s="110">
        <v>8</v>
      </c>
      <c r="F14" s="110">
        <v>171.29090881347656</v>
      </c>
      <c r="G14" s="115">
        <v>98.077888488769531</v>
      </c>
      <c r="H14" s="110"/>
      <c r="I14" s="110">
        <v>5</v>
      </c>
      <c r="J14" s="110">
        <v>8</v>
      </c>
      <c r="K14" s="110">
        <v>171.29090881347656</v>
      </c>
      <c r="L14" s="115">
        <v>98.077888488769531</v>
      </c>
    </row>
    <row r="15" spans="1:17">
      <c r="B15" s="319"/>
      <c r="C15" s="71" t="s">
        <v>411</v>
      </c>
      <c r="D15" s="110">
        <v>17</v>
      </c>
      <c r="E15" s="110">
        <v>48</v>
      </c>
      <c r="F15" s="110">
        <v>56.789447784423828</v>
      </c>
      <c r="G15" s="115">
        <v>46.110668182373047</v>
      </c>
      <c r="H15" s="110"/>
      <c r="I15" s="110">
        <v>17</v>
      </c>
      <c r="J15" s="110">
        <v>48</v>
      </c>
      <c r="K15" s="110">
        <v>56.789447784423828</v>
      </c>
      <c r="L15" s="115">
        <v>46.110668182373047</v>
      </c>
    </row>
    <row r="16" spans="1:17" ht="15" customHeight="1">
      <c r="B16" s="320" t="s">
        <v>30</v>
      </c>
      <c r="C16" s="111" t="s">
        <v>412</v>
      </c>
      <c r="D16" s="112">
        <v>44</v>
      </c>
      <c r="E16" s="112">
        <v>79</v>
      </c>
      <c r="F16" s="112">
        <v>63.392406463623047</v>
      </c>
      <c r="G16" s="116">
        <v>97.706642150878906</v>
      </c>
      <c r="H16" s="112"/>
      <c r="I16" s="112">
        <v>6</v>
      </c>
      <c r="J16" s="112">
        <v>10</v>
      </c>
      <c r="K16" s="112">
        <v>3.8726189136505127</v>
      </c>
      <c r="L16" s="116">
        <v>99.652328491210938</v>
      </c>
    </row>
    <row r="17" spans="2:17">
      <c r="B17" s="321"/>
      <c r="C17" s="71" t="s">
        <v>413</v>
      </c>
      <c r="D17" s="110">
        <v>27</v>
      </c>
      <c r="E17" s="110">
        <v>60</v>
      </c>
      <c r="F17" s="110">
        <v>162.12086486816406</v>
      </c>
      <c r="G17" s="115">
        <v>91.843437194824219</v>
      </c>
      <c r="H17" s="110"/>
      <c r="I17" s="110">
        <v>27</v>
      </c>
      <c r="J17" s="110">
        <v>58</v>
      </c>
      <c r="K17" s="110">
        <v>162.12086486816406</v>
      </c>
      <c r="L17" s="115">
        <v>92.183799743652344</v>
      </c>
    </row>
    <row r="18" spans="2:17">
      <c r="B18" s="321"/>
      <c r="C18" s="71" t="s">
        <v>414</v>
      </c>
      <c r="D18" s="110">
        <v>16</v>
      </c>
      <c r="E18" s="110">
        <v>47</v>
      </c>
      <c r="F18" s="110">
        <v>219.24310302734375</v>
      </c>
      <c r="G18" s="115">
        <v>75.826530456542969</v>
      </c>
      <c r="H18" s="110"/>
      <c r="I18" s="110">
        <v>16</v>
      </c>
      <c r="J18" s="110">
        <v>46</v>
      </c>
      <c r="K18" s="110">
        <v>219.24310302734375</v>
      </c>
      <c r="L18" s="115">
        <v>75.958244323730469</v>
      </c>
    </row>
    <row r="19" spans="2:17">
      <c r="B19" s="322"/>
      <c r="C19" s="91" t="s">
        <v>415</v>
      </c>
      <c r="D19" s="113">
        <v>13</v>
      </c>
      <c r="E19" s="113">
        <v>31</v>
      </c>
      <c r="F19" s="113">
        <v>51.443363189697266</v>
      </c>
      <c r="G19" s="117">
        <v>63.285018920898438</v>
      </c>
      <c r="H19" s="113"/>
      <c r="I19" s="113">
        <v>13</v>
      </c>
      <c r="J19" s="113">
        <v>30</v>
      </c>
      <c r="K19" s="113">
        <v>51.443363189697266</v>
      </c>
      <c r="L19" s="117">
        <v>64.787574768066406</v>
      </c>
    </row>
    <row r="20" spans="2:17" ht="15" customHeight="1">
      <c r="B20" s="320" t="s">
        <v>52</v>
      </c>
      <c r="C20" s="111" t="s">
        <v>416</v>
      </c>
      <c r="D20" s="112">
        <v>38</v>
      </c>
      <c r="E20" s="112">
        <v>73</v>
      </c>
      <c r="F20" s="112">
        <v>59.519790649414063</v>
      </c>
      <c r="G20" s="116">
        <v>92.952354431152344</v>
      </c>
      <c r="H20" s="112"/>
      <c r="I20" s="147" t="s">
        <v>435</v>
      </c>
      <c r="J20" s="147" t="s">
        <v>435</v>
      </c>
      <c r="K20" s="147" t="s">
        <v>435</v>
      </c>
      <c r="L20" s="147" t="s">
        <v>435</v>
      </c>
      <c r="M20" s="168" t="s">
        <v>148</v>
      </c>
      <c r="N20" s="52"/>
      <c r="O20" s="52"/>
      <c r="P20" s="52"/>
      <c r="Q20" s="147"/>
    </row>
    <row r="21" spans="2:17">
      <c r="B21" s="321"/>
      <c r="C21" s="71" t="s">
        <v>417</v>
      </c>
      <c r="D21" s="110">
        <v>39</v>
      </c>
      <c r="E21" s="110">
        <v>68</v>
      </c>
      <c r="F21" s="110">
        <v>335.330322265625</v>
      </c>
      <c r="G21" s="115">
        <v>91.409805297851563</v>
      </c>
      <c r="H21" s="110"/>
      <c r="I21" s="110">
        <v>39</v>
      </c>
      <c r="J21" s="110">
        <v>68</v>
      </c>
      <c r="K21" s="110">
        <v>335.330322265625</v>
      </c>
      <c r="L21" s="115">
        <v>91.409805297851563</v>
      </c>
    </row>
    <row r="22" spans="2:17">
      <c r="B22" s="322"/>
      <c r="C22" s="91" t="s">
        <v>418</v>
      </c>
      <c r="D22" s="113">
        <v>23</v>
      </c>
      <c r="E22" s="113">
        <v>76</v>
      </c>
      <c r="F22" s="113">
        <v>101.34960174560547</v>
      </c>
      <c r="G22" s="117">
        <v>56.009803771972656</v>
      </c>
      <c r="H22" s="113"/>
      <c r="I22" s="113">
        <v>23</v>
      </c>
      <c r="J22" s="113">
        <v>76</v>
      </c>
      <c r="K22" s="113">
        <v>101.34960174560547</v>
      </c>
      <c r="L22" s="117">
        <v>56.009803771972656</v>
      </c>
    </row>
    <row r="23" spans="2:17">
      <c r="B23" s="316" t="s">
        <v>84</v>
      </c>
      <c r="C23" s="316"/>
      <c r="D23" s="316"/>
      <c r="E23" s="316"/>
      <c r="F23" s="316"/>
      <c r="G23" s="316"/>
      <c r="H23" s="316"/>
      <c r="I23" s="316"/>
      <c r="J23" s="316"/>
      <c r="K23" s="316"/>
      <c r="L23" s="316"/>
    </row>
    <row r="24" spans="2:17" ht="85.5" customHeight="1">
      <c r="B24" s="313" t="s">
        <v>215</v>
      </c>
      <c r="C24" s="313"/>
      <c r="D24" s="313"/>
      <c r="E24" s="313"/>
      <c r="F24" s="313"/>
      <c r="G24" s="313"/>
      <c r="H24" s="313"/>
      <c r="I24" s="313"/>
      <c r="J24" s="313"/>
      <c r="K24" s="313"/>
      <c r="L24" s="313"/>
    </row>
    <row r="25" spans="2:17" ht="28.5" customHeight="1">
      <c r="B25" s="201" t="s">
        <v>218</v>
      </c>
      <c r="C25" s="76"/>
      <c r="D25" s="76"/>
      <c r="E25" s="76"/>
      <c r="F25" s="76"/>
      <c r="G25" s="76"/>
      <c r="H25" s="76"/>
      <c r="I25" s="76"/>
      <c r="J25" s="76"/>
      <c r="K25" s="76"/>
      <c r="L25" s="76"/>
    </row>
    <row r="26" spans="2:17" ht="21" customHeight="1">
      <c r="B26" s="264" t="s">
        <v>216</v>
      </c>
    </row>
    <row r="27" spans="2:17">
      <c r="B27" s="106"/>
      <c r="C27" s="107"/>
      <c r="D27" s="317" t="s">
        <v>51</v>
      </c>
      <c r="E27" s="317"/>
      <c r="F27" s="317"/>
      <c r="G27" s="317"/>
      <c r="H27" s="81"/>
      <c r="I27" s="317" t="s">
        <v>122</v>
      </c>
      <c r="J27" s="317"/>
      <c r="K27" s="317"/>
      <c r="L27" s="317"/>
    </row>
    <row r="28" spans="2:17" ht="36.75">
      <c r="B28" s="323" t="s">
        <v>119</v>
      </c>
      <c r="C28" s="323"/>
      <c r="D28" s="108" t="s">
        <v>120</v>
      </c>
      <c r="E28" s="108" t="s">
        <v>121</v>
      </c>
      <c r="F28" s="108" t="s">
        <v>352</v>
      </c>
      <c r="G28" s="108" t="s">
        <v>45</v>
      </c>
      <c r="H28" s="108"/>
      <c r="I28" s="108" t="s">
        <v>120</v>
      </c>
      <c r="J28" s="108" t="s">
        <v>121</v>
      </c>
      <c r="K28" s="108" t="s">
        <v>352</v>
      </c>
      <c r="L28" s="108" t="s">
        <v>45</v>
      </c>
    </row>
    <row r="29" spans="2:17">
      <c r="B29" s="80"/>
      <c r="C29" s="80" t="s">
        <v>419</v>
      </c>
      <c r="D29" s="109">
        <v>116</v>
      </c>
      <c r="E29" s="109">
        <v>217</v>
      </c>
      <c r="F29" s="109">
        <v>514.918212890625</v>
      </c>
      <c r="G29" s="114">
        <v>84.1610107421875</v>
      </c>
      <c r="H29" s="109"/>
      <c r="I29" s="109">
        <v>74</v>
      </c>
      <c r="J29" s="109">
        <v>144</v>
      </c>
      <c r="K29" s="109">
        <v>454.15362548828125</v>
      </c>
      <c r="L29" s="114">
        <v>82.906135559082031</v>
      </c>
    </row>
    <row r="30" spans="2:17">
      <c r="B30" s="318" t="s">
        <v>40</v>
      </c>
      <c r="C30" s="71" t="s">
        <v>420</v>
      </c>
      <c r="D30" s="110">
        <v>15</v>
      </c>
      <c r="E30" s="110">
        <v>37</v>
      </c>
      <c r="F30" s="110">
        <v>140.18254089355469</v>
      </c>
      <c r="G30" s="115">
        <v>93.834098815917969</v>
      </c>
      <c r="H30" s="110"/>
      <c r="I30" s="110">
        <v>8</v>
      </c>
      <c r="J30" s="110">
        <v>23</v>
      </c>
      <c r="K30" s="110">
        <v>129.825439453125</v>
      </c>
      <c r="L30" s="115">
        <v>94.721229553222656</v>
      </c>
    </row>
    <row r="31" spans="2:17">
      <c r="B31" s="318"/>
      <c r="C31" s="71" t="s">
        <v>421</v>
      </c>
      <c r="D31" s="110">
        <v>39</v>
      </c>
      <c r="E31" s="110">
        <v>58</v>
      </c>
      <c r="F31" s="110">
        <v>45.292781829833984</v>
      </c>
      <c r="G31" s="115">
        <v>89.677085876464844</v>
      </c>
      <c r="H31" s="110"/>
      <c r="I31" s="110">
        <v>15</v>
      </c>
      <c r="J31" s="110">
        <v>23</v>
      </c>
      <c r="K31" s="110">
        <v>22.299936294555664</v>
      </c>
      <c r="L31" s="115">
        <v>82.455245971679688</v>
      </c>
    </row>
    <row r="32" spans="2:17">
      <c r="B32" s="318"/>
      <c r="C32" s="71" t="s">
        <v>422</v>
      </c>
      <c r="D32" s="110">
        <v>19</v>
      </c>
      <c r="E32" s="110">
        <v>42</v>
      </c>
      <c r="F32" s="110">
        <v>48.451820373535156</v>
      </c>
      <c r="G32" s="115">
        <v>89.196678161621094</v>
      </c>
      <c r="H32" s="110"/>
      <c r="I32" s="110">
        <v>18</v>
      </c>
      <c r="J32" s="110">
        <v>30</v>
      </c>
      <c r="K32" s="110">
        <v>47.800079345703125</v>
      </c>
      <c r="L32" s="115">
        <v>89.602188110351563</v>
      </c>
    </row>
    <row r="33" spans="2:17">
      <c r="B33" s="318"/>
      <c r="C33" s="71" t="s">
        <v>423</v>
      </c>
      <c r="D33" s="110">
        <v>15</v>
      </c>
      <c r="E33" s="110">
        <v>21</v>
      </c>
      <c r="F33" s="110">
        <v>29.480777740478516</v>
      </c>
      <c r="G33" s="115">
        <v>79.208465576171875</v>
      </c>
      <c r="H33" s="110"/>
      <c r="I33" s="110">
        <v>7</v>
      </c>
      <c r="J33" s="110">
        <v>12</v>
      </c>
      <c r="K33" s="110">
        <v>25.296211242675781</v>
      </c>
      <c r="L33" s="115">
        <v>77.7548828125</v>
      </c>
    </row>
    <row r="34" spans="2:17">
      <c r="B34" s="318"/>
      <c r="C34" s="71" t="s">
        <v>424</v>
      </c>
      <c r="D34" s="110">
        <v>2</v>
      </c>
      <c r="E34" s="110">
        <v>3</v>
      </c>
      <c r="F34" s="110">
        <v>22.578315734863281</v>
      </c>
      <c r="G34" s="115">
        <v>100</v>
      </c>
      <c r="H34" s="110"/>
      <c r="I34" s="147" t="s">
        <v>436</v>
      </c>
      <c r="J34" s="147" t="s">
        <v>436</v>
      </c>
      <c r="K34" s="147" t="s">
        <v>436</v>
      </c>
      <c r="L34" s="147" t="s">
        <v>436</v>
      </c>
      <c r="M34" s="168" t="s">
        <v>148</v>
      </c>
      <c r="N34" s="52"/>
      <c r="O34" s="52"/>
      <c r="P34" s="52"/>
      <c r="Q34" s="147"/>
    </row>
    <row r="35" spans="2:17">
      <c r="B35" s="318"/>
      <c r="C35" s="71" t="s">
        <v>425</v>
      </c>
      <c r="D35" s="110">
        <v>5</v>
      </c>
      <c r="E35" s="110">
        <v>8</v>
      </c>
      <c r="F35" s="110">
        <v>171.29090881347656</v>
      </c>
      <c r="G35" s="115">
        <v>98.077888488769531</v>
      </c>
      <c r="H35" s="110"/>
      <c r="I35" s="110">
        <v>5</v>
      </c>
      <c r="J35" s="110">
        <v>8</v>
      </c>
      <c r="K35" s="110">
        <v>171.29090881347656</v>
      </c>
      <c r="L35" s="115">
        <v>98.077888488769531</v>
      </c>
    </row>
    <row r="36" spans="2:17">
      <c r="B36" s="319"/>
      <c r="C36" s="71" t="s">
        <v>426</v>
      </c>
      <c r="D36" s="110">
        <v>21</v>
      </c>
      <c r="E36" s="110">
        <v>48</v>
      </c>
      <c r="F36" s="110">
        <v>57.641048431396484</v>
      </c>
      <c r="G36" s="115">
        <v>46.802131652832031</v>
      </c>
      <c r="H36" s="110"/>
      <c r="I36" s="110">
        <v>21</v>
      </c>
      <c r="J36" s="110">
        <v>48</v>
      </c>
      <c r="K36" s="110">
        <v>57.641048431396484</v>
      </c>
      <c r="L36" s="115">
        <v>46.802131652832031</v>
      </c>
    </row>
    <row r="37" spans="2:17">
      <c r="B37" s="320" t="s">
        <v>30</v>
      </c>
      <c r="C37" s="111" t="s">
        <v>427</v>
      </c>
      <c r="D37" s="112">
        <v>47</v>
      </c>
      <c r="E37" s="112">
        <v>79</v>
      </c>
      <c r="F37" s="112">
        <v>63.985458374023438</v>
      </c>
      <c r="G37" s="116">
        <v>98.620712280273438</v>
      </c>
      <c r="H37" s="112"/>
      <c r="I37" s="112">
        <v>6</v>
      </c>
      <c r="J37" s="112">
        <v>10</v>
      </c>
      <c r="K37" s="112">
        <v>3.8726189136505127</v>
      </c>
      <c r="L37" s="116">
        <v>99.652328491210938</v>
      </c>
    </row>
    <row r="38" spans="2:17">
      <c r="B38" s="321"/>
      <c r="C38" s="71" t="s">
        <v>428</v>
      </c>
      <c r="D38" s="110">
        <v>33</v>
      </c>
      <c r="E38" s="110">
        <v>60</v>
      </c>
      <c r="F38" s="110">
        <v>166.14328002929688</v>
      </c>
      <c r="G38" s="115">
        <v>94.1221923828125</v>
      </c>
      <c r="H38" s="110"/>
      <c r="I38" s="110">
        <v>32</v>
      </c>
      <c r="J38" s="110">
        <v>58</v>
      </c>
      <c r="K38" s="110">
        <v>165.49153137207031</v>
      </c>
      <c r="L38" s="115">
        <v>94.10040283203125</v>
      </c>
    </row>
    <row r="39" spans="2:17">
      <c r="B39" s="321"/>
      <c r="C39" s="71" t="s">
        <v>429</v>
      </c>
      <c r="D39" s="110">
        <v>23</v>
      </c>
      <c r="E39" s="110">
        <v>47</v>
      </c>
      <c r="F39" s="110">
        <v>233.34609985351563</v>
      </c>
      <c r="G39" s="115">
        <v>80.704132080078125</v>
      </c>
      <c r="H39" s="110"/>
      <c r="I39" s="110">
        <v>23</v>
      </c>
      <c r="J39" s="110">
        <v>46</v>
      </c>
      <c r="K39" s="110">
        <v>233.34609985351563</v>
      </c>
      <c r="L39" s="115">
        <v>80.844322204589844</v>
      </c>
    </row>
    <row r="40" spans="2:17">
      <c r="B40" s="322"/>
      <c r="C40" s="91" t="s">
        <v>430</v>
      </c>
      <c r="D40" s="113">
        <v>13</v>
      </c>
      <c r="E40" s="113">
        <v>31</v>
      </c>
      <c r="F40" s="113">
        <v>51.443363189697266</v>
      </c>
      <c r="G40" s="117">
        <v>63.285018920898438</v>
      </c>
      <c r="H40" s="113"/>
      <c r="I40" s="113">
        <v>13</v>
      </c>
      <c r="J40" s="113">
        <v>30</v>
      </c>
      <c r="K40" s="113">
        <v>51.443363189697266</v>
      </c>
      <c r="L40" s="117">
        <v>64.787574768066406</v>
      </c>
    </row>
    <row r="41" spans="2:17">
      <c r="B41" s="320" t="s">
        <v>52</v>
      </c>
      <c r="C41" s="111" t="s">
        <v>431</v>
      </c>
      <c r="D41" s="112">
        <v>42</v>
      </c>
      <c r="E41" s="112">
        <v>73</v>
      </c>
      <c r="F41" s="112">
        <v>60.764583587646484</v>
      </c>
      <c r="G41" s="116">
        <v>94.896347045898438</v>
      </c>
      <c r="H41" s="112"/>
      <c r="I41" s="147" t="s">
        <v>437</v>
      </c>
      <c r="J41" s="147" t="s">
        <v>437</v>
      </c>
      <c r="K41" s="147" t="s">
        <v>437</v>
      </c>
      <c r="L41" s="147" t="s">
        <v>437</v>
      </c>
      <c r="M41" s="168" t="s">
        <v>148</v>
      </c>
      <c r="N41" s="52"/>
      <c r="O41" s="52"/>
      <c r="P41" s="52"/>
      <c r="Q41" s="147"/>
    </row>
    <row r="42" spans="2:17">
      <c r="B42" s="321"/>
      <c r="C42" s="71" t="s">
        <v>432</v>
      </c>
      <c r="D42" s="110">
        <v>47</v>
      </c>
      <c r="E42" s="110">
        <v>68</v>
      </c>
      <c r="F42" s="110">
        <v>351.84451293945313</v>
      </c>
      <c r="G42" s="115">
        <v>95.911506652832031</v>
      </c>
      <c r="H42" s="110"/>
      <c r="I42" s="110">
        <v>47</v>
      </c>
      <c r="J42" s="110">
        <v>68</v>
      </c>
      <c r="K42" s="110">
        <v>351.84451293945313</v>
      </c>
      <c r="L42" s="115">
        <v>95.911506652832031</v>
      </c>
    </row>
    <row r="43" spans="2:17">
      <c r="B43" s="322"/>
      <c r="C43" s="91" t="s">
        <v>433</v>
      </c>
      <c r="D43" s="113">
        <v>27</v>
      </c>
      <c r="E43" s="113">
        <v>76</v>
      </c>
      <c r="F43" s="113">
        <v>102.30909729003906</v>
      </c>
      <c r="G43" s="117">
        <v>56.540061950683594</v>
      </c>
      <c r="H43" s="113"/>
      <c r="I43" s="113">
        <v>27</v>
      </c>
      <c r="J43" s="113">
        <v>76</v>
      </c>
      <c r="K43" s="113">
        <v>102.30909729003906</v>
      </c>
      <c r="L43" s="117">
        <v>56.540061950683594</v>
      </c>
    </row>
    <row r="44" spans="2:17" ht="15" customHeight="1">
      <c r="B44" s="316" t="s">
        <v>84</v>
      </c>
      <c r="C44" s="316"/>
      <c r="D44" s="316"/>
      <c r="E44" s="316"/>
      <c r="F44" s="316"/>
      <c r="G44" s="316"/>
      <c r="H44" s="316"/>
      <c r="I44" s="316"/>
      <c r="J44" s="316"/>
      <c r="K44" s="316"/>
      <c r="L44" s="316"/>
    </row>
    <row r="45" spans="2:17" ht="72" customHeight="1">
      <c r="B45" s="313" t="s">
        <v>217</v>
      </c>
      <c r="C45" s="313"/>
      <c r="D45" s="313"/>
      <c r="E45" s="313"/>
      <c r="F45" s="313"/>
      <c r="G45" s="313"/>
      <c r="H45" s="313"/>
      <c r="I45" s="313"/>
      <c r="J45" s="313"/>
      <c r="K45" s="313"/>
      <c r="L45" s="313"/>
    </row>
  </sheetData>
  <mergeCells count="16">
    <mergeCell ref="D6:G6"/>
    <mergeCell ref="I6:L6"/>
    <mergeCell ref="B41:B43"/>
    <mergeCell ref="B7:C7"/>
    <mergeCell ref="B28:C28"/>
    <mergeCell ref="B23:L23"/>
    <mergeCell ref="B20:B22"/>
    <mergeCell ref="B9:B15"/>
    <mergeCell ref="B16:B19"/>
    <mergeCell ref="B44:L44"/>
    <mergeCell ref="B45:L45"/>
    <mergeCell ref="B24:L24"/>
    <mergeCell ref="D27:G27"/>
    <mergeCell ref="I27:L27"/>
    <mergeCell ref="B30:B36"/>
    <mergeCell ref="B37:B40"/>
  </mergeCells>
  <hyperlinks>
    <hyperlink ref="A1" location="Index!A1" display="back to Index"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7FC9-5582-4B65-957A-C50A5F04A328}">
  <sheetPr codeName="Sheet33">
    <tabColor theme="4" tint="0.59996337778862885"/>
  </sheetPr>
  <dimension ref="A1:N13"/>
  <sheetViews>
    <sheetView showGridLines="0" zoomScaleNormal="100" workbookViewId="0">
      <pane ySplit="3" topLeftCell="A4" activePane="bottomLeft" state="frozen"/>
      <selection activeCell="F22" sqref="F22"/>
      <selection pane="bottomLeft"/>
    </sheetView>
  </sheetViews>
  <sheetFormatPr defaultColWidth="8.85546875" defaultRowHeight="15"/>
  <cols>
    <col min="1" max="1" width="12.7109375" style="37" bestFit="1" customWidth="1"/>
    <col min="2" max="2" width="8.85546875" style="37"/>
    <col min="3" max="3" width="11" style="37" customWidth="1"/>
    <col min="4" max="5" width="11.42578125" style="37" customWidth="1"/>
    <col min="6" max="6" width="5.42578125" style="37" customWidth="1"/>
    <col min="7" max="7" width="11.140625" style="37" customWidth="1"/>
    <col min="8" max="9" width="11.42578125" style="37" customWidth="1"/>
    <col min="10" max="16384" width="8.85546875" style="37"/>
  </cols>
  <sheetData>
    <row r="1" spans="1:14" s="17" customFormat="1">
      <c r="A1" s="32" t="s">
        <v>4</v>
      </c>
      <c r="B1" s="63" t="s">
        <v>88</v>
      </c>
      <c r="C1" s="46"/>
      <c r="D1" s="46"/>
      <c r="E1" s="46"/>
      <c r="F1" s="46"/>
      <c r="G1" s="46"/>
      <c r="H1" s="46"/>
      <c r="I1" s="46"/>
      <c r="J1" s="32"/>
      <c r="K1" s="32"/>
      <c r="L1" s="32"/>
      <c r="M1" s="32"/>
      <c r="N1" s="32"/>
    </row>
    <row r="2" spans="1:14" s="17" customFormat="1">
      <c r="A2" s="17" t="s">
        <v>5</v>
      </c>
      <c r="B2" s="17" t="str">
        <f>Index!E9</f>
        <v>Assessment comparability in terms of grades by region and income level</v>
      </c>
      <c r="C2" s="47"/>
      <c r="D2" s="47"/>
      <c r="E2" s="47"/>
      <c r="F2" s="47"/>
      <c r="G2" s="47"/>
      <c r="H2" s="47"/>
      <c r="I2" s="47"/>
    </row>
    <row r="3" spans="1:14" s="18" customFormat="1" ht="6" customHeight="1">
      <c r="C3" s="48"/>
      <c r="D3" s="48"/>
      <c r="E3" s="48"/>
      <c r="F3" s="48"/>
      <c r="G3" s="48"/>
      <c r="H3" s="48"/>
      <c r="I3" s="48"/>
    </row>
    <row r="5" spans="1:14">
      <c r="B5" s="264" t="s">
        <v>220</v>
      </c>
      <c r="C5" s="52"/>
      <c r="D5" s="52"/>
      <c r="E5" s="52"/>
      <c r="F5" s="52"/>
      <c r="G5" s="52"/>
      <c r="H5" s="52"/>
      <c r="I5" s="52"/>
    </row>
    <row r="6" spans="1:14">
      <c r="B6" s="324" t="s">
        <v>50</v>
      </c>
      <c r="C6" s="326" t="s">
        <v>82</v>
      </c>
      <c r="D6" s="326"/>
      <c r="E6" s="326"/>
      <c r="F6" s="148"/>
      <c r="G6" s="326" t="s">
        <v>81</v>
      </c>
      <c r="H6" s="326"/>
      <c r="I6" s="326"/>
    </row>
    <row r="7" spans="1:14" ht="48">
      <c r="B7" s="325" t="s">
        <v>438</v>
      </c>
      <c r="C7" s="149" t="s">
        <v>443</v>
      </c>
      <c r="D7" s="149" t="s">
        <v>444</v>
      </c>
      <c r="E7" s="149" t="s">
        <v>445</v>
      </c>
      <c r="F7" s="129"/>
      <c r="G7" s="149" t="s">
        <v>446</v>
      </c>
      <c r="H7" s="149" t="s">
        <v>447</v>
      </c>
      <c r="I7" s="149" t="s">
        <v>448</v>
      </c>
    </row>
    <row r="8" spans="1:14">
      <c r="B8" s="150" t="s">
        <v>439</v>
      </c>
      <c r="C8" s="150">
        <v>37</v>
      </c>
      <c r="D8" s="150">
        <v>21</v>
      </c>
      <c r="E8" s="150">
        <v>58</v>
      </c>
      <c r="F8" s="223"/>
      <c r="G8" s="151">
        <v>93.511799992660585</v>
      </c>
      <c r="H8" s="151">
        <v>38.048625233390609</v>
      </c>
      <c r="I8" s="151">
        <v>53.739906311035156</v>
      </c>
    </row>
    <row r="9" spans="1:14">
      <c r="B9" s="254" t="s">
        <v>440</v>
      </c>
      <c r="C9" s="254">
        <v>4</v>
      </c>
      <c r="D9" s="254">
        <v>1</v>
      </c>
      <c r="E9" s="254">
        <v>5</v>
      </c>
      <c r="F9" s="189"/>
      <c r="G9" s="194">
        <v>6.4882000073394135</v>
      </c>
      <c r="H9" s="194">
        <v>12.878552245781529</v>
      </c>
      <c r="I9" s="194">
        <v>11.070634841918945</v>
      </c>
    </row>
    <row r="10" spans="1:14">
      <c r="B10" s="254" t="s">
        <v>441</v>
      </c>
      <c r="C10" s="254">
        <v>0</v>
      </c>
      <c r="D10" s="254">
        <v>28</v>
      </c>
      <c r="E10" s="254">
        <v>28</v>
      </c>
      <c r="F10" s="189"/>
      <c r="G10" s="194">
        <v>0</v>
      </c>
      <c r="H10" s="194">
        <v>49.072822520827856</v>
      </c>
      <c r="I10" s="194">
        <v>35.189456939697266</v>
      </c>
    </row>
    <row r="11" spans="1:14">
      <c r="B11" s="268" t="s">
        <v>442</v>
      </c>
      <c r="C11" s="268">
        <v>41</v>
      </c>
      <c r="D11" s="268">
        <v>50</v>
      </c>
      <c r="E11" s="268">
        <v>91</v>
      </c>
      <c r="F11" s="262"/>
      <c r="G11" s="268">
        <v>100</v>
      </c>
      <c r="H11" s="268">
        <v>100</v>
      </c>
      <c r="I11" s="268">
        <v>100</v>
      </c>
    </row>
    <row r="12" spans="1:14" ht="13.5" customHeight="1">
      <c r="B12" s="313" t="s">
        <v>85</v>
      </c>
      <c r="C12" s="313"/>
      <c r="D12" s="313"/>
      <c r="E12" s="313"/>
      <c r="F12" s="313"/>
      <c r="G12" s="313"/>
      <c r="H12" s="313"/>
      <c r="I12" s="313"/>
    </row>
    <row r="13" spans="1:14" ht="59.25" customHeight="1">
      <c r="B13" s="327" t="s">
        <v>188</v>
      </c>
      <c r="C13" s="327"/>
      <c r="D13" s="327"/>
      <c r="E13" s="327"/>
      <c r="F13" s="327"/>
      <c r="G13" s="327"/>
      <c r="H13" s="327"/>
      <c r="I13" s="327"/>
    </row>
  </sheetData>
  <mergeCells count="5">
    <mergeCell ref="B6:B7"/>
    <mergeCell ref="C6:E6"/>
    <mergeCell ref="G6:I6"/>
    <mergeCell ref="B12:I12"/>
    <mergeCell ref="B13:I13"/>
  </mergeCells>
  <hyperlinks>
    <hyperlink ref="A1" location="Index!A1" display="back to Index"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271F8-C484-45BC-9DBB-96E23FBD1D2C}">
  <sheetPr codeName="Sheet37">
    <tabColor theme="4" tint="0.59996337778862885"/>
  </sheetPr>
  <dimension ref="A1:P29"/>
  <sheetViews>
    <sheetView showGridLines="0" zoomScaleNormal="100" workbookViewId="0">
      <pane ySplit="3" topLeftCell="A4" activePane="bottomLeft" state="frozen"/>
      <selection activeCell="F22" sqref="F22"/>
      <selection pane="bottomLeft"/>
    </sheetView>
  </sheetViews>
  <sheetFormatPr defaultColWidth="8.85546875" defaultRowHeight="15"/>
  <cols>
    <col min="1" max="1" width="12.7109375" style="37" bestFit="1" customWidth="1"/>
    <col min="2" max="2" width="14.7109375" style="37" customWidth="1"/>
    <col min="3" max="4" width="16.7109375" style="37" customWidth="1"/>
    <col min="5" max="5" width="4.28515625" style="37" customWidth="1"/>
    <col min="6" max="7" width="16.7109375" style="37" customWidth="1"/>
    <col min="8" max="16384" width="8.85546875" style="37"/>
  </cols>
  <sheetData>
    <row r="1" spans="1:16" s="17" customFormat="1">
      <c r="A1" s="32" t="s">
        <v>4</v>
      </c>
      <c r="B1" s="63" t="s">
        <v>88</v>
      </c>
      <c r="C1" s="46"/>
      <c r="D1" s="46"/>
      <c r="E1" s="46"/>
      <c r="F1" s="46"/>
      <c r="G1" s="46"/>
      <c r="H1" s="46"/>
      <c r="I1" s="46"/>
      <c r="J1" s="46"/>
      <c r="K1" s="46"/>
      <c r="L1" s="32"/>
      <c r="M1" s="32"/>
      <c r="N1" s="32"/>
      <c r="O1" s="32"/>
      <c r="P1" s="32"/>
    </row>
    <row r="2" spans="1:16" s="17" customFormat="1">
      <c r="A2" s="17" t="s">
        <v>5</v>
      </c>
      <c r="B2" s="17" t="str">
        <f>Index!E10</f>
        <v>Temporal comparability within assessments</v>
      </c>
      <c r="C2" s="47"/>
      <c r="D2" s="47"/>
      <c r="E2" s="47"/>
      <c r="F2" s="47"/>
      <c r="G2" s="47"/>
      <c r="H2" s="47"/>
      <c r="I2" s="47"/>
      <c r="J2" s="47"/>
      <c r="K2" s="47"/>
    </row>
    <row r="3" spans="1:16" s="18" customFormat="1" ht="6" customHeight="1">
      <c r="C3" s="48"/>
      <c r="D3" s="48"/>
      <c r="E3" s="48"/>
      <c r="F3" s="48"/>
      <c r="G3" s="48"/>
      <c r="H3" s="48"/>
      <c r="I3" s="48"/>
      <c r="J3" s="48"/>
      <c r="K3" s="48"/>
    </row>
    <row r="5" spans="1:16">
      <c r="B5" s="264" t="s">
        <v>252</v>
      </c>
      <c r="C5" s="40"/>
      <c r="D5" s="40"/>
      <c r="E5" s="40"/>
      <c r="F5" s="40"/>
      <c r="G5" s="1"/>
    </row>
    <row r="6" spans="1:16">
      <c r="B6" s="106"/>
      <c r="C6" s="317" t="s">
        <v>51</v>
      </c>
      <c r="D6" s="317"/>
      <c r="E6" s="132"/>
      <c r="F6" s="317" t="s">
        <v>122</v>
      </c>
      <c r="G6" s="317"/>
    </row>
    <row r="7" spans="1:16" s="33" customFormat="1">
      <c r="B7" s="133" t="s">
        <v>13</v>
      </c>
      <c r="C7" s="134" t="s">
        <v>126</v>
      </c>
      <c r="D7" s="134" t="s">
        <v>125</v>
      </c>
      <c r="E7" s="134"/>
      <c r="F7" s="134" t="s">
        <v>126</v>
      </c>
      <c r="G7" s="134" t="s">
        <v>125</v>
      </c>
      <c r="H7" s="37"/>
    </row>
    <row r="8" spans="1:16">
      <c r="B8" s="137" t="s">
        <v>449</v>
      </c>
      <c r="C8" s="147">
        <v>14</v>
      </c>
      <c r="D8" s="147">
        <v>14</v>
      </c>
      <c r="E8" s="147"/>
      <c r="F8" s="147">
        <v>14</v>
      </c>
      <c r="G8" s="147">
        <v>14</v>
      </c>
    </row>
    <row r="9" spans="1:16">
      <c r="B9" s="137" t="s">
        <v>450</v>
      </c>
      <c r="C9" s="147">
        <v>1</v>
      </c>
      <c r="D9" s="147">
        <v>1</v>
      </c>
      <c r="E9" s="147"/>
      <c r="F9" s="147">
        <v>1</v>
      </c>
      <c r="G9" s="147">
        <v>1</v>
      </c>
    </row>
    <row r="10" spans="1:16">
      <c r="B10" s="137" t="s">
        <v>451</v>
      </c>
      <c r="C10" s="147">
        <v>0</v>
      </c>
      <c r="D10" s="147">
        <v>0</v>
      </c>
      <c r="E10" s="147"/>
      <c r="F10" s="147">
        <v>0</v>
      </c>
      <c r="G10" s="147">
        <v>0</v>
      </c>
    </row>
    <row r="11" spans="1:16">
      <c r="B11" s="137" t="s">
        <v>452</v>
      </c>
      <c r="C11" s="147">
        <v>95</v>
      </c>
      <c r="D11" s="147">
        <v>95</v>
      </c>
      <c r="E11" s="147"/>
      <c r="F11" s="147">
        <v>23</v>
      </c>
      <c r="G11" s="147">
        <v>23</v>
      </c>
    </row>
    <row r="12" spans="1:16">
      <c r="B12" s="137" t="s">
        <v>453</v>
      </c>
      <c r="C12" s="147">
        <v>25</v>
      </c>
      <c r="D12" s="147">
        <v>17</v>
      </c>
      <c r="E12" s="147"/>
      <c r="F12" s="147">
        <v>25</v>
      </c>
      <c r="G12" s="147">
        <v>17</v>
      </c>
    </row>
    <row r="13" spans="1:16">
      <c r="B13" s="137" t="s">
        <v>454</v>
      </c>
      <c r="C13" s="147">
        <v>83</v>
      </c>
      <c r="D13" s="147">
        <v>80</v>
      </c>
      <c r="E13" s="147"/>
      <c r="F13" s="147">
        <v>19</v>
      </c>
      <c r="G13" s="147">
        <v>17</v>
      </c>
    </row>
    <row r="14" spans="1:16">
      <c r="B14" s="77" t="s">
        <v>455</v>
      </c>
      <c r="C14" s="240">
        <v>218</v>
      </c>
      <c r="D14" s="240">
        <v>207</v>
      </c>
      <c r="E14" s="240"/>
      <c r="F14" s="240">
        <v>82</v>
      </c>
      <c r="G14" s="240">
        <v>72</v>
      </c>
    </row>
    <row r="15" spans="1:16">
      <c r="A15" s="1"/>
      <c r="B15" s="328" t="s">
        <v>127</v>
      </c>
      <c r="C15" s="328"/>
      <c r="D15" s="328"/>
      <c r="E15" s="328"/>
      <c r="F15" s="328"/>
      <c r="G15" s="328"/>
    </row>
    <row r="16" spans="1:16" ht="93" customHeight="1">
      <c r="B16" s="327" t="s">
        <v>227</v>
      </c>
      <c r="C16" s="327"/>
      <c r="D16" s="327"/>
      <c r="E16" s="327"/>
      <c r="F16" s="327"/>
      <c r="G16" s="327"/>
    </row>
    <row r="18" spans="2:10">
      <c r="B18" s="201" t="s">
        <v>185</v>
      </c>
      <c r="C18" s="76"/>
      <c r="D18" s="76"/>
      <c r="E18" s="76"/>
      <c r="F18" s="76"/>
      <c r="G18" s="76"/>
    </row>
    <row r="19" spans="2:10">
      <c r="B19" s="147" t="s">
        <v>456</v>
      </c>
      <c r="C19" s="147" t="s">
        <v>467</v>
      </c>
      <c r="D19" s="147" t="s">
        <v>468</v>
      </c>
      <c r="E19" s="147" t="s">
        <v>471</v>
      </c>
      <c r="F19" s="147" t="s">
        <v>473</v>
      </c>
      <c r="G19" s="147" t="s">
        <v>476</v>
      </c>
      <c r="H19" s="147" t="s">
        <v>480</v>
      </c>
      <c r="I19" s="147" t="s">
        <v>491</v>
      </c>
      <c r="J19" s="147" t="s">
        <v>492</v>
      </c>
    </row>
    <row r="20" spans="2:10">
      <c r="B20" s="147" t="s">
        <v>457</v>
      </c>
      <c r="C20" s="147">
        <v>6</v>
      </c>
      <c r="D20" s="147" t="s">
        <v>469</v>
      </c>
      <c r="E20" s="147" t="s">
        <v>472</v>
      </c>
      <c r="F20" s="147" t="s">
        <v>474</v>
      </c>
      <c r="G20" s="147" t="s">
        <v>477</v>
      </c>
      <c r="H20" s="147" t="s">
        <v>481</v>
      </c>
      <c r="I20" s="147">
        <v>6</v>
      </c>
      <c r="J20" s="115">
        <v>4.2674880027770996</v>
      </c>
    </row>
    <row r="21" spans="2:10">
      <c r="B21" s="147" t="s">
        <v>458</v>
      </c>
      <c r="C21" s="147">
        <v>6</v>
      </c>
      <c r="D21" s="147" t="s">
        <v>469</v>
      </c>
      <c r="E21" s="147" t="s">
        <v>472</v>
      </c>
      <c r="F21" s="147" t="s">
        <v>474</v>
      </c>
      <c r="G21" s="147" t="s">
        <v>477</v>
      </c>
      <c r="H21" s="147" t="s">
        <v>482</v>
      </c>
      <c r="I21" s="147">
        <v>6</v>
      </c>
      <c r="J21" s="115">
        <v>4.5950722694396973</v>
      </c>
    </row>
    <row r="22" spans="2:10">
      <c r="B22" s="147" t="s">
        <v>459</v>
      </c>
      <c r="C22" s="147">
        <v>6</v>
      </c>
      <c r="D22" s="147" t="s">
        <v>469</v>
      </c>
      <c r="E22" s="147" t="s">
        <v>472</v>
      </c>
      <c r="F22" s="147" t="s">
        <v>474</v>
      </c>
      <c r="G22" s="147" t="s">
        <v>477</v>
      </c>
      <c r="H22" s="147" t="s">
        <v>483</v>
      </c>
      <c r="I22" s="147">
        <v>6</v>
      </c>
      <c r="J22" s="115">
        <v>5.099586009979248</v>
      </c>
    </row>
    <row r="23" spans="2:10">
      <c r="B23" s="147" t="s">
        <v>460</v>
      </c>
      <c r="C23" s="147">
        <v>6</v>
      </c>
      <c r="D23" s="147" t="s">
        <v>469</v>
      </c>
      <c r="E23" s="147" t="s">
        <v>472</v>
      </c>
      <c r="F23" s="147" t="s">
        <v>474</v>
      </c>
      <c r="G23" s="147" t="s">
        <v>477</v>
      </c>
      <c r="H23" s="147" t="s">
        <v>484</v>
      </c>
      <c r="I23" s="147">
        <v>6</v>
      </c>
      <c r="J23" s="115">
        <v>5.8818821907043457</v>
      </c>
    </row>
    <row r="24" spans="2:10">
      <c r="B24" s="147" t="s">
        <v>461</v>
      </c>
      <c r="C24" s="147">
        <v>6</v>
      </c>
      <c r="D24" s="147" t="s">
        <v>469</v>
      </c>
      <c r="E24" s="147" t="s">
        <v>472</v>
      </c>
      <c r="F24" s="147" t="s">
        <v>474</v>
      </c>
      <c r="G24" s="147" t="s">
        <v>477</v>
      </c>
      <c r="H24" s="147" t="s">
        <v>485</v>
      </c>
      <c r="I24" s="147">
        <v>6</v>
      </c>
      <c r="J24" s="115">
        <v>6.0059542655944824</v>
      </c>
    </row>
    <row r="25" spans="2:10">
      <c r="B25" s="147" t="s">
        <v>462</v>
      </c>
      <c r="C25" s="147">
        <v>6</v>
      </c>
      <c r="D25" s="147" t="s">
        <v>469</v>
      </c>
      <c r="E25" s="147" t="s">
        <v>472</v>
      </c>
      <c r="F25" s="147" t="s">
        <v>474</v>
      </c>
      <c r="G25" s="147" t="s">
        <v>477</v>
      </c>
      <c r="H25" s="147" t="s">
        <v>486</v>
      </c>
      <c r="I25" s="147">
        <v>6</v>
      </c>
      <c r="J25" s="115">
        <v>6.2536215782165527</v>
      </c>
    </row>
    <row r="26" spans="2:10">
      <c r="B26" s="147" t="s">
        <v>463</v>
      </c>
      <c r="C26" s="147">
        <v>6</v>
      </c>
      <c r="D26" s="147" t="s">
        <v>469</v>
      </c>
      <c r="E26" s="147" t="s">
        <v>472</v>
      </c>
      <c r="F26" s="147" t="s">
        <v>474</v>
      </c>
      <c r="G26" s="147" t="s">
        <v>477</v>
      </c>
      <c r="H26" s="147" t="s">
        <v>487</v>
      </c>
      <c r="I26" s="147">
        <v>6</v>
      </c>
      <c r="J26" s="115">
        <v>7.3844647407531738</v>
      </c>
    </row>
    <row r="27" spans="2:10">
      <c r="B27" s="147" t="s">
        <v>464</v>
      </c>
      <c r="C27" s="147">
        <v>6</v>
      </c>
      <c r="D27" s="147" t="s">
        <v>469</v>
      </c>
      <c r="E27" s="147" t="s">
        <v>472</v>
      </c>
      <c r="F27" s="147" t="s">
        <v>474</v>
      </c>
      <c r="G27" s="147" t="s">
        <v>477</v>
      </c>
      <c r="H27" s="147" t="s">
        <v>488</v>
      </c>
      <c r="I27" s="147">
        <v>6</v>
      </c>
      <c r="J27" s="115">
        <v>7.4813060760498047</v>
      </c>
    </row>
    <row r="28" spans="2:10">
      <c r="B28" s="147" t="s">
        <v>465</v>
      </c>
      <c r="C28" s="147">
        <v>4</v>
      </c>
      <c r="D28" s="147" t="s">
        <v>470</v>
      </c>
      <c r="E28" s="147" t="s">
        <v>472</v>
      </c>
      <c r="F28" s="147" t="s">
        <v>475</v>
      </c>
      <c r="G28" s="147" t="s">
        <v>478</v>
      </c>
      <c r="H28" s="147" t="s">
        <v>489</v>
      </c>
      <c r="I28" s="147">
        <v>4</v>
      </c>
      <c r="J28" s="115">
        <v>4.2756767272949219</v>
      </c>
    </row>
    <row r="29" spans="2:10">
      <c r="B29" s="147" t="s">
        <v>466</v>
      </c>
      <c r="C29" s="147">
        <v>4</v>
      </c>
      <c r="D29" s="147" t="s">
        <v>470</v>
      </c>
      <c r="E29" s="147" t="s">
        <v>472</v>
      </c>
      <c r="F29" s="147" t="s">
        <v>475</v>
      </c>
      <c r="G29" s="147" t="s">
        <v>479</v>
      </c>
      <c r="H29" s="147" t="s">
        <v>490</v>
      </c>
      <c r="I29" s="147">
        <v>4</v>
      </c>
      <c r="J29" s="115">
        <v>4.5424728393554688</v>
      </c>
    </row>
  </sheetData>
  <sortState xmlns:xlrd2="http://schemas.microsoft.com/office/spreadsheetml/2017/richdata2" ref="B20:J29">
    <sortCondition descending="1" ref="J20:J29"/>
  </sortState>
  <mergeCells count="4">
    <mergeCell ref="B15:G15"/>
    <mergeCell ref="B16:G16"/>
    <mergeCell ref="F6:G6"/>
    <mergeCell ref="C6:D6"/>
  </mergeCells>
  <hyperlinks>
    <hyperlink ref="A1" location="Index!A1" display="back to Index" xr:uid="{00000000-0004-0000-0500-000000000000}"/>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AC74-AA38-4DD2-8F5D-7F22105F7B07}">
  <sheetPr codeName="Sheet5">
    <tabColor theme="4" tint="0.59996337778862885"/>
  </sheetPr>
  <dimension ref="A1:Q24"/>
  <sheetViews>
    <sheetView showGridLines="0" zoomScaleNormal="100" workbookViewId="0">
      <pane ySplit="3" topLeftCell="A4" activePane="bottomLeft" state="frozen"/>
      <selection activeCell="F22" sqref="F22"/>
      <selection pane="bottomLeft"/>
    </sheetView>
  </sheetViews>
  <sheetFormatPr defaultRowHeight="15"/>
  <cols>
    <col min="1" max="1" width="12.7109375" bestFit="1" customWidth="1"/>
    <col min="2" max="2" width="5.7109375" customWidth="1"/>
    <col min="3" max="3" width="24.5703125" customWidth="1"/>
    <col min="4" max="4" width="9.7109375" style="37" customWidth="1"/>
    <col min="5" max="5" width="6.7109375" customWidth="1"/>
    <col min="6" max="6" width="8.7109375" style="37" customWidth="1"/>
    <col min="7" max="7" width="8.7109375" customWidth="1"/>
    <col min="8" max="8" width="4.42578125" customWidth="1"/>
    <col min="9" max="9" width="9.7109375" customWidth="1"/>
    <col min="10" max="10" width="6.7109375" style="37" customWidth="1"/>
    <col min="11" max="11" width="8.7109375" style="37" customWidth="1"/>
    <col min="12" max="12" width="8.7109375" customWidth="1"/>
    <col min="13" max="13" width="12.42578125" customWidth="1"/>
    <col min="14" max="14" width="4.28515625" customWidth="1"/>
  </cols>
  <sheetData>
    <row r="1" spans="1:17" s="17" customFormat="1">
      <c r="A1" s="32" t="s">
        <v>4</v>
      </c>
      <c r="B1" s="63" t="s">
        <v>88</v>
      </c>
      <c r="C1" s="46"/>
      <c r="D1" s="46"/>
      <c r="E1" s="46"/>
      <c r="F1" s="46"/>
      <c r="G1" s="46"/>
      <c r="H1" s="46"/>
      <c r="I1" s="46"/>
      <c r="J1" s="46"/>
      <c r="K1" s="46"/>
      <c r="L1" s="46"/>
      <c r="M1" s="46"/>
      <c r="N1" s="32"/>
      <c r="O1" s="32"/>
      <c r="P1" s="32"/>
      <c r="Q1" s="32"/>
    </row>
    <row r="2" spans="1:17" s="17" customFormat="1">
      <c r="A2" s="17" t="s">
        <v>5</v>
      </c>
      <c r="B2" s="17" t="str">
        <f>Index!E11</f>
        <v>Share of children who are learning-poor by late primary by country groups</v>
      </c>
    </row>
    <row r="3" spans="1:17" s="18" customFormat="1" ht="6" customHeight="1"/>
    <row r="5" spans="1:17">
      <c r="A5" s="37"/>
      <c r="B5" s="264" t="s">
        <v>228</v>
      </c>
      <c r="E5" s="37"/>
      <c r="G5" s="37"/>
      <c r="H5" s="37"/>
      <c r="I5" s="37"/>
      <c r="L5" s="85"/>
    </row>
    <row r="6" spans="1:17" s="52" customFormat="1" ht="12">
      <c r="B6" s="106"/>
      <c r="C6" s="107"/>
      <c r="D6" s="317" t="s">
        <v>51</v>
      </c>
      <c r="E6" s="317"/>
      <c r="F6" s="317"/>
      <c r="G6" s="317"/>
      <c r="H6" s="81"/>
      <c r="I6" s="317" t="s">
        <v>122</v>
      </c>
      <c r="J6" s="317"/>
      <c r="K6" s="317"/>
      <c r="L6" s="317"/>
    </row>
    <row r="7" spans="1:17" s="52" customFormat="1" ht="41.25" customHeight="1">
      <c r="B7" s="323" t="s">
        <v>119</v>
      </c>
      <c r="C7" s="323"/>
      <c r="D7" s="108" t="s">
        <v>229</v>
      </c>
      <c r="E7" s="108" t="s">
        <v>230</v>
      </c>
      <c r="F7" s="108" t="s">
        <v>130</v>
      </c>
      <c r="G7" s="108" t="s">
        <v>131</v>
      </c>
      <c r="H7" s="108"/>
      <c r="I7" s="108" t="s">
        <v>229</v>
      </c>
      <c r="J7" s="108" t="s">
        <v>230</v>
      </c>
      <c r="K7" s="108" t="s">
        <v>130</v>
      </c>
      <c r="L7" s="108" t="s">
        <v>131</v>
      </c>
    </row>
    <row r="8" spans="1:17" s="52" customFormat="1" ht="13.5" customHeight="1">
      <c r="B8" s="80"/>
      <c r="C8" s="80" t="s">
        <v>493</v>
      </c>
      <c r="D8" s="114">
        <v>47.971519470214844</v>
      </c>
      <c r="E8" s="114">
        <v>0.36398205161094666</v>
      </c>
      <c r="F8" s="114">
        <v>1.6400463581085205</v>
      </c>
      <c r="G8" s="114">
        <v>98.72119140625</v>
      </c>
      <c r="H8" s="114"/>
      <c r="I8" s="114">
        <v>52.698314666748047</v>
      </c>
      <c r="J8" s="114">
        <v>0.37464445829391479</v>
      </c>
      <c r="K8" s="114">
        <v>1.6726505756378174</v>
      </c>
      <c r="L8" s="114">
        <v>98.72119140625</v>
      </c>
      <c r="O8" s="110"/>
    </row>
    <row r="9" spans="1:17" s="52" customFormat="1" ht="13.5" customHeight="1">
      <c r="B9" s="318" t="s">
        <v>40</v>
      </c>
      <c r="C9" s="71" t="s">
        <v>494</v>
      </c>
      <c r="D9" s="115">
        <v>19.755348205566406</v>
      </c>
      <c r="E9" s="115">
        <v>0.83492499589920044</v>
      </c>
      <c r="F9" s="115">
        <v>1.6726505756378174</v>
      </c>
      <c r="G9" s="115">
        <v>51.101810455322266</v>
      </c>
      <c r="H9" s="115"/>
      <c r="I9" s="115">
        <v>21.164701461791992</v>
      </c>
      <c r="J9" s="115">
        <v>0.8856431245803833</v>
      </c>
      <c r="K9" s="115">
        <v>1.6726505756378174</v>
      </c>
      <c r="L9" s="115">
        <v>51.101810455322266</v>
      </c>
      <c r="O9" s="110"/>
    </row>
    <row r="10" spans="1:17" s="52" customFormat="1" ht="13.5" customHeight="1">
      <c r="B10" s="318"/>
      <c r="C10" s="71" t="s">
        <v>495</v>
      </c>
      <c r="D10" s="115">
        <v>8.816436767578125</v>
      </c>
      <c r="E10" s="115">
        <v>0.20564410090446472</v>
      </c>
      <c r="F10" s="115">
        <v>1.6400463581085205</v>
      </c>
      <c r="G10" s="115">
        <v>64.489814758300781</v>
      </c>
      <c r="H10" s="115"/>
      <c r="I10" s="115">
        <v>13.286225318908691</v>
      </c>
      <c r="J10" s="115">
        <v>0.38894587755203247</v>
      </c>
      <c r="K10" s="115">
        <v>2.1816284656524658</v>
      </c>
      <c r="L10" s="115">
        <v>64.489814758300781</v>
      </c>
    </row>
    <row r="11" spans="1:17" s="52" customFormat="1" ht="13.5" customHeight="1">
      <c r="B11" s="318"/>
      <c r="C11" s="71" t="s">
        <v>496</v>
      </c>
      <c r="D11" s="115">
        <v>50.779083251953125</v>
      </c>
      <c r="E11" s="115">
        <v>0.8138236403465271</v>
      </c>
      <c r="F11" s="115">
        <v>20.681787490844727</v>
      </c>
      <c r="G11" s="115">
        <v>80.742546081542969</v>
      </c>
      <c r="H11" s="115"/>
      <c r="I11" s="115">
        <v>50.779083251953125</v>
      </c>
      <c r="J11" s="115">
        <v>0.89866507053375244</v>
      </c>
      <c r="K11" s="115">
        <v>20.681787490844727</v>
      </c>
      <c r="L11" s="115">
        <v>80.742546081542969</v>
      </c>
    </row>
    <row r="12" spans="1:17" s="52" customFormat="1" ht="13.5" customHeight="1">
      <c r="B12" s="318"/>
      <c r="C12" s="71" t="s">
        <v>497</v>
      </c>
      <c r="D12" s="115">
        <v>58.709808349609375</v>
      </c>
      <c r="E12" s="115">
        <v>0.6289634108543396</v>
      </c>
      <c r="F12" s="115">
        <v>11.660113334655762</v>
      </c>
      <c r="G12" s="115">
        <v>94.731529235839844</v>
      </c>
      <c r="H12" s="115"/>
      <c r="I12" s="115">
        <v>63.299293518066406</v>
      </c>
      <c r="J12" s="115">
        <v>0.85026192665100098</v>
      </c>
      <c r="K12" s="115">
        <v>35.656215667724609</v>
      </c>
      <c r="L12" s="115">
        <v>94.731529235839844</v>
      </c>
    </row>
    <row r="13" spans="1:17" s="52" customFormat="1" ht="13.5" customHeight="1">
      <c r="B13" s="318"/>
      <c r="C13" s="71" t="s">
        <v>498</v>
      </c>
      <c r="D13" s="115">
        <v>7.5634875297546387</v>
      </c>
      <c r="E13" s="115">
        <v>0.45738464593887329</v>
      </c>
      <c r="F13" s="115">
        <v>4.2957596778869629</v>
      </c>
      <c r="G13" s="115">
        <v>7.8534097671508789</v>
      </c>
      <c r="H13" s="115"/>
      <c r="I13" s="147" t="s">
        <v>508</v>
      </c>
      <c r="J13" s="147" t="s">
        <v>508</v>
      </c>
      <c r="K13" s="147" t="s">
        <v>508</v>
      </c>
      <c r="L13" s="147" t="s">
        <v>508</v>
      </c>
      <c r="M13" s="168" t="s">
        <v>148</v>
      </c>
      <c r="Q13" s="147"/>
    </row>
    <row r="14" spans="1:17" s="52" customFormat="1" ht="13.5" customHeight="1">
      <c r="B14" s="318"/>
      <c r="C14" s="71" t="s">
        <v>499</v>
      </c>
      <c r="D14" s="115">
        <v>58.205474853515625</v>
      </c>
      <c r="E14" s="115">
        <v>0.86551898717880249</v>
      </c>
      <c r="F14" s="115">
        <v>14.790162086486816</v>
      </c>
      <c r="G14" s="115">
        <v>93.447998046875</v>
      </c>
      <c r="H14" s="115"/>
      <c r="I14" s="115">
        <v>58.205474853515625</v>
      </c>
      <c r="J14" s="115">
        <v>0.855438232421875</v>
      </c>
      <c r="K14" s="115">
        <v>14.790162086486816</v>
      </c>
      <c r="L14" s="115">
        <v>93.447998046875</v>
      </c>
    </row>
    <row r="15" spans="1:17" s="52" customFormat="1" ht="13.5" customHeight="1">
      <c r="B15" s="318"/>
      <c r="C15" s="71" t="s">
        <v>500</v>
      </c>
      <c r="D15" s="115">
        <v>86.667373657226563</v>
      </c>
      <c r="E15" s="115">
        <v>0.32429227232933044</v>
      </c>
      <c r="F15" s="115">
        <v>48.291816711425781</v>
      </c>
      <c r="G15" s="115">
        <v>98.72119140625</v>
      </c>
      <c r="H15" s="115"/>
      <c r="I15" s="115">
        <v>86.667373657226563</v>
      </c>
      <c r="J15" s="115">
        <v>0.32064104080200195</v>
      </c>
      <c r="K15" s="115">
        <v>48.291816711425781</v>
      </c>
      <c r="L15" s="115">
        <v>98.72119140625</v>
      </c>
    </row>
    <row r="16" spans="1:17" s="52" customFormat="1" ht="13.5" customHeight="1">
      <c r="B16" s="320" t="s">
        <v>30</v>
      </c>
      <c r="C16" s="111" t="s">
        <v>501</v>
      </c>
      <c r="D16" s="116">
        <v>8.6930141448974609</v>
      </c>
      <c r="E16" s="116">
        <v>0.17938867211341858</v>
      </c>
      <c r="F16" s="116">
        <v>1.6400463581085205</v>
      </c>
      <c r="G16" s="116">
        <v>66.627220153808594</v>
      </c>
      <c r="H16" s="116"/>
      <c r="I16" s="116">
        <v>23.886907577514648</v>
      </c>
      <c r="J16" s="116">
        <v>0.50650733709335327</v>
      </c>
      <c r="K16" s="116">
        <v>3.9981093406677246</v>
      </c>
      <c r="L16" s="116">
        <v>66.627220153808594</v>
      </c>
    </row>
    <row r="17" spans="2:17" s="52" customFormat="1" ht="13.5" customHeight="1">
      <c r="B17" s="329"/>
      <c r="C17" s="71" t="s">
        <v>502</v>
      </c>
      <c r="D17" s="115">
        <v>28.959959030151367</v>
      </c>
      <c r="E17" s="115">
        <v>0.52667379379272461</v>
      </c>
      <c r="F17" s="115">
        <v>2.1816284656524658</v>
      </c>
      <c r="G17" s="115">
        <v>80.742546081542969</v>
      </c>
      <c r="H17" s="115"/>
      <c r="I17" s="115">
        <v>28.959959030151367</v>
      </c>
      <c r="J17" s="115">
        <v>0.68426531553268433</v>
      </c>
      <c r="K17" s="115">
        <v>2.1816284656524658</v>
      </c>
      <c r="L17" s="115">
        <v>80.742546081542969</v>
      </c>
    </row>
    <row r="18" spans="2:17" s="52" customFormat="1" ht="13.5" customHeight="1">
      <c r="B18" s="329"/>
      <c r="C18" s="71" t="s">
        <v>503</v>
      </c>
      <c r="D18" s="115">
        <v>55.090740203857422</v>
      </c>
      <c r="E18" s="115">
        <v>0.72358661890029907</v>
      </c>
      <c r="F18" s="115">
        <v>1.6726505756378174</v>
      </c>
      <c r="G18" s="115">
        <v>85.050758361816406</v>
      </c>
      <c r="H18" s="115"/>
      <c r="I18" s="115">
        <v>55.090740203857422</v>
      </c>
      <c r="J18" s="115">
        <v>0.713950514793396</v>
      </c>
      <c r="K18" s="115">
        <v>1.6726505756378174</v>
      </c>
      <c r="L18" s="115">
        <v>85.050758361816406</v>
      </c>
    </row>
    <row r="19" spans="2:17" s="52" customFormat="1" ht="13.5" customHeight="1">
      <c r="B19" s="322"/>
      <c r="C19" s="91" t="s">
        <v>504</v>
      </c>
      <c r="D19" s="117">
        <v>89.849555969238281</v>
      </c>
      <c r="E19" s="117">
        <v>0.31550496816635132</v>
      </c>
      <c r="F19" s="117">
        <v>78.166427612304688</v>
      </c>
      <c r="G19" s="117">
        <v>98.72119140625</v>
      </c>
      <c r="H19" s="117"/>
      <c r="I19" s="117">
        <v>89.849555969238281</v>
      </c>
      <c r="J19" s="117">
        <v>0.31113666296005249</v>
      </c>
      <c r="K19" s="117">
        <v>78.166427612304688</v>
      </c>
      <c r="L19" s="117">
        <v>98.72119140625</v>
      </c>
    </row>
    <row r="20" spans="2:17" s="52" customFormat="1" ht="13.5" customHeight="1">
      <c r="B20" s="320" t="s">
        <v>52</v>
      </c>
      <c r="C20" s="111" t="s">
        <v>505</v>
      </c>
      <c r="D20" s="116">
        <v>7.704432487487793</v>
      </c>
      <c r="E20" s="116">
        <v>0.17928785085678101</v>
      </c>
      <c r="F20" s="116">
        <v>1.6400463581085205</v>
      </c>
      <c r="G20" s="116">
        <v>51.035900115966797</v>
      </c>
      <c r="H20" s="116"/>
      <c r="I20" s="147" t="s">
        <v>509</v>
      </c>
      <c r="J20" s="147" t="s">
        <v>509</v>
      </c>
      <c r="K20" s="147" t="s">
        <v>509</v>
      </c>
      <c r="L20" s="147" t="s">
        <v>509</v>
      </c>
      <c r="M20" s="168" t="s">
        <v>148</v>
      </c>
      <c r="Q20" s="147"/>
    </row>
    <row r="21" spans="2:17" s="52" customFormat="1" ht="13.5" customHeight="1">
      <c r="B21" s="329"/>
      <c r="C21" s="71" t="s">
        <v>506</v>
      </c>
      <c r="D21" s="115">
        <v>40.044410705566406</v>
      </c>
      <c r="E21" s="115">
        <v>0.62628787755966187</v>
      </c>
      <c r="F21" s="115">
        <v>1.6726505756378174</v>
      </c>
      <c r="G21" s="115">
        <v>80.742546081542969</v>
      </c>
      <c r="H21" s="115"/>
      <c r="I21" s="115">
        <v>40.044410705566406</v>
      </c>
      <c r="J21" s="115">
        <v>0.61375463008880615</v>
      </c>
      <c r="K21" s="115">
        <v>1.6726505756378174</v>
      </c>
      <c r="L21" s="115">
        <v>80.742546081542969</v>
      </c>
    </row>
    <row r="22" spans="2:17" s="52" customFormat="1" ht="13.5" customHeight="1">
      <c r="B22" s="322"/>
      <c r="C22" s="91" t="s">
        <v>507</v>
      </c>
      <c r="D22" s="117">
        <v>79.525146484375</v>
      </c>
      <c r="E22" s="117">
        <v>0.31868568062782288</v>
      </c>
      <c r="F22" s="117">
        <v>51.101810455322266</v>
      </c>
      <c r="G22" s="117">
        <v>98.72119140625</v>
      </c>
      <c r="H22" s="117"/>
      <c r="I22" s="117">
        <v>79.525146484375</v>
      </c>
      <c r="J22" s="117">
        <v>0.32300236821174622</v>
      </c>
      <c r="K22" s="117">
        <v>51.101810455322266</v>
      </c>
      <c r="L22" s="117">
        <v>98.72119140625</v>
      </c>
    </row>
    <row r="23" spans="2:17">
      <c r="B23" s="330" t="s">
        <v>84</v>
      </c>
      <c r="C23" s="330"/>
      <c r="D23" s="330"/>
      <c r="E23" s="330"/>
      <c r="F23" s="330"/>
      <c r="G23" s="330"/>
      <c r="H23" s="330"/>
      <c r="I23" s="330"/>
      <c r="J23" s="330"/>
      <c r="K23" s="330"/>
      <c r="L23" s="330"/>
    </row>
    <row r="24" spans="2:17" ht="43.5" customHeight="1">
      <c r="B24" s="327" t="s">
        <v>231</v>
      </c>
      <c r="C24" s="327"/>
      <c r="D24" s="327"/>
      <c r="E24" s="327"/>
      <c r="F24" s="327"/>
      <c r="G24" s="327"/>
      <c r="H24" s="327"/>
      <c r="I24" s="327"/>
      <c r="J24" s="327"/>
      <c r="K24" s="327"/>
      <c r="L24" s="327"/>
    </row>
  </sheetData>
  <mergeCells count="8">
    <mergeCell ref="B20:B22"/>
    <mergeCell ref="B7:C7"/>
    <mergeCell ref="B24:L24"/>
    <mergeCell ref="B23:L23"/>
    <mergeCell ref="D6:G6"/>
    <mergeCell ref="I6:L6"/>
    <mergeCell ref="B9:B15"/>
    <mergeCell ref="B16:B19"/>
  </mergeCells>
  <hyperlinks>
    <hyperlink ref="A1" location="Index!A1" display="back to Index"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53B86-421E-41B4-B176-3A212D7BEEC6}">
  <sheetPr codeName="Sheet34">
    <tabColor theme="4" tint="0.59996337778862885"/>
  </sheetPr>
  <dimension ref="A1:P13"/>
  <sheetViews>
    <sheetView showGridLines="0" zoomScaleNormal="100" workbookViewId="0">
      <pane ySplit="3" topLeftCell="A4" activePane="bottomLeft" state="frozen"/>
      <selection activeCell="I32" sqref="I32"/>
      <selection pane="bottomLeft"/>
    </sheetView>
  </sheetViews>
  <sheetFormatPr defaultRowHeight="15"/>
  <cols>
    <col min="1" max="1" width="12.7109375" bestFit="1" customWidth="1"/>
    <col min="2" max="2" width="9.140625" customWidth="1"/>
    <col min="3" max="3" width="8.28515625" customWidth="1"/>
    <col min="4" max="4" width="5.7109375" style="37" customWidth="1"/>
    <col min="5" max="5" width="10.140625" style="37" customWidth="1"/>
    <col min="6" max="6" width="9" style="37" customWidth="1"/>
    <col min="7" max="7" width="6.7109375" customWidth="1"/>
    <col min="8" max="8" width="4" customWidth="1"/>
    <col min="9" max="9" width="8.28515625" customWidth="1"/>
    <col min="10" max="10" width="5.7109375" style="37" customWidth="1"/>
    <col min="11" max="11" width="10.140625" style="37" customWidth="1"/>
    <col min="12" max="12" width="9" style="37" customWidth="1"/>
    <col min="13" max="13" width="6.7109375" customWidth="1"/>
  </cols>
  <sheetData>
    <row r="1" spans="1:16" s="17" customFormat="1">
      <c r="A1" s="32" t="s">
        <v>4</v>
      </c>
      <c r="B1" s="63" t="s">
        <v>88</v>
      </c>
      <c r="C1" s="46"/>
      <c r="D1" s="46"/>
      <c r="E1" s="46"/>
      <c r="F1" s="46"/>
      <c r="G1" s="46"/>
      <c r="H1" s="46"/>
      <c r="I1" s="46"/>
      <c r="J1" s="46"/>
      <c r="K1" s="32"/>
      <c r="L1" s="32"/>
      <c r="M1" s="32"/>
      <c r="N1" s="32"/>
      <c r="O1" s="32"/>
      <c r="P1" s="32"/>
    </row>
    <row r="2" spans="1:16" s="17" customFormat="1">
      <c r="A2" s="17" t="s">
        <v>5</v>
      </c>
      <c r="B2" s="17" t="str">
        <f>Index!E12</f>
        <v>Results sensitivity in respect to choice of reporting window</v>
      </c>
      <c r="C2" s="47"/>
      <c r="D2" s="47"/>
      <c r="E2" s="47"/>
      <c r="F2" s="47"/>
      <c r="G2" s="47"/>
      <c r="H2" s="47"/>
      <c r="I2" s="47"/>
      <c r="J2" s="47"/>
    </row>
    <row r="3" spans="1:16" s="18" customFormat="1" ht="6" customHeight="1">
      <c r="C3" s="48"/>
      <c r="D3" s="48"/>
      <c r="E3" s="48"/>
      <c r="F3" s="48"/>
      <c r="G3" s="48"/>
      <c r="H3" s="48"/>
      <c r="I3" s="48"/>
      <c r="J3" s="48"/>
    </row>
    <row r="5" spans="1:16">
      <c r="B5" s="264" t="s">
        <v>133</v>
      </c>
      <c r="C5" s="52"/>
      <c r="D5" s="52"/>
      <c r="E5" s="52"/>
      <c r="F5" s="52"/>
      <c r="G5" s="52"/>
      <c r="H5" s="52"/>
      <c r="I5" s="52"/>
      <c r="J5" s="52"/>
      <c r="K5" s="52"/>
      <c r="L5" s="52"/>
      <c r="M5" s="52"/>
    </row>
    <row r="6" spans="1:16" ht="15" customHeight="1">
      <c r="B6" s="160"/>
      <c r="C6" s="332" t="s">
        <v>51</v>
      </c>
      <c r="D6" s="332"/>
      <c r="E6" s="332"/>
      <c r="F6" s="332"/>
      <c r="G6" s="332"/>
      <c r="H6" s="160"/>
      <c r="I6" s="332" t="s">
        <v>122</v>
      </c>
      <c r="J6" s="332"/>
      <c r="K6" s="332"/>
      <c r="L6" s="332"/>
      <c r="M6" s="332"/>
    </row>
    <row r="7" spans="1:16" ht="44.25" customHeight="1">
      <c r="B7" s="133" t="s">
        <v>510</v>
      </c>
      <c r="C7" s="134" t="s">
        <v>515</v>
      </c>
      <c r="D7" s="134" t="s">
        <v>516</v>
      </c>
      <c r="E7" s="134" t="s">
        <v>517</v>
      </c>
      <c r="F7" s="108" t="s">
        <v>518</v>
      </c>
      <c r="G7" s="134" t="s">
        <v>519</v>
      </c>
      <c r="H7" s="134" t="s">
        <v>520</v>
      </c>
      <c r="I7" s="134" t="s">
        <v>521</v>
      </c>
      <c r="J7" s="134" t="s">
        <v>522</v>
      </c>
      <c r="K7" s="134" t="s">
        <v>523</v>
      </c>
      <c r="L7" s="108" t="s">
        <v>524</v>
      </c>
      <c r="M7" s="134" t="s">
        <v>525</v>
      </c>
    </row>
    <row r="8" spans="1:16" s="37" customFormat="1">
      <c r="B8" s="104" t="s">
        <v>511</v>
      </c>
      <c r="C8" s="161">
        <v>48.971366882324219</v>
      </c>
      <c r="D8" s="161">
        <v>0.27986177802085876</v>
      </c>
      <c r="E8" s="161">
        <v>84.1610107421875</v>
      </c>
      <c r="F8" s="162">
        <v>116</v>
      </c>
      <c r="G8" s="163">
        <v>2014.6085205078125</v>
      </c>
      <c r="H8" s="162"/>
      <c r="I8" s="161">
        <v>53.757919311523438</v>
      </c>
      <c r="J8" s="161">
        <v>0.33317402005195618</v>
      </c>
      <c r="K8" s="161">
        <v>82.906135559082031</v>
      </c>
      <c r="L8" s="162">
        <v>74</v>
      </c>
      <c r="M8" s="163">
        <v>2014.491455078125</v>
      </c>
    </row>
    <row r="9" spans="1:16">
      <c r="B9" s="51" t="s">
        <v>512</v>
      </c>
      <c r="C9" s="115">
        <v>47.971519470214844</v>
      </c>
      <c r="D9" s="115">
        <v>0.35309630632400513</v>
      </c>
      <c r="E9" s="115">
        <v>81.1015625</v>
      </c>
      <c r="F9" s="147">
        <v>100</v>
      </c>
      <c r="G9" s="110">
        <v>2014.9677734375</v>
      </c>
      <c r="H9" s="147"/>
      <c r="I9" s="115">
        <v>52.698314666748047</v>
      </c>
      <c r="J9" s="115">
        <v>0.37874245643615723</v>
      </c>
      <c r="K9" s="115">
        <v>79.716293334960938</v>
      </c>
      <c r="L9" s="147">
        <v>62</v>
      </c>
      <c r="M9" s="110">
        <v>2014.864501953125</v>
      </c>
    </row>
    <row r="10" spans="1:16">
      <c r="B10" s="51" t="s">
        <v>513</v>
      </c>
      <c r="C10" s="115">
        <v>46.969295501708984</v>
      </c>
      <c r="D10" s="115">
        <v>0.36287912726402283</v>
      </c>
      <c r="E10" s="115">
        <v>72.648590087890625</v>
      </c>
      <c r="F10" s="147">
        <v>90</v>
      </c>
      <c r="G10" s="110">
        <v>2015.4876708984375</v>
      </c>
      <c r="H10" s="147"/>
      <c r="I10" s="115">
        <v>51.742729187011719</v>
      </c>
      <c r="J10" s="115">
        <v>0.4619898796081543</v>
      </c>
      <c r="K10" s="115">
        <v>70.275245666503906</v>
      </c>
      <c r="L10" s="147">
        <v>52</v>
      </c>
      <c r="M10" s="110">
        <v>2015.452880859375</v>
      </c>
    </row>
    <row r="11" spans="1:16">
      <c r="B11" s="307" t="s">
        <v>514</v>
      </c>
      <c r="C11" s="117">
        <v>43.461406707763672</v>
      </c>
      <c r="D11" s="117">
        <v>0.41840273141860962</v>
      </c>
      <c r="E11" s="117">
        <v>56.363178253173828</v>
      </c>
      <c r="F11" s="242">
        <v>60</v>
      </c>
      <c r="G11" s="113">
        <v>2016.029541015625</v>
      </c>
      <c r="H11" s="242"/>
      <c r="I11" s="117">
        <v>47.874805450439453</v>
      </c>
      <c r="J11" s="117">
        <v>0.48691371083259583</v>
      </c>
      <c r="K11" s="117">
        <v>52.086196899414063</v>
      </c>
      <c r="L11" s="242">
        <v>22</v>
      </c>
      <c r="M11" s="113">
        <v>2016.0537109375</v>
      </c>
    </row>
    <row r="12" spans="1:16" s="37" customFormat="1">
      <c r="B12" s="331" t="s">
        <v>84</v>
      </c>
      <c r="C12" s="331"/>
      <c r="D12" s="331"/>
      <c r="E12" s="331"/>
      <c r="F12" s="331"/>
      <c r="G12" s="331"/>
      <c r="H12" s="331"/>
      <c r="I12" s="331"/>
      <c r="J12" s="331"/>
      <c r="K12" s="331"/>
      <c r="L12" s="331"/>
      <c r="M12" s="331"/>
    </row>
    <row r="13" spans="1:16" ht="39.75" customHeight="1">
      <c r="B13" s="333" t="s">
        <v>232</v>
      </c>
      <c r="C13" s="333"/>
      <c r="D13" s="333"/>
      <c r="E13" s="333"/>
      <c r="F13" s="333"/>
      <c r="G13" s="333"/>
      <c r="H13" s="333"/>
      <c r="I13" s="333"/>
      <c r="J13" s="333"/>
      <c r="K13" s="333"/>
      <c r="L13" s="333"/>
      <c r="M13" s="333"/>
    </row>
  </sheetData>
  <mergeCells count="4">
    <mergeCell ref="B12:M12"/>
    <mergeCell ref="C6:G6"/>
    <mergeCell ref="I6:M6"/>
    <mergeCell ref="B13:M13"/>
  </mergeCells>
  <hyperlinks>
    <hyperlink ref="A1" location="Index!A1" display="back to Index" xr:uid="{00000000-0004-0000-07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0633-4618-4092-9A5A-83B5C74E2D7F}">
  <sheetPr codeName="Sheet35">
    <tabColor theme="4" tint="0.59996337778862885"/>
  </sheetPr>
  <dimension ref="A1:P14"/>
  <sheetViews>
    <sheetView showGridLines="0" zoomScaleNormal="100" workbookViewId="0">
      <pane ySplit="3" topLeftCell="A4" activePane="bottomLeft" state="frozen"/>
      <selection activeCell="F22" sqref="F22"/>
      <selection pane="bottomLeft"/>
    </sheetView>
  </sheetViews>
  <sheetFormatPr defaultRowHeight="15"/>
  <cols>
    <col min="1" max="1" width="12.7109375" bestFit="1" customWidth="1"/>
    <col min="2" max="2" width="9.5703125" style="31" customWidth="1"/>
    <col min="3" max="3" width="8.140625" customWidth="1"/>
    <col min="4" max="4" width="5.140625" style="37" customWidth="1"/>
    <col min="5" max="5" width="10" style="41" customWidth="1"/>
    <col min="6" max="6" width="9.28515625" customWidth="1"/>
    <col min="7" max="7" width="8.5703125" style="37" customWidth="1"/>
    <col min="8" max="8" width="1.140625" customWidth="1"/>
    <col min="9" max="9" width="8.140625" customWidth="1"/>
    <col min="10" max="10" width="5.140625" style="37" customWidth="1"/>
    <col min="11" max="11" width="10" style="41" customWidth="1"/>
    <col min="12" max="12" width="9.28515625" customWidth="1"/>
    <col min="13" max="13" width="8.5703125" customWidth="1"/>
    <col min="14" max="14" width="2.5703125" customWidth="1"/>
    <col min="15" max="15" width="5.85546875" customWidth="1"/>
  </cols>
  <sheetData>
    <row r="1" spans="1:16" s="17" customFormat="1">
      <c r="A1" s="32" t="s">
        <v>4</v>
      </c>
      <c r="B1" s="63" t="s">
        <v>88</v>
      </c>
      <c r="C1" s="46"/>
      <c r="D1" s="46"/>
      <c r="E1" s="46"/>
      <c r="F1" s="46"/>
      <c r="G1" s="46"/>
      <c r="H1" s="46"/>
      <c r="I1" s="46"/>
      <c r="J1" s="46"/>
      <c r="K1" s="46"/>
      <c r="L1" s="32"/>
      <c r="M1" s="32"/>
      <c r="N1" s="32"/>
      <c r="O1" s="32"/>
      <c r="P1" s="32"/>
    </row>
    <row r="2" spans="1:16" s="17" customFormat="1">
      <c r="A2" s="17" t="s">
        <v>5</v>
      </c>
      <c r="B2" s="17" t="str">
        <f>Index!E13</f>
        <v>Results sensitivity to choice of population of reference</v>
      </c>
      <c r="C2" s="47"/>
      <c r="D2" s="47"/>
      <c r="E2" s="47"/>
      <c r="F2" s="47"/>
      <c r="G2" s="47"/>
      <c r="H2" s="47"/>
      <c r="I2" s="47"/>
      <c r="J2" s="47"/>
      <c r="K2" s="47"/>
    </row>
    <row r="3" spans="1:16" s="18" customFormat="1" ht="6" customHeight="1">
      <c r="C3" s="48"/>
      <c r="D3" s="48"/>
      <c r="E3" s="48"/>
      <c r="F3" s="48"/>
      <c r="G3" s="48"/>
      <c r="H3" s="48"/>
      <c r="I3" s="48"/>
      <c r="J3" s="48"/>
      <c r="K3" s="48"/>
    </row>
    <row r="5" spans="1:16" s="37" customFormat="1">
      <c r="B5" s="264" t="s">
        <v>132</v>
      </c>
      <c r="C5" s="52"/>
      <c r="D5" s="52"/>
      <c r="E5" s="165"/>
      <c r="F5" s="52"/>
      <c r="G5" s="52"/>
      <c r="H5" s="52"/>
      <c r="I5" s="52"/>
      <c r="J5" s="52"/>
      <c r="K5" s="165"/>
      <c r="L5" s="52"/>
      <c r="M5" s="52"/>
    </row>
    <row r="6" spans="1:16" ht="14.45" customHeight="1">
      <c r="B6" s="103"/>
      <c r="C6" s="332" t="s">
        <v>51</v>
      </c>
      <c r="D6" s="332"/>
      <c r="E6" s="332"/>
      <c r="F6" s="332"/>
      <c r="G6" s="332"/>
      <c r="H6" s="160"/>
      <c r="I6" s="332" t="s">
        <v>122</v>
      </c>
      <c r="J6" s="332"/>
      <c r="K6" s="332"/>
      <c r="L6" s="332"/>
      <c r="M6" s="332"/>
    </row>
    <row r="7" spans="1:16" ht="48.75">
      <c r="B7" s="133" t="s">
        <v>526</v>
      </c>
      <c r="C7" s="134" t="s">
        <v>532</v>
      </c>
      <c r="D7" s="134" t="s">
        <v>533</v>
      </c>
      <c r="E7" s="166" t="s">
        <v>534</v>
      </c>
      <c r="F7" s="134" t="s">
        <v>535</v>
      </c>
      <c r="G7" s="134" t="s">
        <v>536</v>
      </c>
      <c r="H7" s="134" t="s">
        <v>537</v>
      </c>
      <c r="I7" s="134" t="s">
        <v>538</v>
      </c>
      <c r="J7" s="134" t="s">
        <v>539</v>
      </c>
      <c r="K7" s="166" t="s">
        <v>540</v>
      </c>
      <c r="L7" s="134" t="s">
        <v>541</v>
      </c>
      <c r="M7" s="134" t="s">
        <v>542</v>
      </c>
      <c r="O7" s="49"/>
      <c r="P7" s="49"/>
    </row>
    <row r="8" spans="1:16">
      <c r="B8" s="167" t="s">
        <v>527</v>
      </c>
      <c r="C8" s="115">
        <v>48.315303802490234</v>
      </c>
      <c r="D8" s="115">
        <v>0.35669147968292236</v>
      </c>
      <c r="E8" s="110">
        <v>124.87065124511719</v>
      </c>
      <c r="F8" s="115">
        <v>80.693855285644531</v>
      </c>
      <c r="G8" s="110">
        <v>60.331634521484375</v>
      </c>
      <c r="H8" s="147"/>
      <c r="I8" s="115">
        <v>52.982765197753906</v>
      </c>
      <c r="J8" s="115">
        <v>0.39379867911338806</v>
      </c>
      <c r="K8" s="110">
        <v>112.02618408203125</v>
      </c>
      <c r="L8" s="115">
        <v>79.27520751953125</v>
      </c>
      <c r="M8" s="110">
        <v>59.354568481445313</v>
      </c>
      <c r="O8" s="50"/>
      <c r="P8" s="49"/>
    </row>
    <row r="9" spans="1:16">
      <c r="B9" s="51" t="s">
        <v>528</v>
      </c>
      <c r="C9" s="115">
        <v>47.971519470214844</v>
      </c>
      <c r="D9" s="115">
        <v>0.34292459487915039</v>
      </c>
      <c r="E9" s="110">
        <v>611.82513427734375</v>
      </c>
      <c r="F9" s="115">
        <v>81.1015625</v>
      </c>
      <c r="G9" s="110">
        <v>293.50180053710938</v>
      </c>
      <c r="H9" s="147"/>
      <c r="I9" s="115">
        <v>52.698314666748047</v>
      </c>
      <c r="J9" s="115">
        <v>0.41466352343559265</v>
      </c>
      <c r="K9" s="110">
        <v>547.7926025390625</v>
      </c>
      <c r="L9" s="115">
        <v>79.716293334960938</v>
      </c>
      <c r="M9" s="110">
        <v>288.67745971679688</v>
      </c>
      <c r="O9" s="50"/>
      <c r="P9" s="49"/>
    </row>
    <row r="10" spans="1:16" s="37" customFormat="1">
      <c r="B10" s="51" t="s">
        <v>529</v>
      </c>
      <c r="C10" s="115">
        <v>48.084079742431641</v>
      </c>
      <c r="D10" s="115">
        <v>0.31541401147842407</v>
      </c>
      <c r="E10" s="110">
        <v>1497.89306640625</v>
      </c>
      <c r="F10" s="115">
        <v>80.793731689453125</v>
      </c>
      <c r="G10" s="110">
        <v>720.24810791015625</v>
      </c>
      <c r="H10" s="147"/>
      <c r="I10" s="115">
        <v>52.773902893066406</v>
      </c>
      <c r="J10" s="115">
        <v>0.32601067423820496</v>
      </c>
      <c r="K10" s="110">
        <v>1342.5103759765625</v>
      </c>
      <c r="L10" s="115">
        <v>79.371826171875</v>
      </c>
      <c r="M10" s="110">
        <v>708.4951171875</v>
      </c>
      <c r="O10" s="50"/>
      <c r="P10" s="49"/>
    </row>
    <row r="11" spans="1:16">
      <c r="B11" s="51" t="s">
        <v>530</v>
      </c>
      <c r="C11" s="115">
        <v>50.536998748779297</v>
      </c>
      <c r="D11" s="115">
        <v>0.32576867938041687</v>
      </c>
      <c r="E11" s="110">
        <v>448.57705688476563</v>
      </c>
      <c r="F11" s="115">
        <v>77.935478210449219</v>
      </c>
      <c r="G11" s="110">
        <v>226.6973876953125</v>
      </c>
      <c r="H11" s="147"/>
      <c r="I11" s="115">
        <v>55.424900054931641</v>
      </c>
      <c r="J11" s="115">
        <v>0.36737489700317383</v>
      </c>
      <c r="K11" s="110">
        <v>402.41928100585938</v>
      </c>
      <c r="L11" s="115">
        <v>76.015357971191406</v>
      </c>
      <c r="M11" s="110">
        <v>223.04048156738281</v>
      </c>
      <c r="O11" s="50"/>
      <c r="P11" s="49"/>
    </row>
    <row r="12" spans="1:16">
      <c r="B12" s="307" t="s">
        <v>531</v>
      </c>
      <c r="C12" s="117">
        <v>48.017990112304688</v>
      </c>
      <c r="D12" s="117">
        <v>0.31776502728462219</v>
      </c>
      <c r="E12" s="113">
        <v>804.3892822265625</v>
      </c>
      <c r="F12" s="117">
        <v>80.824623107910156</v>
      </c>
      <c r="G12" s="113">
        <v>386.25155639648438</v>
      </c>
      <c r="H12" s="242"/>
      <c r="I12" s="117">
        <v>52.874164581298828</v>
      </c>
      <c r="J12" s="117">
        <v>0.33846482634544373</v>
      </c>
      <c r="K12" s="113">
        <v>718.43450927734375</v>
      </c>
      <c r="L12" s="117">
        <v>79.243804931640625</v>
      </c>
      <c r="M12" s="113">
        <v>379.86624145507813</v>
      </c>
      <c r="O12" s="50"/>
      <c r="P12" s="49"/>
    </row>
    <row r="13" spans="1:16" ht="15.75" customHeight="1">
      <c r="B13" s="331" t="s">
        <v>84</v>
      </c>
      <c r="C13" s="331"/>
      <c r="D13" s="331"/>
      <c r="E13" s="331"/>
      <c r="F13" s="331"/>
      <c r="G13" s="331"/>
      <c r="H13" s="331"/>
      <c r="I13" s="331"/>
      <c r="J13" s="331"/>
      <c r="K13" s="331"/>
      <c r="L13" s="331"/>
      <c r="M13" s="331"/>
    </row>
    <row r="14" spans="1:16" ht="32.25" customHeight="1">
      <c r="B14" s="333" t="s">
        <v>232</v>
      </c>
      <c r="C14" s="333"/>
      <c r="D14" s="333"/>
      <c r="E14" s="333"/>
      <c r="F14" s="333"/>
      <c r="G14" s="333"/>
      <c r="H14" s="333"/>
      <c r="I14" s="333"/>
      <c r="J14" s="333"/>
      <c r="K14" s="333"/>
      <c r="L14" s="333"/>
      <c r="M14" s="333"/>
    </row>
  </sheetData>
  <mergeCells count="4">
    <mergeCell ref="B13:M13"/>
    <mergeCell ref="B14:M14"/>
    <mergeCell ref="I6:M6"/>
    <mergeCell ref="C6:G6"/>
  </mergeCells>
  <hyperlinks>
    <hyperlink ref="A1" location="Index!A1" display="back to Index" xr:uid="{00000000-0004-0000-0800-000000000000}"/>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2 5 c 4 b f d f - c 8 9 a - 4 c 9 a - 9 c 2 f - 9 3 1 0 e d c b 1 3 9 8 "   x m l n s = " h t t p : / / s c h e m a s . m i c r o s o f t . c o m / D a t a M a s h u p " > A A A A A M 0 I A A B Q S w M E F A A C A A g A e q l 6 U M u 9 i V + n A A A A + Q A A A B I A H A B D b 2 5 m a W c v U G F j a 2 F n Z S 5 4 b W w g o h g A K K A U A A A A A A A A A A A A A A A A A A A A A A A A A A A A h Y 8 x D o I w G E a v Q r r T l h K r I T 9 l c J X E h G h c G 6 z Q C M X Q Y r m b g 0 f y C p I o 6 u b 4 v b z h f Y / b H b K x b Y K r 6 q 3 u T I o i T F G g T N k d t a l S N L h T u E K Z g K 0 s z 7 J S w S Q b m 4 z 2 m K L a u U t C i P c e + x h 3 f U U Y p R E 5 5 J u i r F U r 0 U f W / + V Q G + u k K R U S s H / F C I Y 5 x 4 t 4 y X H E G Q M y c 8 i 1 + T p s S s Y U y A + E 9 d C 4 o V d C m X B X A J k n k P c N 8 Q R Q S w M E F A A C A A g A e q l 6 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p e l C K m 1 e z x A U A A O M j A A A T A B w A R m 9 y b X V s Y X M v U 2 V j d G l v b j E u b S C i G A A o o B Q A A A A A A A A A A A A A A A A A A A A A A A A A A A D t W V F v E z k Q f q / U / z A K Q k p O o U d L q Y 4 7 8 R D a A r 0 r E J F y 1 Y m g l b M 7 2 Z h 6 7 Z X t T R o q / v u N d z d t 0 n W S p q E S E k F C V e K Z b 8 Y z 8 4 3 H j s H Q c i W h U / z d / W t 7 a 3 v L D J j G C D o D R L s L L 0 G g 3 d 4 C + t d R m Q 6 R v j m + D F H s n C t 9 0 V P q o v 6 a C 9 w 5 V N K i t K Z e O / y z + 8 m g N t 1 R b / / g x c H + i + 7 5 q z f d v x V T 0 M Z I K z h n s U Q N R w i t b z j E S M E T O I 6 y I 2 Z Z S z I x t j w 0 3 d P 9 V t B m K e q u Z T 2 B J u g r H a A z 3 N V s J J h F Y 4 N Q W j 0 O + s 7 + p T C X t U Y T Z C Z E E 6 z O s N E s 3 c 4 3 E u R / y P l i F 1 e f T y w m L 2 v F Y q 3 5 D 5 d R + a n 2 5 f t n 5 8 u X U v 9 R r a 1 V o i z F 5 C 2 y i H Z W I 5 g z 5 9 V O u V J + X 5 8 2 1 Y T P 5 W p L i E 7 I B N P m p f P r S + M a + H D A Z E y 4 Z + M U b 0 D P N J O G t p s c K p E l 0 i 2 a u s e L 5 t V V 7 S P G L o G H K s I a b Z t E w e K l / d 6 E q 1 o r S r j k x m p m + R B h k e i h y l w o 8 0 W o 2 4 F G d H m 3 q B t z Z d + z x G f z a 2 a c k 5 S 5 k O q B x Q i q D + G A i 0 i j h B E f q M y C c y z J E k i 1 6 v O Q o w z H E y i Z J T 3 U O d g H z W N O F Q E o t R I i I T w Y M s 1 d l K B P 4 Y A + 1 8 Z C L F S P p A p N h x l l I U Y e w P a M U 6 6 E w L I L i i X 5 Z Q f X X m k K M J f x E u / a K s 2 o D l 1 M 9 5 7 u P g d D O a a N Z y l Y B Z l B Y A S L P B 5 Y o G Q S a B 5 + J q O J v 2 y I m l y h R M K J t A f 7 O y 7 T O f S J D F W C c E r s E P 6 E n a L M X X Q q f g m X H r d L Z g w a 4 2 J n Z m S + N 7 a 3 u P R W 4 n Q b e F R S B O p 7 j d q m G / w S 3 e D 8 F Y Q l y c O 8 I T w r m 4 F Z s R u c I t P S l W l b U a 3 b M d T Z p D 9 I J Z 9 M 8 a s J T I i G h 2 X / M s E j 5 j Q e z z S S o i X Q 1 1 w S 8 w Z K C a h n x t k K h T K O 2 W M y 3 o S e I m L H x J Z p 7 6 f w 0 9 A G J d 8 D o U a B Z T q m r F c F z 5 Q l z q Y 3 p O + h H S F 5 4 i g M u 0 8 d 6 3 f 3 o U 7 B a 7 V P f K Z + B K t b 1 2 y u L P 1 H + 5 0 l / G x j W Z n w z z a E 3 x B + Q / h f h / D 7 P y f h 6 Q s T / B G 8 x 1 H w i h k U X G J Q l u u v y v t V C L u g g j 5 i H 4 l b l O Q c x Y 2 p 7 0 9 b j m E J 0 x e R G k m I V J g 5 3 Z w C F Y B O 1 v t K d 8 f K 9 2 8 0 + Q o n R 9 X R d l n R / q A u s g p E H 9 d F S J g P 4 T G k W c q F o c Z B j c Z 3 5 y F M v / u d Y x e j e 6 v f x b L f 5 7 s a v v + O / d G + q 1 2 / 9 r t S t D 0 l e k a X W D N Q I q I o X d f a E 5 N i y E m m S p O y 2 8 2 U J t B B x C q S D 3 1 C r Y v f x 4 R u o q C k G D 8 E / E L w s w G C K S J J V + A o b y l 2 w M 3 s F V 5 k 1 Y P O a U b Y p 0 z m h + 0 9 t J 1 7 J M 7 o U k + f b q s A w b g 3 g 2 q 7 e V 3 E a 5 W T / h b C u z X 1 V x 8 1 l n b V Y L c q Z T I 9 x D G P K t F b O N M t G h y n 1 q B + 0 v k A e x D x m F v P M V S K z n k 1 u v O o O l 9 0 m Q N + T a 8 / y w e 3 i s Q y 6 z M K c 2 b n Z b N g R W K Z 0 R k F r 1 G q q E n y 3 z F J 5 Z Y T 5 h O R 0 C d a x I x K 9 b W i y Y Z O R k 7 C d U n A V d t H W Z K M c w a z I e O C 9 + g / n a J U p J W T t e i F t A v D 4 l h j 7 J p T t X r b e j K t L F q j H m J C z V P v u L I i z 4 K 9 q q W W p N a o p z F + g w E z + U k B k d t z V Y f L U G Q R B o t m n o l M O d Z 5 t n h j s X x p v H 5 f N H m Y i 1 f F 3 / U k R 5 N Y 0 i f P E + O H H s 3 s w w K P O m N I Q p y S U L T / 1 a B G s Q 1 u 4 h F Y F 2 T P 0 X B L r A i G 9 5 n W j c 2 u P v o s t C r v a 1 P h X u 5 e 5 c a n U g r r 0 L M S u v c D u l H Q C O u r u H x 5 U d J u C Q R p U Y Y + q D y t 3 P f Y S 2 N l c O t S u s 6 1 V a g 4 u B u k k 1 w J 9 u Z I D W j w 9 A j 1 N Q u n p O Z J z H 9 X X / n K + v y n v r L S t C m E m X B 6 5 g a 7 u b k u v 7 n O v 0 W u 8 S r i Z I 4 X l e i 9 h 6 H l U 8 P 1 r 2 P t x b 8 s L V z N i 6 o K L W V G X f M b g R d J c o 3 y j v Z O V Q w P o n 9 P t Y X p u Y e h 1 Y 3 M / l C 4 U n x o C E A 3 R y x J 8 f o G 5 m 5 g 5 S Z 6 8 H M 2 0 c 1 D / + a h f / P Q v + Z D / / 9 Q S w E C L Q A U A A I A C A B 6 q X p Q y 7 2 J X 6 c A A A D 5 A A A A E g A A A A A A A A A A A A A A A A A A A A A A Q 2 9 u Z m l n L 1 B h Y 2 t h Z 2 U u e G 1 s U E s B A i 0 A F A A C A A g A e q l 6 U A / K 6 a u k A A A A 6 Q A A A B M A A A A A A A A A A A A A A A A A 8 w A A A F t D b 2 5 0 Z W 5 0 X 1 R 5 c G V z X S 5 4 b W x Q S w E C L Q A U A A I A C A B 6 q X p Q i p t X s 8 Q F A A D j I w A A E w A A A A A A A A A A A A A A A A D k A Q A A R m 9 y b X V s Y X M v U 2 V j d G l v b j E u b V B L B Q Y A A A A A A w A D A M I A A A D 1 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l g A A A A A A A H C 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X V l c n l J R C I g V m F s d W U 9 I n M x M j k 5 M D Z j M C 0 0 N D l j L T Q 5 M D M t Y j E 0 Y y 0 x M z k w Y z h l N z h l Z D E i I C 8 + P E V u d H J 5 I F R 5 c G U 9 I k Z p b G x F c n J v c k N v d W 5 0 I i B W Y W x 1 Z T 0 i b D A i I C 8 + P E V u d H J 5 I F R 5 c G U 9 I k Z p b G x M Y X N 0 V X B k Y X R l Z C I g V m F s d W U 9 I m Q y M D E 5 L T E w L T A 5 V D E 1 O j U y O j A 3 L j k x M j k 5 N T B a I i A v P j x F b n R y e S B U e X B l P S J G a W x s R X J y b 3 J D b 2 R l I i B W Y W x 1 Z T 0 i c 1 V u a 2 5 v d 2 4 i I C 8 + P E V u d H J 5 I F R 5 c G U 9 I k Z p b G x D b 2 x 1 b W 5 U e X B l c y I g V m F s d W U 9 I n N C Z 1 l H Q m d V R k J R T U d C Z 1 l B I i A v P j x F b n R y e S B U e X B l P S J G a W x s Q 2 9 s d W 1 u T m F t Z X M i I F Z h b H V l P S J z W y Z x d W 9 0 O 1 J l Z 2 l v b i B D b 2 R l J n F 1 b 3 Q 7 L C Z x d W 9 0 O 0 F k b W l u a X N 0 c m F 0 a X Z l I F J l Z 2 l v b i B D b 2 R l J n F 1 b 3 Q 7 L C Z x d W 9 0 O 0 N v d W 5 0 c n k g Q 2 9 k Z S A o d G h y Z W U g b G V 0 d G V y K S Z x d W 9 0 O y w m c X V v d D t D b 3 V u d H J 5 I E 5 h b W U m c X V v d D s s J n F 1 b 3 Q 7 Q W R q d X N 0 Z W Q g c G V y Y 2 V u d G F n Z S B v Z i B j a G l s Z H J l b i B 3 a W h v d X Q g b W l u a W 1 1 b S B w c m 9 m a W N p Z W 5 j e S Z x d W 9 0 O y w m c X V v d D t P c m l n a W 5 h b C B l b n J v b G x t Z W 5 0 I H Z h c m l h Y m x l I G Z y b 2 0 g Z m l y c 3 Q g Z 2 x v Y m F s I G 5 1 b W J l c i B w c m 9 k d W N l Z C Z x d W 9 0 O y w m c X V v d D t Q Z X J j Z W 5 0 Y W d l I G 9 m I H R l c 3 Q g d G F r Z X J z I H d p d G g g b W l u a W 1 1 b S B y Z W F k a W 5 n I H B y b 2 Z p Y 2 l l b m N 5 J n F 1 b 3 Q 7 L C Z x d W 9 0 O 1 B v c H V s Y X R p b 2 4 g M j A x N S B z Y 2 F s Z W Q g d X A g d G 8 g d X N l I G F z I H d l a W d o d C B m b 3 I g c m V n a W 9 u I G F u Z C B n b G 9 i Y W w g Y X Z l c m F n Z X M m c X V v d D s s J n F 1 b 3 Q 7 S W 5 j b 2 1 l I E x l d m V s I E N v Z G U m c X V v d D s s J n F 1 b 3 Q 7 T G V u Z G l u Z y B U e X B l I E N v Z G U m c X V v d D s s J n F 1 b 3 Q 7 T m F t Z S B v Z i B h c 3 N l c 3 N t Z W 5 0 c y Z x d W 9 0 O y w m c X V v d D t D b 2 x 1 b W 4 x M i 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9 D a G F u Z 2 V k I F R 5 c G U u e 1 J l Z 2 l v b i B D b 2 R l L D B 9 J n F 1 b 3 Q 7 L C Z x d W 9 0 O 1 N l Y 3 R p b 2 4 x L 1 N o Z W V 0 M S 9 D a G F u Z 2 V k I F R 5 c G U u e 0 F k b W l u a X N 0 c m F 0 a X Z l I F J l Z 2 l v b i B D b 2 R l L D F 9 J n F 1 b 3 Q 7 L C Z x d W 9 0 O 1 N l Y 3 R p b 2 4 x L 1 N o Z W V 0 M S 9 D a G F u Z 2 V k I F R 5 c G U u e 0 N v d W 5 0 c n k g Q 2 9 k Z S A o d G h y Z W U g b G V 0 d G V y K S w y f S Z x d W 9 0 O y w m c X V v d D t T Z W N 0 a W 9 u M S 9 T a G V l d D E v Q 2 h h b m d l Z C B U e X B l L n t D b 3 V u d H J 5 I E 5 h b W U s M 3 0 m c X V v d D s s J n F 1 b 3 Q 7 U 2 V j d G l v b j E v U 2 h l Z X Q x L 0 N o Y W 5 n Z W Q g V H l w Z S 5 7 Q W R q d X N 0 Z W Q g c G V y Y 2 V u d G F n Z S B v Z i B j a G l s Z H J l b i B 3 a W h v d X Q g b W l u a W 1 1 b S B w c m 9 m a W N p Z W 5 j e S w 0 f S Z x d W 9 0 O y w m c X V v d D t T Z W N 0 a W 9 u M S 9 T a G V l d D E v Q 2 h h b m d l Z C B U e X B l L n t P c m l n a W 5 h b C B l b n J v b G x t Z W 5 0 I H Z h c m l h Y m x l I G Z y b 2 0 g Z m l y c 3 Q g Z 2 x v Y m F s I G 5 1 b W J l c i B w c m 9 k d W N l Z C w 1 f S Z x d W 9 0 O y w m c X V v d D t T Z W N 0 a W 9 u M S 9 T a G V l d D E v Q 2 h h b m d l Z C B U e X B l L n t Q Z X J j Z W 5 0 Y W d l I G 9 m I H R l c 3 Q g d G F r Z X J z I H d p d G g g b W l u a W 1 1 b S B y Z W F k a W 5 n I H B y b 2 Z p Y 2 l l b m N 5 L D Z 9 J n F 1 b 3 Q 7 L C Z x d W 9 0 O 1 N l Y 3 R p b 2 4 x L 1 N o Z W V 0 M S 9 D a G F u Z 2 V k I F R 5 c G U u e 1 B v c H V s Y X R p b 2 4 g M j A x N S B z Y 2 F s Z W Q g d X A g d G 8 g d X N l I G F z I H d l a W d o d C B m b 3 I g c m V n a W 9 u I G F u Z C B n b G 9 i Y W w g Y X Z l c m F n Z X M s N 3 0 m c X V v d D s s J n F 1 b 3 Q 7 U 2 V j d G l v b j E v U 2 h l Z X Q x L 0 N o Y W 5 n Z W Q g V H l w Z S 5 7 S W 5 j b 2 1 l I E x l d m V s I E N v Z G U s O H 0 m c X V v d D s s J n F 1 b 3 Q 7 U 2 V j d G l v b j E v U 2 h l Z X Q x L 0 N o Y W 5 n Z W Q g V H l w Z S 5 7 T G V u Z G l u Z y B U e X B l I E N v Z G U s O X 0 m c X V v d D s s J n F 1 b 3 Q 7 U 2 V j d G l v b j E v U 2 h l Z X Q x L 0 N o Y W 5 n Z W Q g V H l w Z S 5 7 T m F t Z S B v Z i B h c 3 N l c 3 N t Z W 5 0 c y w x M H 0 m c X V v d D s s J n F 1 b 3 Q 7 U 2 V j d G l v b j E v U 2 h l Z X Q x L 1 N o Z W V 0 M V 9 T a G V l d C 5 7 Q 2 9 s d W 1 u M T I s M T F 9 J n F 1 b 3 Q 7 X S w m c X V v d D t D b 2 x 1 b W 5 D b 3 V u d C Z x d W 9 0 O z o x M i w m c X V v d D t L Z X l D b 2 x 1 b W 5 O Y W 1 l c y Z x d W 9 0 O z p b X S w m c X V v d D t D b 2 x 1 b W 5 J Z G V u d G l 0 a W V z J n F 1 b 3 Q 7 O l s m c X V v d D t T Z W N 0 a W 9 u M S 9 T a G V l d D E v Q 2 h h b m d l Z C B U e X B l L n t S Z W d p b 2 4 g Q 2 9 k Z S w w f S Z x d W 9 0 O y w m c X V v d D t T Z W N 0 a W 9 u M S 9 T a G V l d D E v Q 2 h h b m d l Z C B U e X B l L n t B Z G 1 p b m l z d H J h d G l 2 Z S B S Z W d p b 2 4 g Q 2 9 k Z S w x f S Z x d W 9 0 O y w m c X V v d D t T Z W N 0 a W 9 u M S 9 T a G V l d D E v Q 2 h h b m d l Z C B U e X B l L n t D b 3 V u d H J 5 I E N v Z G U g K H R o c m V l I G x l d H R l c i k s M n 0 m c X V v d D s s J n F 1 b 3 Q 7 U 2 V j d G l v b j E v U 2 h l Z X Q x L 0 N o Y W 5 n Z W Q g V H l w Z S 5 7 Q 2 9 1 b n R y e S B O Y W 1 l L D N 9 J n F 1 b 3 Q 7 L C Z x d W 9 0 O 1 N l Y 3 R p b 2 4 x L 1 N o Z W V 0 M S 9 D a G F u Z 2 V k I F R 5 c G U u e 0 F k a n V z d G V k I H B l c m N l b n R h Z 2 U g b 2 Y g Y 2 h p b G R y Z W 4 g d 2 l o b 3 V 0 I G 1 p b m l t d W 0 g c H J v Z m l j a W V u Y 3 k s N H 0 m c X V v d D s s J n F 1 b 3 Q 7 U 2 V j d G l v b j E v U 2 h l Z X Q x L 0 N o Y W 5 n Z W Q g V H l w Z S 5 7 T 3 J p Z 2 l u Y W w g Z W 5 y b 2 x s b W V u d C B 2 Y X J p Y W J s Z S B m c m 9 t I G Z p c n N 0 I G d s b 2 J h b C B u d W 1 i Z X I g c H J v Z H V j Z W Q s N X 0 m c X V v d D s s J n F 1 b 3 Q 7 U 2 V j d G l v b j E v U 2 h l Z X Q x L 0 N o Y W 5 n Z W Q g V H l w Z S 5 7 U G V y Y 2 V u d G F n Z S B v Z i B 0 Z X N 0 I H R h a 2 V y c y B 3 a X R o I G 1 p b m l t d W 0 g c m V h Z G l u Z y B w c m 9 m a W N p Z W 5 j e S w 2 f S Z x d W 9 0 O y w m c X V v d D t T Z W N 0 a W 9 u M S 9 T a G V l d D E v Q 2 h h b m d l Z C B U e X B l L n t Q b 3 B 1 b G F 0 a W 9 u I D I w M T U g c 2 N h b G V k I H V w I H R v I H V z Z S B h c y B 3 Z W l n a H Q g Z m 9 y I H J l Z 2 l v b i B h b m Q g Z 2 x v Y m F s I G F 2 Z X J h Z 2 V z L D d 9 J n F 1 b 3 Q 7 L C Z x d W 9 0 O 1 N l Y 3 R p b 2 4 x L 1 N o Z W V 0 M S 9 D a G F u Z 2 V k I F R 5 c G U u e 0 l u Y 2 9 t Z S B M Z X Z l b C B D b 2 R l L D h 9 J n F 1 b 3 Q 7 L C Z x d W 9 0 O 1 N l Y 3 R p b 2 4 x L 1 N o Z W V 0 M S 9 D a G F u Z 2 V k I F R 5 c G U u e 0 x l b m R p b m c g V H l w Z S B D b 2 R l L D l 9 J n F 1 b 3 Q 7 L C Z x d W 9 0 O 1 N l Y 3 R p b 2 4 x L 1 N o Z W V 0 M S 9 D a G F u Z 2 V k I F R 5 c G U u e 0 5 h b W U g b 2 Y g Y X N z Z X N z b W V u d H M s M T B 9 J n F 1 b 3 Q 7 L C Z x d W 9 0 O 1 N l Y 3 R p b 2 4 x L 1 N o Z W V 0 M S 9 T a G V l d D F f U 2 h l Z X Q u e 0 N v b H V t b j E y L D E x 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T a G V l d D E g K D I p L 0 N o Y W 5 n Z W Q g V H l w Z S 5 7 U m V n a W 9 u I E N v Z G U s M H 0 m c X V v d D s s J n F 1 b 3 Q 7 U 2 V j d G l v b j E v U 2 h l Z X Q x I C g y K S 9 D a G F u Z 2 V k I F R 5 c G U u e 0 F k b W l u a X N 0 c m F 0 a X Z l I F J l Z 2 l v b i B D b 2 R l L D F 9 J n F 1 b 3 Q 7 L C Z x d W 9 0 O 1 N l Y 3 R p b 2 4 x L 1 N o Z W V 0 M S A o M i k v Q 2 h h b m d l Z C B U e X B l L n t X Q i B j b 3 V u d H J 5 I G N v Z G U g K D M g b G V 0 d G V y c y k s M n 0 m c X V v d D s s J n F 1 b 3 Q 7 U 2 V j d G l v b j E v U 2 h l Z X Q x I C g y K S 9 D a G F u Z 2 V k I F R 5 c G U u e 0 N v d W 5 0 c n k g T m F t Z S w z f S Z x d W 9 0 O y w m c X V v d D t T Z W N 0 a W 9 u M S 9 T a G V l d D E g K D I p L 0 N o Y W 5 n Z W Q g V H l w Z S 5 7 T G V h c m 5 p b m c g U G 9 2 Z X J 0 e S A o Y W R q d X N 0 Z W Q g b m 9 u L X B y b 2 Z p Y 2 l l b m N 5 L C B h b G w p L D R 9 J n F 1 b 3 Q 7 L C Z x d W 9 0 O 1 N l Y 3 R p b 2 4 x L 1 N o Z W V 0 M S A o M i k v Q 2 h h b m d l Z C B U e X B l L n t W Y W x p Z G F 0 Z W Q g J S B v Z i B j a G l s Z H J l b i B l b n J v b G x l Z C B p b i B z Y 2 h v b 2 w g K H V z a W 5 n I G N s b 3 N l c 3 Q g e W V h c i w g Y m 9 0 a C B n Z W 5 k Z X J z K S w 1 f S Z x d W 9 0 O y w m c X V v d D t T Z W N 0 a W 9 u M S 9 T a G V l d D E g K D I p L 0 N o Y W 5 n Z W Q g V H l w Z S 5 7 c G N 0 X 3 J l Y W R p b m d f b G 9 3 X 3 R h c m d l d C w 2 f S Z x d W 9 0 O y w m c X V v d D t T Z W N 0 a W 9 u M S 9 T a G V l d D E g K D I p L 0 N o Y W 5 n Z W Q g V H l w Z S 5 7 V G 9 0 Y W w g c G 9 w d W x h d G l v b i B i Z X R 3 Z W V u I G F n Z X M g M T A g d G 8 g M T Q g K F d C I E F Q S S k s N 3 0 m c X V v d D s s J n F 1 b 3 Q 7 U 2 V j d G l v b j E v U 2 h l Z X Q x I C g y K S 9 D a G F u Z 2 V k I F R 5 c G U u e 0 l u Y 2 9 t Z S B M Z X Z l b C B D b 2 R l L D h 9 J n F 1 b 3 Q 7 L C Z x d W 9 0 O 1 N l Y 3 R p b 2 4 x L 1 N o Z W V 0 M S A o M i k v Q 2 h h b m d l Z C B U e X B l L n t M Z W 5 k a W 5 n I F R 5 c G U g Q 2 9 k Z S w 5 f S Z x d W 9 0 O y w m c X V v d D t T Z W N 0 a W 9 u M S 9 T a G V l d D E g K D I p L 0 N o Y W 5 n Z W Q g V H l w Z S 5 7 Q X N z Z X N z b W V u d C w x M H 0 m c X V v d D s s J n F 1 b 3 Q 7 U 2 V j d G l v b j E v U 2 h l Z X Q x I C g y K S 9 D a G F u Z 2 V k I F R 5 c G U u e 1 l l Y X I g b 2 Y g Y X N z Z X N z b W V u d C w x M X 0 m c X V v d D t d L C Z x d W 9 0 O 0 N v b H V t b k N v d W 5 0 J n F 1 b 3 Q 7 O j E y L C Z x d W 9 0 O 0 t l e U N v b H V t b k 5 h b W V z J n F 1 b 3 Q 7 O l t d L C Z x d W 9 0 O 0 N v b H V t b k l k Z W 5 0 a X R p Z X M m c X V v d D s 6 W y Z x d W 9 0 O 1 N l Y 3 R p b 2 4 x L 1 N o Z W V 0 M S A o M i k v Q 2 h h b m d l Z C B U e X B l L n t S Z W d p b 2 4 g Q 2 9 k Z S w w f S Z x d W 9 0 O y w m c X V v d D t T Z W N 0 a W 9 u M S 9 T a G V l d D E g K D I p L 0 N o Y W 5 n Z W Q g V H l w Z S 5 7 Q W R t a W 5 p c 3 R y Y X R p d m U g U m V n a W 9 u I E N v Z G U s M X 0 m c X V v d D s s J n F 1 b 3 Q 7 U 2 V j d G l v b j E v U 2 h l Z X Q x I C g y K S 9 D a G F u Z 2 V k I F R 5 c G U u e 1 d C I G N v d W 5 0 c n k g Y 2 9 k Z S A o M y B s Z X R 0 Z X J z K S w y f S Z x d W 9 0 O y w m c X V v d D t T Z W N 0 a W 9 u M S 9 T a G V l d D E g K D I p L 0 N o Y W 5 n Z W Q g V H l w Z S 5 7 Q 2 9 1 b n R y e S B O Y W 1 l L D N 9 J n F 1 b 3 Q 7 L C Z x d W 9 0 O 1 N l Y 3 R p b 2 4 x L 1 N o Z W V 0 M S A o M i k v Q 2 h h b m d l Z C B U e X B l L n t M Z W F y b m l u Z y B Q b 3 Z l c n R 5 I C h h Z G p 1 c 3 R l Z C B u b 2 4 t c H J v Z m l j a W V u Y 3 k s I G F s b C k s N H 0 m c X V v d D s s J n F 1 b 3 Q 7 U 2 V j d G l v b j E v U 2 h l Z X Q x I C g y K S 9 D a G F u Z 2 V k I F R 5 c G U u e 1 Z h b G l k Y X R l Z C A l I G 9 m I G N o a W x k c m V u I G V u c m 9 s b G V k I G l u I H N j a G 9 v b C A o d X N p b m c g Y 2 x v c 2 V z d C B 5 Z W F y L C B i b 3 R o I G d l b m R l c n M p L D V 9 J n F 1 b 3 Q 7 L C Z x d W 9 0 O 1 N l Y 3 R p b 2 4 x L 1 N o Z W V 0 M S A o M i k v Q 2 h h b m d l Z C B U e X B l L n t w Y 3 R f c m V h Z G l u Z 1 9 s b 3 d f d G F y Z 2 V 0 L D Z 9 J n F 1 b 3 Q 7 L C Z x d W 9 0 O 1 N l Y 3 R p b 2 4 x L 1 N o Z W V 0 M S A o M i k v Q 2 h h b m d l Z C B U e X B l L n t U b 3 R h b C B w b 3 B 1 b G F 0 a W 9 u I G J l d H d l Z W 4 g Y W d l c y A x M C B 0 b y A x N C A o V 0 I g Q V B J K S w 3 f S Z x d W 9 0 O y w m c X V v d D t T Z W N 0 a W 9 u M S 9 T a G V l d D E g K D I p L 0 N o Y W 5 n Z W Q g V H l w Z S 5 7 S W 5 j b 2 1 l I E x l d m V s I E N v Z G U s O H 0 m c X V v d D s s J n F 1 b 3 Q 7 U 2 V j d G l v b j E v U 2 h l Z X Q x I C g y K S 9 D a G F u Z 2 V k I F R 5 c G U u e 0 x l b m R p b m c g V H l w Z S B D b 2 R l L D l 9 J n F 1 b 3 Q 7 L C Z x d W 9 0 O 1 N l Y 3 R p b 2 4 x L 1 N o Z W V 0 M S A o M i k v Q 2 h h b m d l Z C B U e X B l L n t B c 3 N l c 3 N t Z W 5 0 L D E w f S Z x d W 9 0 O y w m c X V v d D t T Z W N 0 a W 9 u M S 9 T a G V l d D E g K D I p L 0 N o Y W 5 n Z W Q g V H l w Z S 5 7 W W V h c i B v Z i B h c 3 N l c 3 N t Z W 5 0 L D E x f S Z x d W 9 0 O 1 0 s J n F 1 b 3 Q 7 U m V s Y X R p b 2 5 z a G l w S W 5 m b y Z x d W 9 0 O z p b X X 0 i I C 8 + P E V u d H J 5 I F R 5 c G U 9 I k Z p b G x T d G F 0 d X M i I F Z h b H V l P S J z Q 2 9 t c G x l d G U 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2 x 1 b W 5 U e X B l c y I g V m F s d W U 9 I n N C Z 1 l H Q m d V R k J R V U d C Z 1 l E I i A v P j x F b n R y e S B U e X B l P S J G a W x s T G F z d F V w Z G F 0 Z W Q i I F Z h b H V l P S J k M j A x O S 0 x M C 0 w M l Q x N T o x M z o 0 O C 4 w N D A 2 N D U z W i I g L z 4 8 R W 5 0 c n k g V H l w Z T 0 i R m l s b E V y c m 9 y Q 2 9 1 b n Q i I F Z h b H V l P S J s M C I g L z 4 8 R W 5 0 c n k g V H l w Z T 0 i R m l s b E V y c m 9 y Q 2 9 k Z S I g V m F s d W U 9 I n N V b m t u b 3 d u I i A v P j x F b n R y e S B U e X B l P S J G a W x s Q 2 9 1 b n Q i I F Z h b H V l P S J s M T E z I i A v P j x F b n R y e S B U e X B l P S J B Z G R l Z F R v R G F 0 Y U 1 v Z G V s I i B W Y W x 1 Z T 0 i b D A i I C 8 + P E V u d H J 5 I F R 5 c G U 9 I l F 1 Z X J 5 S U Q i I F Z h b H V l P S J z N j J k Y m U z M z I t M T h j N S 0 0 Z G Q z L W E 1 M G I t Z j R m N D A 4 O D B k N m U 1 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3 V u d C I g V m F s d W U 9 I m w w I i A v P j x F b n R y e S B U e X B l P S J R d W V y e U l E I i B W Y W x 1 Z T 0 i c z Z l Y W R l Y j g 2 L T Q 2 N m U t N D c 0 Z S 1 h Y T d m L T l k Z T Y 1 O T I y O T N m O C I g L z 4 8 R W 5 0 c n k g V H l w Z T 0 i R m l s b E x h c 3 R V c G R h d G V k I i B W Y W x 1 Z T 0 i Z D I w M T k t M T A t M D l U M T U 6 N T I 6 M D c u O D Y 0 N D k 4 N F o i I C 8 + P E V u d H J 5 I F R 5 c G U 9 I k Z p b G x F c n J v c k N v Z G U i I F Z h b H V l P S J z V W 5 r b m 9 3 b 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Q c m 9 t b 3 R l Z C U y M E h l Y W R l c n M 8 L 0 l 0 Z W 1 Q Y X R o P j w v S X R l b U x v Y 2 F 0 a W 9 u P j x T d G F i b G V F b n R y a W V z I C 8 + P C 9 J d G V t P j x J d G V t P j x J d G V t T G 9 j Y X R p b 2 4 + P E l 0 Z W 1 U e X B l P k Z v c m 1 1 b G E 8 L 0 l 0 Z W 1 U e X B l P j x J d G V t U G F 0 a D 5 T Z W N 0 a W 9 u M S 9 T a G V l d D E l M j A o M y k v Q 2 h h b m d l Z C U y M F R 5 c G U 8 L 0 l 0 Z W 1 Q Y X R o P j w v S X R l b U x v Y 2 F 0 a W 9 u P j x T d G F i b G V F b n R y a W V z I C 8 + P C 9 J d G V t P j x J d G V t P j x J d G V t T G 9 j Y X R p b 2 4 + P E l 0 Z W 1 U e X B l P k Z v c m 1 1 b G E 8 L 0 l 0 Z W 1 U e X B l P j x J d G V t U G F 0 a D 5 T Z W N 0 a W 9 u M S 9 T a G V l d D E 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E 3 I i A v P j x F b n R y e S B U e X B l P S J G a W x s R X J y b 3 J D b 2 R l I i B W Y W x 1 Z T 0 i c 1 V u a 2 5 v d 2 4 i I C 8 + P E V u d H J 5 I F R 5 c G U 9 I k Z p b G x F c n J v c k N v d W 5 0 I i B W Y W x 1 Z T 0 i b D A i I C 8 + P E V u d H J 5 I F R 5 c G U 9 I k Z p b G x M Y X N 0 V X B k Y X R l Z C I g V m F s d W U 9 I m Q y M D E 5 L T E w L T E w V D I w O j M w O j A 4 L j Y y M D c w N z l a I i A v P j x F b n R y e S B U e X B l P S J G a W x s Q 2 9 s d W 1 u V H l w Z X M i I F Z h b H V l P S J z Q m d Z R 0 J n T U R C U V V G Q l F V R k J R V U Z C Z 1 l G Q l F V R 0 J n T U R B d 0 1 E Q m d Z R 0 J n W U d C Z 1 l H Q m d Z R 0 J n W U d C Z 0 1 E Q m d N R E F 3 T U R B d 1 V G Q l F V R E F 3 T U R C U V V G Q l F V R k J R P T 0 i I C 8 + P E V u d H J 5 I F R 5 c G U 9 I k Z p b G x D b 2 x 1 b W 5 O Y W 1 l c y I g V m F s d W U 9 I n N b J n F 1 b 3 Q 7 V 0 I g Y 2 9 1 b n R y e S B j b 2 R l I C g z I G x l d H R l c n M p J n F 1 b 3 Q 7 L C Z x d W 9 0 O 0 F z c 2 V z c 2 1 l b n Q m c X V v d D s s J n F 1 b 3 Q 7 U m V m Z X J l b m N l I G N v Z G U g Z m 9 y I E 5 M Q S B p b i B t Y X J r Z G 9 3 b i B k b 2 N 1 b W V u d G F 0 a W 9 u J n F 1 b 3 Q 7 L C Z x d W 9 0 O 1 N 1 Y m p l Y 3 Q m c X V v d D s s J n F 1 b 3 Q 7 R 3 J h Z G U g S U Q m c X V v d D s s J n F 1 b 3 Q 7 W W V h c i B v Z i B h c 3 N l c 3 N t Z W 5 0 J n F 1 b 3 Q 7 L C Z x d W 9 0 O 0 x l Y X J u a W 5 n I F B v d m V y d H k g K G F k a n V z d G V k I G 5 v b i 1 w c m 9 m a W N p Z W 5 j e S w g Y W x s K S Z x d W 9 0 O y w m c X V v d D t M Z W F y b m l u Z y B Q b 3 Z l c n R 5 I C h h Z G p 1 c 3 R l Z C B u b 2 4 t c H J v Z m l j a W V u Y 3 k s I G Z l K S Z x d W 9 0 O y w m c X V v d D t M Z W F y b m l u Z y B Q b 3 Z l c n R 5 I C h h Z G p 1 c 3 R l Z C B u b 2 4 t c H J v Z m l j a W V u Y 3 k s I G 1 h K S Z x d W 9 0 O y w m c X V v d D s l I H B 1 c G l s c y B i Z W x v d y B t a W 5 p b X V t I H B y b 2 Z p Y 2 l l b m N 5 I C h h b G w p J n F 1 b 3 Q 7 L C Z x d W 9 0 O 1 N F I G 9 m I H B 1 c G l s c y B i Z W x v d y B t a W 5 p b X V t I H B y b 2 Z p Y 2 l l b m N 5 I C h h b G w p J n F 1 b 3 Q 7 L C Z x d W 9 0 O y U g c H V w a W x z I G J l b G 9 3 I G 1 p b m l t d W 0 g c H J v Z m l j a W V u Y 3 k g K G 1 h K S Z x d W 9 0 O y w m c X V v d D t T R S B v Z i B w d X B p b H M g Y m V s b 3 c g b W l u a W 1 1 b S B w c m 9 m a W N p Z W 5 j e S A o b W E p J n F 1 b 3 Q 7 L C Z x d W 9 0 O y U g c H V w a W x z I G J l b G 9 3 I G 1 p b m l t d W 0 g c H J v Z m l j a W V u Y 3 k g K G Z l K S Z x d W 9 0 O y w m c X V v d D t T R S B v Z i B w d X B p b H M g Y m V s b 3 c g b W l u a W 1 1 b S B w c m 9 m a W N p Z W 5 j e S A o Z m U p J n F 1 b 3 Q 7 L C Z x d W 9 0 O 0 1 p b m l t d W 0 g U H J v Z m l j a W V u Y 3 k g V G h y Z X N o b 2 x k I C h h c 3 N l c 3 N t Z W 5 0 L X N w Z W N p Z m l j K S Z x d W 9 0 O y w m c X V v d D t T b 3 V y Y 2 U g b 2 Y g Y X N z Z X N z b W V u d C B k Y X R h J n F 1 b 3 Q 7 L C Z x d W 9 0 O 1 Z h b G l k Y X R l Z C A l I G 9 m I G N o a W x k c m V u I G V u c m 9 s b G V k I G l u I H N j a G 9 v b C A o d X N p b m c g Y 2 x v c 2 V z d C B 5 Z W F y L C B i b 3 R o I G d l b m R l c n M p J n F 1 b 3 Q 7 L C Z x d W 9 0 O 1 Z h b G l k Y X R l Z C A l I G 9 m I G N o a W x k c m V u I G V u c m 9 s b G V k I G l u I H N j a G 9 v b C A o d X N p b m c g Y 2 x v c 2 V z d C B 5 Z W F y L C B m Z W 1 h b G U g b 2 5 s e S k m c X V v d D s s J n F 1 b 3 Q 7 V m F s a W R h d G V k I C U g b 2 Y g Y 2 h p b G R y Z W 4 g Z W 5 y b 2 x s Z W Q g a W 4 g c 2 N o b 2 9 s I C h 1 c 2 l u Z y B j b G 9 z Z X N 0 I H l l Y X I s I G 1 h b G U g b 2 5 s e S k m c X V v d D s s J n F 1 b 3 Q 7 V G h l I H N v d X J j Z S B 1 c 2 V k I G Z v c i B 0 a G l z I G V u c m 9 s b G 1 l b n Q g d m F s d W U m c X V v d D s s J n F 1 b 3 Q 7 V G h l I G R l Z m l u a X R p b 2 4 g d X N l Z C B m b 3 I g d G h p c y B l b n J v b G x t Z W 5 0 I H Z h b H V l J n F 1 b 3 Q 7 L C Z x d W 9 0 O 1 R o Z S B 5 Z W F y I H R o Y X Q g d G h l I G V u c m 9 s b G 1 l b n Q g d m F s d W U g a X M g Z n J v b S Z x d W 9 0 O y w m c X V v d D t G Z W 1 h b G U g c G 9 w d W x h d G l v b i B i Z X R 3 Z W V u I G F n Z X M g M T A g d G 8 g M T Q g K F d C I E F Q S S k m c X V v d D s s J n F 1 b 3 Q 7 T W F s Z S B w b 3 B 1 b G F 0 a W 9 u I G J l d H d l Z W 4 g Y W d l c y A x M C B 0 b y A x N C A o V 0 I g Q V B J K S Z x d W 9 0 O y w m c X V v d D t U b 3 R h b C B w b 3 B 1 b G F 0 a W 9 u I G J l d H d l Z W 4 g Y W d l c y A x M C B 0 b y A x N C A o V 0 I g Q V B J K S Z x d W 9 0 O y w m c X V v d D t Z Z W F y I G 9 m I G F z c 2 V z c 2 1 l b n R f M S Z x d W 9 0 O y w m c X V v d D t z d X J 2 Z X l p Z C Z x d W 9 0 O y w m c X V v d D t D b 3 V u d H J 5 I E 5 h b W U m c X V v d D s s J n F 1 b 3 Q 7 U m V n a W 9 u I E N v Z G U m c X V v d D s s J n F 1 b 3 Q 7 U m V n a W 9 u I E N v Z G U g K E l T T y A y I G R p Z 2 l 0 c y k m c X V v d D s s J n F 1 b 3 Q 7 U m V n a W 9 u I E 5 h b W U m c X V v d D s s J n F 1 b 3 Q 7 Q W R t a W 5 p c 3 R y Y X R p d m U g U m V n a W 9 u I E N v Z G U m c X V v d D s s J n F 1 b 3 Q 7 Q W R t a W 5 p c 3 R y Y X R p d m U g U m V n a W 9 u I E N v Z G U g K E l T T y A y I G R p Z 2 l 0 c y k m c X V v d D s s J n F 1 b 3 Q 7 Q W R t a W 5 p c 3 R y Y X R p d m U g U m V n a W 9 u I E 5 h b W U m c X V v d D s s J n F 1 b 3 Q 7 S W 5 j b 2 1 l I E x l d m V s I E N v Z G U m c X V v d D s s J n F 1 b 3 Q 7 S W 5 j b 2 1 l I E x l d m V s I E N v Z G U g K E l T T y A y I G R p Z 2 l 0 c y k m c X V v d D s s J n F 1 b 3 Q 7 S W 5 j b 2 1 l I E x l d m V s I E 5 h b W U m c X V v d D s s J n F 1 b 3 Q 7 T G V u Z G l u Z y B U e X B l I E N v Z G U m c X V v d D s s J n F 1 b 3 Q 7 T G V u Z G l u Z y B U e X B l I E N v Z G U g K E l T T y A y I G R p Z 2 l 0 c y k m c X V v d D s s J n F 1 b 3 Q 7 T G V u Z G l u Z y B U e X B l I E 5 h b W U m c X V v d D s s J n F 1 b 3 Q 7 V 0 I g Q 2 9 1 b n R y e S B N Y W 5 h Z 2 V t Z W 5 0 I F V u a X Q m c X V v d D s s J n F 1 b 3 Q 7 V 0 I g U m V n a W 9 u Y W w g R m 9 j Y W w g U G 9 p b n Q g K G 5 h b W U p J n F 1 b 3 Q 7 L C Z x d W 9 0 O 0 R 1 b W 1 5 I G Z v c i B h d m F p b G l i a W x p d H k g b 2 Y g T G V h c m 5 p b m c g U G 9 2 Z X J 0 e S B n Z W 5 k Z X I g Z G l z Y W d n c m V n Y X R l Z C Z x d W 9 0 O y w m c X V v d D t Q c m V m Z X J l b m N l J n F 1 b 3 Q 7 L C Z x d W 9 0 O 1 B y Z W Z l c m V u Y 2 U g Z G V z Y 3 J p c H R p b 2 4 m c X V v d D s s J n F 1 b 3 Q 7 V G 9 0 Y W w g c G 9 w d W x h d G l v b i B i Z X R 3 Z W V u I G F n Z X M g M T A g d G 8 g M T Q g K F d C I E F Q S S l f M i Z x d W 9 0 O y w m c X V v d D t B b m N o b 3 I g c G 9 w d W x h d G l v b i A q I G h h c y B k Y X R h I G R 1 b W 1 5 J n F 1 b 3 Q 7 L C Z x d W 9 0 O 2 l u Y 2 x 1 Z G V f Y X N z Z X N z b W V u d C Z x d W 9 0 O y w m c X V v d D t p b m N s d W R l X 2 N v d W 5 0 c n k m c X V v d D s s J n F 1 b 3 Q 7 U G 9 w d W x h d G l v b i B z Y 2 F s Z W Q g Y X M g d 2 V p Z 2 h 0 c y B m b 3 I g Z 2 x v Y m F s L 3 J l Z 2 l v b m F s I G F n Z 3 J l Z 2 F 0 a W 9 u c y Z x d W 9 0 O y w m c X V v d D t P Y n N l c n Z h d G l v b i B p c y B j b 2 5 z a W R l c m V k I G l u I G d s b 2 J h b C 9 y Z W d p b 2 5 h b C B h Z 2 d y Z W d h d G l v b n M m c X V v d D s s J n F 1 b 3 Q 7 d 2 d 0 X 3 B v c H V s Y X R p b 2 5 f d G 9 0 Y W w m c X V v d D s s J n F 1 b 3 Q 7 d 2 d 0 X 3 B v c H V s Y X R p b 2 5 f Y X N z Z X N z Z W Q m c X V v d D s s J n F 1 b 3 Q 7 U 2 N h b G l u Z y B m Y W N 0 b 3 I g b 2 Y g c G 9 w d W x h d G l v b i B p b i B n b G 9 i Y W w v c m V n a W 9 u Y W w g Y W d n c m V n Y X R p b 2 5 z J n F 1 b 3 Q 7 L C Z x d W 9 0 O 3 B v c F 9 j b 3 Y m c X V v d D s s J n F 1 b 3 Q 7 Y 3 R y e V 9 z Z W x l Y 3 R l Z C Z x d W 9 0 O y w m c X V v d D t j d H J 5 X 2 F z c 2 V z c 2 1 l b n Q m c X V v d D s s J n F 1 b 3 Q 7 Y 3 R y e V 9 h c 3 N l c 3 N t Z W 5 0 X 3 B y Z W Z l c m V k J n F 1 b 3 Q 7 L C Z x d W 9 0 O 2 N v d W 5 0 c m l l c y Z x d W 9 0 O y w m c X V v d D t h Z G p f c G N 0 X 3 J l Y W R p b m d f b G 9 3 J n F 1 b 3 Q 7 L C Z x d W 9 0 O 3 B j d F 9 y Z W F k a W 5 n X 2 x v d 1 9 0 Y X J n Z X Q m c X V v d D s s J n F 1 b 3 Q 7 b G 9 n X 2 F k a l 9 w Y 3 R f c m V h Z G l u Z 1 9 s b 3 c m c X V v d D s s J n F 1 b 3 Q 7 b G 9 n X 3 B j d F 9 y Z W F k a W 5 n X 2 x v d 1 9 0 Y X J n Z X Q m c X V v d D s s J n F 1 b 3 Q 7 b G 9 n X 2 V u c m 9 s b G 1 l b n R f Y W x s J n F 1 b 3 Q 7 L C Z x d W 9 0 O 2 Z y Y W N f Z W 5 y b 2 x s b W V u d C Z x d W 9 0 O y w m c X V v d D t m c m F j X 3 B y b 2 Z p Y 2 l l b m N 5 J n F 1 b 3 Q 7 X S I g L z 4 8 R W 5 0 c n k g V H l w Z T 0 i R m l s b F N 0 Y X R 1 c y I g V m F s d W U 9 I n N D b 2 1 w b G V 0 Z S I g L z 4 8 R W 5 0 c n k g V H l w Z T 0 i U m V s Y X R p b 2 5 z a G l w S W 5 m b 0 N v b n R h a W 5 l c i I g V m F s d W U 9 I n N 7 J n F 1 b 3 Q 7 Y 2 9 s d W 1 u Q 2 9 1 b n Q m c X V v d D s 6 N j c s J n F 1 b 3 Q 7 a 2 V 5 Q 2 9 s d W 1 u T m F t Z X M m c X V v d D s 6 W 1 0 s J n F 1 b 3 Q 7 c X V l c n l S Z W x h d G l v b n N o a X B z J n F 1 b 3 Q 7 O l t d L C Z x d W 9 0 O 2 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0 N v b H V t b k N v d W 5 0 J n F 1 b 3 Q 7 O j Y 3 L C Z x d W 9 0 O 0 t l e U N v b H V t b k 5 h b W V z J n F 1 b 3 Q 7 O l t d L C Z x d W 9 0 O 0 N v b H V t b k l k Z W 5 0 a X R p Z X M m c X V v d D s 6 W y Z x d W 9 0 O 1 N l Y 3 R p b 2 4 x L 1 N o Z W V 0 M S A o N C k v Q 2 h h b m d l Z C B U e X B l L n t X Q i B j b 3 V u d H J 5 I G N v Z G U g K D M g b G V 0 d G V y c y k s M H 0 m c X V v d D s s J n F 1 b 3 Q 7 U 2 V j d G l v b j E v U 2 h l Z X Q x I C g 0 K S 9 D a G F u Z 2 V k I F R 5 c G U u e 0 F z c 2 V z c 2 1 l b n Q s M X 0 m c X V v d D s s J n F 1 b 3 Q 7 U 2 V j d G l v b j E v U 2 h l Z X Q x I C g 0 K S 9 D a G F u Z 2 V k I F R 5 c G U u e 1 J l Z m V y Z W 5 j Z S B j b 2 R l I G Z v c i B O T E E g a W 4 g b W F y a 2 R v d 2 4 g Z G 9 j d W 1 l b n R h d G l v b i w y f S Z x d W 9 0 O y w m c X V v d D t T Z W N 0 a W 9 u M S 9 T a G V l d D E g K D Q p L 0 N o Y W 5 n Z W Q g V H l w Z S 5 7 U 3 V i a m V j d C w z f S Z x d W 9 0 O y w m c X V v d D t T Z W N 0 a W 9 u M S 9 T a G V l d D E g K D Q p L 0 N o Y W 5 n Z W Q g V H l w Z S 5 7 R 3 J h Z G U g S U Q s N H 0 m c X V v d D s s J n F 1 b 3 Q 7 U 2 V j d G l v b j E v U 2 h l Z X Q x I C g 0 K S 9 D a G F u Z 2 V k I F R 5 c G U u e 1 l l Y X I g b 2 Y g Y X N z Z X N z b W V u d C w 1 f S Z x d W 9 0 O y w m c X V v d D t T Z W N 0 a W 9 u M S 9 T a G V l d D E g K D Q p L 0 N o Y W 5 n Z W Q g V H l w Z S 5 7 T G V h c m 5 p b m c g U G 9 2 Z X J 0 e S A o Y W R q d X N 0 Z W Q g b m 9 u L X B y b 2 Z p Y 2 l l b m N 5 L C B h b G w p L D Z 9 J n F 1 b 3 Q 7 L C Z x d W 9 0 O 1 N l Y 3 R p b 2 4 x L 1 N o Z W V 0 M S A o N C k v Q 2 h h b m d l Z C B U e X B l L n t M Z W F y b m l u Z y B Q b 3 Z l c n R 5 I C h h Z G p 1 c 3 R l Z C B u b 2 4 t c H J v Z m l j a W V u Y 3 k s I G Z l K S w 3 f S Z x d W 9 0 O y w m c X V v d D t T Z W N 0 a W 9 u M S 9 T a G V l d D E g K D Q p L 0 N o Y W 5 n Z W Q g V H l w Z S 5 7 T G V h c m 5 p b m c g U G 9 2 Z X J 0 e S A o Y W R q d X N 0 Z W Q g b m 9 u L X B y b 2 Z p Y 2 l l b m N 5 L C B t Y S k s O H 0 m c X V v d D s s J n F 1 b 3 Q 7 U 2 V j d G l v b j E v U 2 h l Z X Q x I C g 0 K S 9 D a G F u Z 2 V k I F R 5 c G U u e y U g c H V w a W x z I G J l b G 9 3 I G 1 p b m l t d W 0 g c H J v Z m l j a W V u Y 3 k g K G F s b C k s O X 0 m c X V v d D s s J n F 1 b 3 Q 7 U 2 V j d G l v b j E v U 2 h l Z X Q x I C g 0 K S 9 D a G F u Z 2 V k I F R 5 c G U u e 1 N F I G 9 m I H B 1 c G l s c y B i Z W x v d y B t a W 5 p b X V t I H B y b 2 Z p Y 2 l l b m N 5 I C h h b G w p L D E w f S Z x d W 9 0 O y w m c X V v d D t T Z W N 0 a W 9 u M S 9 T a G V l d D E g K D Q p L 0 N o Y W 5 n Z W Q g V H l w Z S 5 7 J S B w d X B p b H M g Y m V s b 3 c g b W l u a W 1 1 b S B w c m 9 m a W N p Z W 5 j e S A o b W E p L D E x f S Z x d W 9 0 O y w m c X V v d D t T Z W N 0 a W 9 u M S 9 T a G V l d D E g K D Q p L 0 N o Y W 5 n Z W Q g V H l w Z S 5 7 U 0 U g b 2 Y g c H V w a W x z I G J l b G 9 3 I G 1 p b m l t d W 0 g c H J v Z m l j a W V u Y 3 k g K G 1 h K S w x M n 0 m c X V v d D s s J n F 1 b 3 Q 7 U 2 V j d G l v b j E v U 2 h l Z X Q x I C g 0 K S 9 D a G F u Z 2 V k I F R 5 c G U u e y U g c H V w a W x z I G J l b G 9 3 I G 1 p b m l t d W 0 g c H J v Z m l j a W V u Y 3 k g K G Z l K S w x M 3 0 m c X V v d D s s J n F 1 b 3 Q 7 U 2 V j d G l v b j E v U 2 h l Z X Q x I C g 0 K S 9 D a G F u Z 2 V k I F R 5 c G U u e 1 N F I G 9 m I H B 1 c G l s c y B i Z W x v d y B t a W 5 p b X V t I H B y b 2 Z p Y 2 l l b m N 5 I C h m Z S k s M T R 9 J n F 1 b 3 Q 7 L C Z x d W 9 0 O 1 N l Y 3 R p b 2 4 x L 1 N o Z W V 0 M S A o N C k v Q 2 h h b m d l Z C B U e X B l L n t N a W 5 p b X V t I F B y b 2 Z p Y 2 l l b m N 5 I F R o c m V z a G 9 s Z C A o Y X N z Z X N z b W V u d C 1 z c G V j a W Z p Y y k s M T V 9 J n F 1 b 3 Q 7 L C Z x d W 9 0 O 1 N l Y 3 R p b 2 4 x L 1 N o Z W V 0 M S A o N C k v Q 2 h h b m d l Z C B U e X B l L n t T b 3 V y Y 2 U g b 2 Y g Y X N z Z X N z b W V u d C B k Y X R h L D E 2 f S Z x d W 9 0 O y w m c X V v d D t T Z W N 0 a W 9 u M S 9 T a G V l d D E g K D Q p L 0 N o Y W 5 n Z W Q g V H l w Z S 5 7 V m F s a W R h d G V k I C U g b 2 Y g Y 2 h p b G R y Z W 4 g Z W 5 y b 2 x s Z W Q g a W 4 g c 2 N o b 2 9 s I C h 1 c 2 l u Z y B j b G 9 z Z X N 0 I H l l Y X I s I G J v d G g g Z 2 V u Z G V y c y k s M T d 9 J n F 1 b 3 Q 7 L C Z x d W 9 0 O 1 N l Y 3 R p b 2 4 x L 1 N o Z W V 0 M S A o N C k v Q 2 h h b m d l Z C B U e X B l L n t W Y W x p Z G F 0 Z W Q g J S B v Z i B j a G l s Z H J l b i B l b n J v b G x l Z C B p b i B z Y 2 h v b 2 w g K H V z a W 5 n I G N s b 3 N l c 3 Q g e W V h c i w g Z m V t Y W x l I G 9 u b H k p L D E 4 f S Z x d W 9 0 O y w m c X V v d D t T Z W N 0 a W 9 u M S 9 T a G V l d D E g K D Q p L 0 N o Y W 5 n Z W Q g V H l w Z S 5 7 V m F s a W R h d G V k I C U g b 2 Y g Y 2 h p b G R y Z W 4 g Z W 5 y b 2 x s Z W Q g a W 4 g c 2 N o b 2 9 s I C h 1 c 2 l u Z y B j b G 9 z Z X N 0 I H l l Y X I s I G 1 h b G U g b 2 5 s e S k s M T l 9 J n F 1 b 3 Q 7 L C Z x d W 9 0 O 1 N l Y 3 R p b 2 4 x L 1 N o Z W V 0 M S A o N C k v Q 2 h h b m d l Z C B U e X B l L n t U a G U g c 2 9 1 c m N l I H V z Z W Q g Z m 9 y I H R o a X M g Z W 5 y b 2 x s b W V u d C B 2 Y W x 1 Z S w y M H 0 m c X V v d D s s J n F 1 b 3 Q 7 U 2 V j d G l v b j E v U 2 h l Z X Q x I C g 0 K S 9 D a G F u Z 2 V k I F R 5 c G U u e 1 R o Z S B k Z W Z p b m l 0 a W 9 u I H V z Z W Q g Z m 9 y I H R o a X M g Z W 5 y b 2 x s b W V u d C B 2 Y W x 1 Z S w y M X 0 m c X V v d D s s J n F 1 b 3 Q 7 U 2 V j d G l v b j E v U 2 h l Z X Q x I C g 0 K S 9 D a G F u Z 2 V k I F R 5 c G U u e 1 R o Z S B 5 Z W F y I H R o Y X Q g d G h l I G V u c m 9 s b G 1 l b n Q g d m F s d W U g a X M g Z n J v b S w y M n 0 m c X V v d D s s J n F 1 b 3 Q 7 U 2 V j d G l v b j E v U 2 h l Z X Q x I C g 0 K S 9 D a G F u Z 2 V k I F R 5 c G U u e 0 Z l b W F s Z S B w b 3 B 1 b G F 0 a W 9 u I G J l d H d l Z W 4 g Y W d l c y A x M C B 0 b y A x N C A o V 0 I g Q V B J K S w y M 3 0 m c X V v d D s s J n F 1 b 3 Q 7 U 2 V j d G l v b j E v U 2 h l Z X Q x I C g 0 K S 9 D a G F u Z 2 V k I F R 5 c G U u e 0 1 h b G U g c G 9 w d W x h d G l v b i B i Z X R 3 Z W V u I G F n Z X M g M T A g d G 8 g M T Q g K F d C I E F Q S S k s M j R 9 J n F 1 b 3 Q 7 L C Z x d W 9 0 O 1 N l Y 3 R p b 2 4 x L 1 N o Z W V 0 M S A o N C k v Q 2 h h b m d l Z C B U e X B l L n t U b 3 R h b C B w b 3 B 1 b G F 0 a W 9 u I G J l d H d l Z W 4 g Y W d l c y A x M C B 0 b y A x N C A o V 0 I g Q V B J K S w y N X 0 m c X V v d D s s J n F 1 b 3 Q 7 U 2 V j d G l v b j E v U 2 h l Z X Q x I C g 0 K S 9 D a G F u Z 2 V k I F R 5 c G U u e 1 l l Y X I g b 2 Y g Y X N z Z X N z b W V u d F 8 x L D I 2 f S Z x d W 9 0 O y w m c X V v d D t T Z W N 0 a W 9 u M S 9 T a G V l d D E g K D Q p L 0 N o Y W 5 n Z W Q g V H l w Z S 5 7 c 3 V y d m V 5 a W Q s M j d 9 J n F 1 b 3 Q 7 L C Z x d W 9 0 O 1 N l Y 3 R p b 2 4 x L 1 N o Z W V 0 M S A o N C k v Q 2 h h b m d l Z C B U e X B l L n t D b 3 V u d H J 5 I E 5 h b W U s M j h 9 J n F 1 b 3 Q 7 L C Z x d W 9 0 O 1 N l Y 3 R p b 2 4 x L 1 N o Z W V 0 M S A o N C k v Q 2 h h b m d l Z C B U e X B l L n t S Z W d p b 2 4 g Q 2 9 k Z S w y O X 0 m c X V v d D s s J n F 1 b 3 Q 7 U 2 V j d G l v b j E v U 2 h l Z X Q x I C g 0 K S 9 D a G F u Z 2 V k I F R 5 c G U u e 1 J l Z 2 l v b i B D b 2 R l I C h J U 0 8 g M i B k a W d p d H M p L D M w f S Z x d W 9 0 O y w m c X V v d D t T Z W N 0 a W 9 u M S 9 T a G V l d D E g K D Q p L 0 N o Y W 5 n Z W Q g V H l w Z S 5 7 U m V n a W 9 u I E 5 h b W U s M z F 9 J n F 1 b 3 Q 7 L C Z x d W 9 0 O 1 N l Y 3 R p b 2 4 x L 1 N o Z W V 0 M S A o N C k v Q 2 h h b m d l Z C B U e X B l L n t B Z G 1 p b m l z d H J h d G l 2 Z S B S Z W d p b 2 4 g Q 2 9 k Z S w z M n 0 m c X V v d D s s J n F 1 b 3 Q 7 U 2 V j d G l v b j E v U 2 h l Z X Q x I C g 0 K S 9 D a G F u Z 2 V k I F R 5 c G U u e 0 F k b W l u a X N 0 c m F 0 a X Z l I F J l Z 2 l v b i B D b 2 R l I C h J U 0 8 g M i B k a W d p d H M p L D M z f S Z x d W 9 0 O y w m c X V v d D t T Z W N 0 a W 9 u M S 9 T a G V l d D E g K D Q p L 0 N o Y W 5 n Z W Q g V H l w Z S 5 7 Q W R t a W 5 p c 3 R y Y X R p d m U g U m V n a W 9 u I E 5 h b W U s M z R 9 J n F 1 b 3 Q 7 L C Z x d W 9 0 O 1 N l Y 3 R p b 2 4 x L 1 N o Z W V 0 M S A o N C k v Q 2 h h b m d l Z C B U e X B l L n t J b m N v b W U g T G V 2 Z W w g Q 2 9 k Z S w z N X 0 m c X V v d D s s J n F 1 b 3 Q 7 U 2 V j d G l v b j E v U 2 h l Z X Q x I C g 0 K S 9 D a G F u Z 2 V k I F R 5 c G U u e 0 l u Y 2 9 t Z S B M Z X Z l b C B D b 2 R l I C h J U 0 8 g M i B k a W d p d H M p L D M 2 f S Z x d W 9 0 O y w m c X V v d D t T Z W N 0 a W 9 u M S 9 T a G V l d D E g K D Q p L 0 N o Y W 5 n Z W Q g V H l w Z S 5 7 S W 5 j b 2 1 l I E x l d m V s I E 5 h b W U s M z d 9 J n F 1 b 3 Q 7 L C Z x d W 9 0 O 1 N l Y 3 R p b 2 4 x L 1 N o Z W V 0 M S A o N C k v Q 2 h h b m d l Z C B U e X B l L n t M Z W 5 k a W 5 n I F R 5 c G U g Q 2 9 k Z S w z O H 0 m c X V v d D s s J n F 1 b 3 Q 7 U 2 V j d G l v b j E v U 2 h l Z X Q x I C g 0 K S 9 D a G F u Z 2 V k I F R 5 c G U u e 0 x l b m R p b m c g V H l w Z S B D b 2 R l I C h J U 0 8 g M i B k a W d p d H M p L D M 5 f S Z x d W 9 0 O y w m c X V v d D t T Z W N 0 a W 9 u M S 9 T a G V l d D E g K D Q p L 0 N o Y W 5 n Z W Q g V H l w Z S 5 7 T G V u Z G l u Z y B U e X B l I E 5 h b W U s N D B 9 J n F 1 b 3 Q 7 L C Z x d W 9 0 O 1 N l Y 3 R p b 2 4 x L 1 N o Z W V 0 M S A o N C k v Q 2 h h b m d l Z C B U e X B l L n t X Q i B D b 3 V u d H J 5 I E 1 h b m F n Z W 1 l b n Q g V W 5 p d C w 0 M X 0 m c X V v d D s s J n F 1 b 3 Q 7 U 2 V j d G l v b j E v U 2 h l Z X Q x I C g 0 K S 9 D a G F u Z 2 V k I F R 5 c G U u e 1 d C I F J l Z 2 l v b m F s I E Z v Y 2 F s I F B v a W 5 0 I C h u Y W 1 l K S w 0 M n 0 m c X V v d D s s J n F 1 b 3 Q 7 U 2 V j d G l v b j E v U 2 h l Z X Q x I C g 0 K S 9 D a G F u Z 2 V k I F R 5 c G U u e 0 R 1 b W 1 5 I G Z v c i B h d m F p b G l i a W x p d H k g b 2 Y g T G V h c m 5 p b m c g U G 9 2 Z X J 0 e S B n Z W 5 k Z X I g Z G l z Y W d n c m V n Y X R l Z C w 0 M 3 0 m c X V v d D s s J n F 1 b 3 Q 7 U 2 V j d G l v b j E v U 2 h l Z X Q x I C g 0 K S 9 D a G F u Z 2 V k I F R 5 c G U u e 1 B y Z W Z l c m V u Y 2 U s N D R 9 J n F 1 b 3 Q 7 L C Z x d W 9 0 O 1 N l Y 3 R p b 2 4 x L 1 N o Z W V 0 M S A o N C k v Q 2 h h b m d l Z C B U e X B l L n t Q c m V m Z X J l b m N l I G R l c 2 N y a X B 0 a W 9 u L D Q 1 f S Z x d W 9 0 O y w m c X V v d D t T Z W N 0 a W 9 u M S 9 T a G V l d D E g K D Q p L 0 N o Y W 5 n Z W Q g V H l w Z S 5 7 V G 9 0 Y W w g c G 9 w d W x h d G l v b i B i Z X R 3 Z W V u I G F n Z X M g M T A g d G 8 g M T Q g K F d C I E F Q S S l f M i w 0 N n 0 m c X V v d D s s J n F 1 b 3 Q 7 U 2 V j d G l v b j E v U 2 h l Z X Q x I C g 0 K S 9 D a G F u Z 2 V k I F R 5 c G U u e 0 F u Y 2 h v c i B w b 3 B 1 b G F 0 a W 9 u I C o g a G F z I G R h d G E g Z H V t b X k s N D d 9 J n F 1 b 3 Q 7 L C Z x d W 9 0 O 1 N l Y 3 R p b 2 4 x L 1 N o Z W V 0 M S A o N C k v Q 2 h h b m d l Z C B U e X B l L n t p b m N s d W R l X 2 F z c 2 V z c 2 1 l b n Q s N D h 9 J n F 1 b 3 Q 7 L C Z x d W 9 0 O 1 N l Y 3 R p b 2 4 x L 1 N o Z W V 0 M S A o N C k v Q 2 h h b m d l Z C B U e X B l L n t p b m N s d W R l X 2 N v d W 5 0 c n k s N D l 9 J n F 1 b 3 Q 7 L C Z x d W 9 0 O 1 N l Y 3 R p b 2 4 x L 1 N o Z W V 0 M S A o N C k v Q 2 h h b m d l Z C B U e X B l L n t Q b 3 B 1 b G F 0 a W 9 u I H N j Y W x l Z C B h c y B 3 Z W l n a H R z I G Z v c i B n b G 9 i Y W w v c m V n a W 9 u Y W w g Y W d n c m V n Y X R p b 2 5 z L D U w f S Z x d W 9 0 O y w m c X V v d D t T Z W N 0 a W 9 u M S 9 T a G V l d D E g K D Q p L 0 N o Y W 5 n Z W Q g V H l w Z S 5 7 T 2 J z Z X J 2 Y X R p b 2 4 g a X M g Y 2 9 u c 2 l k Z X J l Z C B p b i B n b G 9 i Y W w v c m V n a W 9 u Y W w g Y W d n c m V n Y X R p b 2 5 z L D U x f S Z x d W 9 0 O y w m c X V v d D t T Z W N 0 a W 9 u M S 9 T a G V l d D E g K D Q p L 0 N o Y W 5 n Z W Q g V H l w Z S 5 7 d 2 d 0 X 3 B v c H V s Y X R p b 2 5 f d G 9 0 Y W w s N T J 9 J n F 1 b 3 Q 7 L C Z x d W 9 0 O 1 N l Y 3 R p b 2 4 x L 1 N o Z W V 0 M S A o N C k v Q 2 h h b m d l Z C B U e X B l L n t 3 Z 3 R f c G 9 w d W x h d G l v b l 9 h c 3 N l c 3 N l Z C w 1 M 3 0 m c X V v d D s s J n F 1 b 3 Q 7 U 2 V j d G l v b j E v U 2 h l Z X Q x I C g 0 K S 9 D a G F u Z 2 V k I F R 5 c G U u e 1 N j Y W x p b m c g Z m F j d G 9 y I G 9 m I H B v c H V s Y X R p b 2 4 g a W 4 g Z 2 x v Y m F s L 3 J l Z 2 l v b m F s I G F n Z 3 J l Z 2 F 0 a W 9 u c y w 1 N H 0 m c X V v d D s s J n F 1 b 3 Q 7 U 2 V j d G l v b j E v U 2 h l Z X Q x I C g 0 K S 9 D a G F u Z 2 V k I F R 5 c G U u e 3 B v c F 9 j b 3 Y s N T V 9 J n F 1 b 3 Q 7 L C Z x d W 9 0 O 1 N l Y 3 R p b 2 4 x L 1 N o Z W V 0 M S A o N C k v Q 2 h h b m d l Z C B U e X B l L n t j d H J 5 X 3 N l b G V j d G V k L D U 2 f S Z x d W 9 0 O y w m c X V v d D t T Z W N 0 a W 9 u M S 9 T a G V l d D E g K D Q p L 0 N o Y W 5 n Z W Q g V H l w Z S 5 7 Y 3 R y e V 9 h c 3 N l c 3 N t Z W 5 0 L D U 3 f S Z x d W 9 0 O y w m c X V v d D t T Z W N 0 a W 9 u M S 9 T a G V l d D E g K D Q p L 0 N o Y W 5 n Z W Q g V H l w Z S 5 7 Y 3 R y e V 9 h c 3 N l c 3 N t Z W 5 0 X 3 B y Z W Z l c m V k L D U 4 f S Z x d W 9 0 O y w m c X V v d D t T Z W N 0 a W 9 u M S 9 T a G V l d D E g K D Q p L 0 N o Y W 5 n Z W Q g V H l w Z S 5 7 Y 2 9 1 b n R y a W V z L D U 5 f S Z x d W 9 0 O y w m c X V v d D t T Z W N 0 a W 9 u M S 9 T a G V l d D E g K D Q p L 0 N o Y W 5 n Z W Q g V H l w Z S 5 7 Y W R q X 3 B j d F 9 y Z W F k a W 5 n X 2 x v d y w 2 M H 0 m c X V v d D s s J n F 1 b 3 Q 7 U 2 V j d G l v b j E v U 2 h l Z X Q x I C g 0 K S 9 D a G F u Z 2 V k I F R 5 c G U u e 3 B j d F 9 y Z W F k a W 5 n X 2 x v d 1 9 0 Y X J n Z X Q s N j F 9 J n F 1 b 3 Q 7 L C Z x d W 9 0 O 1 N l Y 3 R p b 2 4 x L 1 N o Z W V 0 M S A o N C k v Q 2 h h b m d l Z C B U e X B l L n t s b 2 d f Y W R q X 3 B j d F 9 y Z W F k a W 5 n X 2 x v d y w 2 M n 0 m c X V v d D s s J n F 1 b 3 Q 7 U 2 V j d G l v b j E v U 2 h l Z X Q x I C g 0 K S 9 D a G F u Z 2 V k I F R 5 c G U u e 2 x v Z 1 9 w Y 3 R f c m V h Z G l u Z 1 9 s b 3 d f d G F y Z 2 V 0 L D Y z f S Z x d W 9 0 O y w m c X V v d D t T Z W N 0 a W 9 u M S 9 T a G V l d D E g K D Q p L 0 N o Y W 5 n Z W Q g V H l w Z S 5 7 b G 9 n X 2 V u c m 9 s b G 1 l b n R f Y W x s L D Y 0 f S Z x d W 9 0 O y w m c X V v d D t T Z W N 0 a W 9 u M S 9 T a G V l d D E g K D Q p L 0 N o Y W 5 n Z W Q g V H l w Z S 5 7 Z n J h Y 1 9 l b n J v b G x t Z W 5 0 L D Y 1 f S Z x d W 9 0 O y w m c X V v d D t T Z W N 0 a W 9 u M S 9 T a G V l d D E g K D Q p L 0 N o Y W 5 n Z W Q g V H l w Z S 5 7 Z n J h Y 1 9 w c m 9 m a W N p Z W 5 j e S w 2 N n 0 m c X V v d D t d L C Z x d W 9 0 O 1 J l b G F 0 a W 9 u c 2 h p c E l u Z m 8 m c X V v d D s 6 W 1 1 9 I i A v P j w v U 3 R h Y m x l R W 5 0 c m l l c z 4 8 L 0 l 0 Z W 0 + P E l 0 Z W 0 + P E l 0 Z W 1 M b 2 N h d G l v b j 4 8 S X R l b V R 5 c G U + R m 9 y b X V s Y T w v S X R l b V R 5 c G U + P E l 0 Z W 1 Q Y X R o P l N l Y 3 R p b 2 4 x L 1 N o Z W V 0 M S U y M C g 0 K S 9 T b 3 V y Y 2 U 8 L 0 l 0 Z W 1 Q Y X R o P j w v S X R l b U x v Y 2 F 0 a W 9 u P j x T d G F i b G V F b n R y a W V z I C 8 + P C 9 J d G V t P j x J d G V t P j x J d G V t T G 9 j Y X R p b 2 4 + P E l 0 Z W 1 U e X B l P k Z v c m 1 1 b G E 8 L 0 l 0 Z W 1 U e X B l P j x J d G V t U G F 0 a D 5 T Z W N 0 a W 9 u M S 9 T a G V l d D E l M j A o N C k v U 2 h l Z X Q x X 1 N o Z W V 0 P C 9 J d G V t U G F 0 a D 4 8 L 0 l 0 Z W 1 M b 2 N h d G l v b j 4 8 U 3 R h Y m x l R W 5 0 c m l l c y A v P j w v S X R l b T 4 8 S X R l b T 4 8 S X R l b U x v Y 2 F 0 a W 9 u P j x J d G V t V H l w Z T 5 G b 3 J t d W x h P C 9 J d G V t V H l w Z T 4 8 S X R l b V B h d G g + U 2 V j d G l v b j E v U 2 h l Z X Q x J T I w K D Q p L 1 B y b 2 1 v d G V k J T I w S G V h Z G V y c z w v S X R l b V B h d G g + P C 9 J d G V t T G 9 j Y X R p b 2 4 + P F N 0 Y W J s Z U V u d H J p Z X M g L z 4 8 L 0 l 0 Z W 0 + P E l 0 Z W 0 + P E l 0 Z W 1 M b 2 N h d G l v b j 4 8 S X R l b V R 5 c G U + R m 9 y b X V s Y T w v S X R l b V R 5 c G U + P E l 0 Z W 1 Q Y X R o P l N l Y 3 R p b 2 4 x L 1 N o Z W V 0 M S U y M C g 0 K S 9 D a G F u Z 2 V k J T I w V H l w Z T w v S X R l b V B h d G g + P C 9 J d G V t T G 9 j Y X R p b 2 4 + P F N 0 Y W J s Z U V u d H J p Z X M g L z 4 8 L 0 l 0 Z W 0 + P E l 0 Z W 0 + P E l 0 Z W 1 M b 2 N h d G l v b j 4 8 S X R l b V R 5 c G U + R m 9 y b X V s Y T w v S X R l b V R 5 c G U + P E l 0 Z W 1 Q Y X R o P l N l Y 3 R p b 2 4 x L 1 N o Z W V 0 M S U y M C g 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x O S 0 x M C 0 x M F Q y M D o z M z o w M S 4 x N z U 1 N D U w W i I g L z 4 8 R W 5 0 c n k g V H l w Z T 0 i R m l s b E N v b H V t b l R 5 c G V z I i B W Y W x 1 Z T 0 i c 0 J n T U d B d 1 V H Q m d Z R k J R W U Z C U V V G Q l F V R k J R P T 0 i I C 8 + P E V u d H J 5 I F R 5 c G U 9 I k Z p b G x D b 2 x 1 b W 5 O Y W 1 l c y I g V m F s d W U 9 I n N b J n F 1 b 3 Q 7 V 0 I g Y 2 9 1 b n R y e S B j b 2 R l I C g z I G x l d H R l c n M p J n F 1 b 3 Q 7 L C Z x d W 9 0 O 0 d y Y W R l I E l E J n F 1 b 3 Q 7 L C Z x d W 9 0 O 0 F z c 2 V z c 2 1 l b n Q m c X V v d D s s J n F 1 b 3 Q 7 W W V h c i B v Z i B h c 3 N l c 3 N t Z W 5 0 J n F 1 b 3 Q 7 L C Z x d W 9 0 O 0 V u c m 9 s b G 1 l b n Q m c X V v d D s s J n F 1 b 3 Q 7 Q 2 9 1 b n R y e S B O Y W 1 l J n F 1 b 3 Q 7 L C Z x d W 9 0 O 1 J l Z 2 l v b i B D b 2 R l J n F 1 b 3 Q 7 L C Z x d W 9 0 O 0 l u Y 2 9 t Z S B M Z X Z l b C B D b 2 R l J n F 1 b 3 Q 7 L C Z x d W 9 0 O 0 F k a n V z d G V k I F B y b 2 Z p Y 2 l l b m N 5 J n F 1 b 3 Q 7 L C Z x d W 9 0 O 1 B y b 2 Z p Y 2 l l b m N 5 J n F 1 b 3 Q 7 L C Z x d W 9 0 O 3 N w Z W x s J n F 1 b 3 Q 7 L C Z x d W 9 0 O 0 F u b n V h b G l 6 Z W Q g Q 2 h h b m d l I G l u I E F k a n V z d G V k I F B y b 2 Z p Y 2 l l b m N 5 J n F 1 b 3 Q 7 L C Z x d W 9 0 O 0 x v Z y B B b m 5 1 Y W x p e m V k I E N o Y W 5 n Z S B p b i B B Z G p 1 c 3 R l Z C B Q c m 9 m a W N p Z W 5 j e S Z x d W 9 0 O y w m c X V v d D t M b 2 c g Q W 5 u d W F s a X p l Z C B D a G F u Z 2 U g a W 4 g U H J v Z m l j a W V u Y 3 k m c X V v d D s s J n F 1 b 3 Q 7 T G 9 n I E F u b n V h b G l 6 Z W Q g Q 2 h h b m d l I G l u I E V u c m 9 s b G 1 l b n Q m c X V v d D s s J n F 1 b 3 Q 7 Q W 5 u d W F s a X p l Z C B D a G F u Z 2 U g a W 4 g U H J v Z m l j a W V u Y 3 k m c X V v d D s s J n F 1 b 3 Q 7 Q W 5 u d W F s a X p l Z C B D a G F u Z 2 U g a W 4 g R W 5 y b 2 x s b W V u d C Z x d W 9 0 O y w m c X V v d D t Q Z X J j Z W 5 0 Y W d l I G 9 m I E x v Z y B B b m 5 1 Y W x p e m V k I E N o Y W 5 n Z S B p b i B B Z G p 1 c 3 R l Z C B Q c m 9 m a W N p Z W 5 j e S B k d W U g d G 8 g U H J v Z m l j a W V u Y 3 k m c X V v d D s s J n F 1 b 3 Q 7 U G V y Y 2 V u d G F n Z S B v Z i B M b 2 c g Q W 5 u d W F s a X p l Z C B D a G F u Z 2 U g a W 4 g Q W R q d X N 0 Z W Q g U H J v Z m l j a W V u Y 3 k g Z H V l I H R v I E V u c m 9 s b G 1 l b n 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U 2 h l Z X Q x I C g 1 K S 9 D a G F u Z 2 V k I F R 5 c G U u e 1 d C I G N v d W 5 0 c n k g Y 2 9 k Z S A o M y B s Z X R 0 Z X J z K S w w f S Z x d W 9 0 O y w m c X V v d D t T Z W N 0 a W 9 u M S 9 T a G V l d D E g K D U p L 0 N o Y W 5 n Z W Q g V H l w Z S 5 7 R 3 J h Z G U g S U Q s M X 0 m c X V v d D s s J n F 1 b 3 Q 7 U 2 V j d G l v b j E v U 2 h l Z X Q x I C g 1 K S 9 D a G F u Z 2 V k I F R 5 c G U u e 0 F z c 2 V z c 2 1 l b n Q s M n 0 m c X V v d D s s J n F 1 b 3 Q 7 U 2 V j d G l v b j E v U 2 h l Z X Q x I C g 1 K S 9 D a G F u Z 2 V k I F R 5 c G U u e 1 l l Y X I g b 2 Y g Y X N z Z X N z b W V u d C w z f S Z x d W 9 0 O y w m c X V v d D t T Z W N 0 a W 9 u M S 9 T a G V l d D E g K D U p L 0 N o Y W 5 n Z W Q g V H l w Z S 5 7 R W 5 y b 2 x s b W V u d C w 0 f S Z x d W 9 0 O y w m c X V v d D t T Z W N 0 a W 9 u M S 9 T a G V l d D E g K D U p L 0 N o Y W 5 n Z W Q g V H l w Z S 5 7 Q 2 9 1 b n R y e S B O Y W 1 l L D V 9 J n F 1 b 3 Q 7 L C Z x d W 9 0 O 1 N l Y 3 R p b 2 4 x L 1 N o Z W V 0 M S A o N S k v Q 2 h h b m d l Z C B U e X B l L n t S Z W d p b 2 4 g Q 2 9 k Z S w 2 f S Z x d W 9 0 O y w m c X V v d D t T Z W N 0 a W 9 u M S 9 T a G V l d D E g K D U p L 0 N o Y W 5 n Z W Q g V H l w Z S 5 7 S W 5 j b 2 1 l I E x l d m V s I E N v Z G U s N 3 0 m c X V v d D s s J n F 1 b 3 Q 7 U 2 V j d G l v b j E v U 2 h l Z X Q x I C g 1 K S 9 D a G F u Z 2 V k I F R 5 c G U u e 0 F k a n V z d G V k I F B y b 2 Z p Y 2 l l b m N 5 L D h 9 J n F 1 b 3 Q 7 L C Z x d W 9 0 O 1 N l Y 3 R p b 2 4 x L 1 N o Z W V 0 M S A o N S k v Q 2 h h b m d l Z C B U e X B l L n t Q c m 9 m a W N p Z W 5 j e S w 5 f S Z x d W 9 0 O y w m c X V v d D t T Z W N 0 a W 9 u M S 9 T a G V l d D E g K D U p L 0 N o Y W 5 n Z W Q g V H l w Z S 5 7 c 3 B l b G w s M T B 9 J n F 1 b 3 Q 7 L C Z x d W 9 0 O 1 N l Y 3 R p b 2 4 x L 1 N o Z W V 0 M S A o N S k v Q 2 h h b m d l Z C B U e X B l L n t B b m 5 1 Y W x p e m V k I E N o Y W 5 n Z S B p b i B B Z G p 1 c 3 R l Z C B Q c m 9 m a W N p Z W 5 j e S w x M X 0 m c X V v d D s s J n F 1 b 3 Q 7 U 2 V j d G l v b j E v U 2 h l Z X Q x I C g 1 K S 9 D a G F u Z 2 V k I F R 5 c G U u e 0 x v Z y B B b m 5 1 Y W x p e m V k I E N o Y W 5 n Z S B p b i B B Z G p 1 c 3 R l Z C B Q c m 9 m a W N p Z W 5 j e S w x M n 0 m c X V v d D s s J n F 1 b 3 Q 7 U 2 V j d G l v b j E v U 2 h l Z X Q x I C g 1 K S 9 D a G F u Z 2 V k I F R 5 c G U u e 0 x v Z y B B b m 5 1 Y W x p e m V k I E N o Y W 5 n Z S B p b i B Q c m 9 m a W N p Z W 5 j e S w x M 3 0 m c X V v d D s s J n F 1 b 3 Q 7 U 2 V j d G l v b j E v U 2 h l Z X Q x I C g 1 K S 9 D a G F u Z 2 V k I F R 5 c G U u e 0 x v Z y B B b m 5 1 Y W x p e m V k I E N o Y W 5 n Z S B p b i B F b n J v b G x t Z W 5 0 L D E 0 f S Z x d W 9 0 O y w m c X V v d D t T Z W N 0 a W 9 u M S 9 T a G V l d D E g K D U p L 0 N o Y W 5 n Z W Q g V H l w Z S 5 7 Q W 5 u d W F s a X p l Z C B D a G F u Z 2 U g a W 4 g U H J v Z m l j a W V u Y 3 k s M T V 9 J n F 1 b 3 Q 7 L C Z x d W 9 0 O 1 N l Y 3 R p b 2 4 x L 1 N o Z W V 0 M S A o N S k v Q 2 h h b m d l Z C B U e X B l L n t B b m 5 1 Y W x p e m V k I E N o Y W 5 n Z S B p b i B F b n J v b G x t Z W 5 0 L D E 2 f S Z x d W 9 0 O y w m c X V v d D t T Z W N 0 a W 9 u M S 9 T a G V l d D E g K D U p L 0 N o Y W 5 n Z W Q g V H l w Z S 5 7 U G V y Y 2 V u d G F n Z S B v Z i B M b 2 c g Q W 5 u d W F s a X p l Z C B D a G F u Z 2 U g a W 4 g Q W R q d X N 0 Z W Q g U H J v Z m l j a W V u Y 3 k g Z H V l I H R v I F B y b 2 Z p Y 2 l l b m N 5 L D E 3 f S Z x d W 9 0 O y w m c X V v d D t T Z W N 0 a W 9 u M S 9 T a G V l d D E g K D U p L 0 N o Y W 5 n Z W Q g V H l w Z S 5 7 U G V y Y 2 V u d G F n Z S B v Z i B M b 2 c g Q W 5 u d W F s a X p l Z C B D a G F u Z 2 U g a W 4 g Q W R q d X N 0 Z W Q g U H J v Z m l j a W V u Y 3 k g Z H V l I H R v I E V u c m 9 s b G 1 l b n Q s M T h 9 J n F 1 b 3 Q 7 X S w m c X V v d D t D b 2 x 1 b W 5 D b 3 V u d C Z x d W 9 0 O z o x O S w m c X V v d D t L Z X l D b 2 x 1 b W 5 O Y W 1 l c y Z x d W 9 0 O z p b X S w m c X V v d D t D b 2 x 1 b W 5 J Z G V u d G l 0 a W V z J n F 1 b 3 Q 7 O l s m c X V v d D t T Z W N 0 a W 9 u M S 9 T a G V l d D E g K D U p L 0 N o Y W 5 n Z W Q g V H l w Z S 5 7 V 0 I g Y 2 9 1 b n R y e S B j b 2 R l I C g z I G x l d H R l c n M p L D B 9 J n F 1 b 3 Q 7 L C Z x d W 9 0 O 1 N l Y 3 R p b 2 4 x L 1 N o Z W V 0 M S A o N S k v Q 2 h h b m d l Z C B U e X B l L n t H c m F k Z S B J R C w x f S Z x d W 9 0 O y w m c X V v d D t T Z W N 0 a W 9 u M S 9 T a G V l d D E g K D U p L 0 N o Y W 5 n Z W Q g V H l w Z S 5 7 Q X N z Z X N z b W V u d C w y f S Z x d W 9 0 O y w m c X V v d D t T Z W N 0 a W 9 u M S 9 T a G V l d D E g K D U p L 0 N o Y W 5 n Z W Q g V H l w Z S 5 7 W W V h c i B v Z i B h c 3 N l c 3 N t Z W 5 0 L D N 9 J n F 1 b 3 Q 7 L C Z x d W 9 0 O 1 N l Y 3 R p b 2 4 x L 1 N o Z W V 0 M S A o N S k v Q 2 h h b m d l Z C B U e X B l L n t F b n J v b G x t Z W 5 0 L D R 9 J n F 1 b 3 Q 7 L C Z x d W 9 0 O 1 N l Y 3 R p b 2 4 x L 1 N o Z W V 0 M S A o N S k v Q 2 h h b m d l Z C B U e X B l L n t D b 3 V u d H J 5 I E 5 h b W U s N X 0 m c X V v d D s s J n F 1 b 3 Q 7 U 2 V j d G l v b j E v U 2 h l Z X Q x I C g 1 K S 9 D a G F u Z 2 V k I F R 5 c G U u e 1 J l Z 2 l v b i B D b 2 R l L D Z 9 J n F 1 b 3 Q 7 L C Z x d W 9 0 O 1 N l Y 3 R p b 2 4 x L 1 N o Z W V 0 M S A o N S k v Q 2 h h b m d l Z C B U e X B l L n t J b m N v b W U g T G V 2 Z W w g Q 2 9 k Z S w 3 f S Z x d W 9 0 O y w m c X V v d D t T Z W N 0 a W 9 u M S 9 T a G V l d D E g K D U p L 0 N o Y W 5 n Z W Q g V H l w Z S 5 7 Q W R q d X N 0 Z W Q g U H J v Z m l j a W V u Y 3 k s O H 0 m c X V v d D s s J n F 1 b 3 Q 7 U 2 V j d G l v b j E v U 2 h l Z X Q x I C g 1 K S 9 D a G F u Z 2 V k I F R 5 c G U u e 1 B y b 2 Z p Y 2 l l b m N 5 L D l 9 J n F 1 b 3 Q 7 L C Z x d W 9 0 O 1 N l Y 3 R p b 2 4 x L 1 N o Z W V 0 M S A o N S k v Q 2 h h b m d l Z C B U e X B l L n t z c G V s b C w x M H 0 m c X V v d D s s J n F 1 b 3 Q 7 U 2 V j d G l v b j E v U 2 h l Z X Q x I C g 1 K S 9 D a G F u Z 2 V k I F R 5 c G U u e 0 F u b n V h b G l 6 Z W Q g Q 2 h h b m d l I G l u I E F k a n V z d G V k I F B y b 2 Z p Y 2 l l b m N 5 L D E x f S Z x d W 9 0 O y w m c X V v d D t T Z W N 0 a W 9 u M S 9 T a G V l d D E g K D U p L 0 N o Y W 5 n Z W Q g V H l w Z S 5 7 T G 9 n I E F u b n V h b G l 6 Z W Q g Q 2 h h b m d l I G l u I E F k a n V z d G V k I F B y b 2 Z p Y 2 l l b m N 5 L D E y f S Z x d W 9 0 O y w m c X V v d D t T Z W N 0 a W 9 u M S 9 T a G V l d D E g K D U p L 0 N o Y W 5 n Z W Q g V H l w Z S 5 7 T G 9 n I E F u b n V h b G l 6 Z W Q g Q 2 h h b m d l I G l u I F B y b 2 Z p Y 2 l l b m N 5 L D E z f S Z x d W 9 0 O y w m c X V v d D t T Z W N 0 a W 9 u M S 9 T a G V l d D E g K D U p L 0 N o Y W 5 n Z W Q g V H l w Z S 5 7 T G 9 n I E F u b n V h b G l 6 Z W Q g Q 2 h h b m d l I G l u I E V u c m 9 s b G 1 l b n Q s M T R 9 J n F 1 b 3 Q 7 L C Z x d W 9 0 O 1 N l Y 3 R p b 2 4 x L 1 N o Z W V 0 M S A o N S k v Q 2 h h b m d l Z C B U e X B l L n t B b m 5 1 Y W x p e m V k I E N o Y W 5 n Z S B p b i B Q c m 9 m a W N p Z W 5 j e S w x N X 0 m c X V v d D s s J n F 1 b 3 Q 7 U 2 V j d G l v b j E v U 2 h l Z X Q x I C g 1 K S 9 D a G F u Z 2 V k I F R 5 c G U u e 0 F u b n V h b G l 6 Z W Q g Q 2 h h b m d l I G l u I E V u c m 9 s b G 1 l b n Q s M T Z 9 J n F 1 b 3 Q 7 L C Z x d W 9 0 O 1 N l Y 3 R p b 2 4 x L 1 N o Z W V 0 M S A o N S k v Q 2 h h b m d l Z C B U e X B l L n t Q Z X J j Z W 5 0 Y W d l I G 9 m I E x v Z y B B b m 5 1 Y W x p e m V k I E N o Y W 5 n Z S B p b i B B Z G p 1 c 3 R l Z C B Q c m 9 m a W N p Z W 5 j e S B k d W U g d G 8 g U H J v Z m l j a W V u Y 3 k s M T d 9 J n F 1 b 3 Q 7 L C Z x d W 9 0 O 1 N l Y 3 R p b 2 4 x L 1 N o Z W V 0 M S A o N S k v Q 2 h h b m d l Z C B U e X B l L n t Q Z X J j Z W 5 0 Y W d l I G 9 m I E x v Z y B B b m 5 1 Y W x p e m V k I E N o Y W 5 n Z S B p b i B B Z G p 1 c 3 R l Z C B Q c m 9 m a W N p Z W 5 j e S B k d W U g d G 8 g R W 5 y b 2 x s b W V u d C w x O H 0 m c X V v d D t d L C Z x d W 9 0 O 1 J l b G F 0 a W 9 u c 2 h p c E l u Z m 8 m c X V v d D s 6 W 1 1 9 I i A v P j w v U 3 R h Y m x l R W 5 0 c m l l c z 4 8 L 0 l 0 Z W 0 + P E l 0 Z W 0 + P E l 0 Z W 1 M b 2 N h d G l v b j 4 8 S X R l b V R 5 c G U + R m 9 y b X V s Y T w v S X R l b V R 5 c G U + P E l 0 Z W 1 Q Y X R o P l N l Y 3 R p b 2 4 x L 1 N o Z W V 0 M S U y M C g 1 K S 9 T b 3 V y Y 2 U 8 L 0 l 0 Z W 1 Q Y X R o P j w v S X R l b U x v Y 2 F 0 a W 9 u P j x T d G F i b G V F b n R y a W V z I C 8 + P C 9 J d G V t P j x J d G V t P j x J d G V t T G 9 j Y X R p b 2 4 + P E l 0 Z W 1 U e X B l P k Z v c m 1 1 b G E 8 L 0 l 0 Z W 1 U e X B l P j x J d G V t U G F 0 a D 5 T Z W N 0 a W 9 u M S 9 T a G V l d D E l M j A o N S k v U 2 h l Z X Q x X 1 N o Z W V 0 P C 9 J d G V t U G F 0 a D 4 8 L 0 l 0 Z W 1 M b 2 N h d G l v b j 4 8 U 3 R h Y m x l R W 5 0 c m l l c y A v P j w v S X R l b T 4 8 S X R l b T 4 8 S X R l b U x v Y 2 F 0 a W 9 u P j x J d G V t V H l w Z T 5 G b 3 J t d W x h P C 9 J d G V t V H l w Z T 4 8 S X R l b V B h d G g + U 2 V j d G l v b j E v U 2 h l Z X Q x J T I w K D U p L 1 B y b 2 1 v d G V k J T I w S G V h Z G V y c z w v S X R l b V B h d G g + P C 9 J d G V t T G 9 j Y X R p b 2 4 + P F N 0 Y W J s Z U V u d H J p Z X M g L z 4 8 L 0 l 0 Z W 0 + P E l 0 Z W 0 + P E l 0 Z W 1 M b 2 N h d G l v b j 4 8 S X R l b V R 5 c G U + R m 9 y b X V s Y T w v S X R l b V R 5 c G U + P E l 0 Z W 1 Q Y X R o P l N l Y 3 R p b 2 4 x L 1 N o Z W V 0 M S U y M C g 1 K S 9 D a G F u Z 2 V k J T I w V H l w Z T w v S X R l b V B h d G g + P C 9 J d G V t T G 9 j Y X R p b 2 4 + P F N 0 Y W J s Z U V u d H J p Z X M g L z 4 8 L 0 l 0 Z W 0 + P E l 0 Z W 0 + P E l 0 Z W 1 M b 2 N h d G l v b j 4 8 S X R l b V R 5 c G U + R m 9 y b X V s Y T w v S X R l b V R 5 c G U + P E l 0 Z W 1 Q Y X R o P l N l Y 3 R p b 2 4 x L 1 N o Z W V 0 M S 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G a W x s T G F z d F V w Z G F 0 Z W Q i I F Z h b H V l P S J k M j A x O S 0 x M C 0 w O V Q x N T o 1 M j o w N y 4 4 N j Q 0 O T g 0 W i I g L z 4 8 R W 5 0 c n k g V H l w Z T 0 i R m l s b E N v b H V t b l R 5 c G V z I i B W Y W x 1 Z T 0 i c 0 J n W U d C Z 1 V G Q l F V R 0 J n W U Q i I C 8 + P E V u d H J 5 I F R 5 c G U 9 I k Z p b G x D b 2 x 1 b W 5 O Y W 1 l c y I g V m F s d W U 9 I n N b J n F 1 b 3 Q 7 U m V n a W 9 u I E N v Z G U m c X V v d D s s J n F 1 b 3 Q 7 Q W R t a W 5 p c 3 R y Y X R p d m U g U m V n a W 9 u I E N v Z G U m c X V v d D s s J n F 1 b 3 Q 7 V 0 I g Y 2 9 1 b n R y e S B j b 2 R l I C g z I G x l d H R l c n M p J n F 1 b 3 Q 7 L C Z x d W 9 0 O 0 N v d W 5 0 c n k g T m F t Z S Z x d W 9 0 O y w m c X V v d D t M Z W F y b m l u Z y B Q b 3 Z l c n R 5 I C h h Z G p 1 c 3 R l Z C B u b 2 4 t c H J v Z m l j a W V u Y 3 k s I G F s b C k m c X V v d D s s J n F 1 b 3 Q 7 V m F s a W R h d G V k I C U g b 2 Y g Y 2 h p b G R y Z W 4 g Z W 5 y b 2 x s Z W Q g a W 4 g c 2 N o b 2 9 s I C h 1 c 2 l u Z y B j b G 9 z Z X N 0 I H l l Y X I s I G J v d G g g Z 2 V u Z G V y c y k m c X V v d D s s J n F 1 b 3 Q 7 c G N 0 X 3 J l Y W R p b m d f b G 9 3 X 3 R h c m d l d C Z x d W 9 0 O y w m c X V v d D t U b 3 R h b C B w b 3 B 1 b G F 0 a W 9 u I G J l d H d l Z W 4 g Y W d l c y A x M C B 0 b y A x N C A o V 0 I g Q V B J K S Z x d W 9 0 O y w m c X V v d D t J b m N v b W U g T G V 2 Z W w g Q 2 9 k Z S Z x d W 9 0 O y w m c X V v d D t M Z W 5 k a W 5 n I F R 5 c G U g Q 2 9 k Z S Z x d W 9 0 O y w m c X V v d D t B c 3 N l c 3 N t Z W 5 0 J n F 1 b 3 Q 7 L C Z x d W 9 0 O 1 l l Y X I g b 2 Y g Y X N z Z X N z b W V u d C Z x d W 9 0 O 1 0 i I C 8 + P E V u d H J 5 I F R 5 c G U 9 I k Z p b G x T d G F 0 d X M i I F Z h b H V l P S J z V 2 F p d G l u Z 0 Z v c k V 4 Y 2 V s U m V m c m V z a C I g L z 4 8 R W 5 0 c n k g V H l w Z T 0 i R m l s b E V y c m 9 y Q 2 9 1 b n Q i I F Z h b H V l P S J s M C I g L z 4 8 R W 5 0 c n k g V H l w Z T 0 i R m l s b E N v d W 5 0 I i B W Y W x 1 Z T 0 i b D A i I C 8 + P E V u d H J 5 I F R 5 c G U 9 I k Z p b G x F c n J v c k N v Z G U i I F Z h b H V l P S J z V W 5 r b m 9 3 b i I g L z 4 8 R W 5 0 c n k g V H l w Z T 0 i U m V s Y X R p b 2 5 z a G l w S W 5 m b 0 N v b n R h a W 5 l c i I g V m F s d W U 9 I n N 7 J n F 1 b 3 Q 7 Y 2 9 s d W 1 u Q 2 9 1 b n Q m c X V v d D s 6 M T I s J n F 1 b 3 Q 7 a 2 V 5 Q 2 9 s d W 1 u T m F t Z X M m c X V v d D s 6 W 1 0 s J n F 1 b 3 Q 7 c X V l c n l S Z W x h d G l v b n N o a X B z J n F 1 b 3 Q 7 O l t d L C Z x d W 9 0 O 2 N v b H V t b k l k Z W 5 0 a X R p Z X M m c X V v d D s 6 W y Z x d W 9 0 O 1 N l Y 3 R p b 2 4 x L 1 N o Z W V 0 M S A o M y k v Q 2 h h b m d l Z C B U e X B l L n t S Z W d p b 2 4 g Q 2 9 k Z S w w f S Z x d W 9 0 O y w m c X V v d D t T Z W N 0 a W 9 u M S 9 T a G V l d D E g K D M p L 0 N o Y W 5 n Z W Q g V H l w Z S 5 7 Q W R t a W 5 p c 3 R y Y X R p d m U g U m V n a W 9 u I E N v Z G U s M X 0 m c X V v d D s s J n F 1 b 3 Q 7 U 2 V j d G l v b j E v U 2 h l Z X Q x I C g z K S 9 D a G F u Z 2 V k I F R 5 c G U u e 1 d C I G N v d W 5 0 c n k g Y 2 9 k Z S A o M y B s Z X R 0 Z X J z K S w y f S Z x d W 9 0 O y w m c X V v d D t T Z W N 0 a W 9 u M S 9 T a G V l d D E g K D M p L 0 N o Y W 5 n Z W Q g V H l w Z S 5 7 Q 2 9 1 b n R y e S B O Y W 1 l L D N 9 J n F 1 b 3 Q 7 L C Z x d W 9 0 O 1 N l Y 3 R p b 2 4 x L 1 N o Z W V 0 M S A o M y k v Q 2 h h b m d l Z C B U e X B l L n t M Z W F y b m l u Z y B Q b 3 Z l c n R 5 I C h h Z G p 1 c 3 R l Z C B u b 2 4 t c H J v Z m l j a W V u Y 3 k s I G F s b C k s N H 0 m c X V v d D s s J n F 1 b 3 Q 7 U 2 V j d G l v b j E v U 2 h l Z X Q x I C g z K S 9 D a G F u Z 2 V k I F R 5 c G U u e 1 Z h b G l k Y X R l Z C A l I G 9 m I G N o a W x k c m V u I G V u c m 9 s b G V k I G l u I H N j a G 9 v b C A o d X N p b m c g Y 2 x v c 2 V z d C B 5 Z W F y L C B i b 3 R o I G d l b m R l c n M p L D V 9 J n F 1 b 3 Q 7 L C Z x d W 9 0 O 1 N l Y 3 R p b 2 4 x L 1 N o Z W V 0 M S A o M y k v Q 2 h h b m d l Z C B U e X B l L n t w Y 3 R f c m V h Z G l u Z 1 9 s b 3 d f d G F y Z 2 V 0 L D Z 9 J n F 1 b 3 Q 7 L C Z x d W 9 0 O 1 N l Y 3 R p b 2 4 x L 1 N o Z W V 0 M S A o M y k v Q 2 h h b m d l Z C B U e X B l L n t U b 3 R h b C B w b 3 B 1 b G F 0 a W 9 u I G J l d H d l Z W 4 g Y W d l c y A x M C B 0 b y A x N C A o V 0 I g Q V B J K S w 3 f S Z x d W 9 0 O y w m c X V v d D t T Z W N 0 a W 9 u M S 9 T a G V l d D E g K D M p L 0 N o Y W 5 n Z W Q g V H l w Z S 5 7 S W 5 j b 2 1 l I E x l d m V s I E N v Z G U s O H 0 m c X V v d D s s J n F 1 b 3 Q 7 U 2 V j d G l v b j E v U 2 h l Z X Q x I C g z K S 9 D a G F u Z 2 V k I F R 5 c G U u e 0 x l b m R p b m c g V H l w Z S B D b 2 R l L D l 9 J n F 1 b 3 Q 7 L C Z x d W 9 0 O 1 N l Y 3 R p b 2 4 x L 1 N o Z W V 0 M S A o M y k v Q 2 h h b m d l Z C B U e X B l L n t B c 3 N l c 3 N t Z W 5 0 L D E w f S Z x d W 9 0 O y w m c X V v d D t T Z W N 0 a W 9 u M S 9 T a G V l d D E g K D M p L 0 N o Y W 5 n Z W Q g V H l w Z S 5 7 W W V h c i B v Z i B h c 3 N l c 3 N t Z W 5 0 L D E x f S Z x d W 9 0 O 1 0 s J n F 1 b 3 Q 7 Q 2 9 s d W 1 u Q 2 9 1 b n Q m c X V v d D s 6 M T I s J n F 1 b 3 Q 7 S 2 V 5 Q 2 9 s d W 1 u T m F t Z X M m c X V v d D s 6 W 1 0 s J n F 1 b 3 Q 7 Q 2 9 s d W 1 u S W R l b n R p d G l l c y Z x d W 9 0 O z p b J n F 1 b 3 Q 7 U 2 V j d G l v b j E v U 2 h l Z X Q x I C g z K S 9 D a G F u Z 2 V k I F R 5 c G U u e 1 J l Z 2 l v b i B D b 2 R l L D B 9 J n F 1 b 3 Q 7 L C Z x d W 9 0 O 1 N l Y 3 R p b 2 4 x L 1 N o Z W V 0 M S A o M y k v Q 2 h h b m d l Z C B U e X B l L n t B Z G 1 p b m l z d H J h d G l 2 Z S B S Z W d p b 2 4 g Q 2 9 k Z S w x f S Z x d W 9 0 O y w m c X V v d D t T Z W N 0 a W 9 u M S 9 T a G V l d D E g K D M p L 0 N o Y W 5 n Z W Q g V H l w Z S 5 7 V 0 I g Y 2 9 1 b n R y e S B j b 2 R l I C g z I G x l d H R l c n M p L D J 9 J n F 1 b 3 Q 7 L C Z x d W 9 0 O 1 N l Y 3 R p b 2 4 x L 1 N o Z W V 0 M S A o M y k v Q 2 h h b m d l Z C B U e X B l L n t D b 3 V u d H J 5 I E 5 h b W U s M 3 0 m c X V v d D s s J n F 1 b 3 Q 7 U 2 V j d G l v b j E v U 2 h l Z X Q x I C g z K S 9 D a G F u Z 2 V k I F R 5 c G U u e 0 x l Y X J u a W 5 n I F B v d m V y d H k g K G F k a n V z d G V k I G 5 v b i 1 w c m 9 m a W N p Z W 5 j e S w g Y W x s K S w 0 f S Z x d W 9 0 O y w m c X V v d D t T Z W N 0 a W 9 u M S 9 T a G V l d D E g K D M p L 0 N o Y W 5 n Z W Q g V H l w Z S 5 7 V m F s a W R h d G V k I C U g b 2 Y g Y 2 h p b G R y Z W 4 g Z W 5 y b 2 x s Z W Q g a W 4 g c 2 N o b 2 9 s I C h 1 c 2 l u Z y B j b G 9 z Z X N 0 I H l l Y X I s I G J v d G g g Z 2 V u Z G V y c y k s N X 0 m c X V v d D s s J n F 1 b 3 Q 7 U 2 V j d G l v b j E v U 2 h l Z X Q x I C g z K S 9 D a G F u Z 2 V k I F R 5 c G U u e 3 B j d F 9 y Z W F k a W 5 n X 2 x v d 1 9 0 Y X J n Z X Q s N n 0 m c X V v d D s s J n F 1 b 3 Q 7 U 2 V j d G l v b j E v U 2 h l Z X Q x I C g z K S 9 D a G F u Z 2 V k I F R 5 c G U u e 1 R v d G F s I H B v c H V s Y X R p b 2 4 g Y m V 0 d 2 V l b i B h Z 2 V z I D E w I H R v I D E 0 I C h X Q i B B U E k p L D d 9 J n F 1 b 3 Q 7 L C Z x d W 9 0 O 1 N l Y 3 R p b 2 4 x L 1 N o Z W V 0 M S A o M y k v Q 2 h h b m d l Z C B U e X B l L n t J b m N v b W U g T G V 2 Z W w g Q 2 9 k Z S w 4 f S Z x d W 9 0 O y w m c X V v d D t T Z W N 0 a W 9 u M S 9 T a G V l d D E g K D M p L 0 N o Y W 5 n Z W Q g V H l w Z S 5 7 T G V u Z G l u Z y B U e X B l I E N v Z G U s O X 0 m c X V v d D s s J n F 1 b 3 Q 7 U 2 V j d G l v b j E v U 2 h l Z X Q x I C g z K S 9 D a G F u Z 2 V k I F R 5 c G U u e 0 F z c 2 V z c 2 1 l b n Q s M T B 9 J n F 1 b 3 Q 7 L C Z x d W 9 0 O 1 N l Y 3 R p b 2 4 x L 1 N o Z W V 0 M S A o M y k v Q 2 h h b m d l Z C B U e X B l L n t Z Z W F y I G 9 m I G F z c 2 V z c 2 1 l b n Q s M T 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T a G V l d D E l M j A o N i k v U 2 9 1 c m N l P C 9 J d G V t U G F 0 a D 4 8 L 0 l 0 Z W 1 M b 2 N h d G l v b j 4 8 U 3 R h Y m x l R W 5 0 c m l l c y A v P j w v S X R l b T 4 8 S X R l b T 4 8 S X R l b U x v Y 2 F 0 a W 9 u P j x J d G V t V H l w Z T 5 G b 3 J t d W x h P C 9 J d G V t V H l w Z T 4 8 S X R l b V B h d G g + U 2 V j d G l v b j E v U 2 h l Z X Q x J T I w K D Y p L 1 N o Z W V 0 M V 9 T a G V l d D w v S X R l b V B h d G g + P C 9 J d G V t T G 9 j Y X R p b 2 4 + P F N 0 Y W J s Z U V u d H J p Z X M g L z 4 8 L 0 l 0 Z W 0 + P E l 0 Z W 0 + P E l 0 Z W 1 M b 2 N h d G l v b j 4 8 S X R l b V R 5 c G U + R m 9 y b X V s Y T w v S X R l b V R 5 c G U + P E l 0 Z W 1 Q Y X R o P l N l Y 3 R p b 2 4 x L 1 N o Z W V 0 M S U y M C g 2 K S 9 Q c m 9 t b 3 R l Z C U y M E h l Y W R l c n M 8 L 0 l 0 Z W 1 Q Y X R o P j w v S X R l b U x v Y 2 F 0 a W 9 u P j x T d G F i b G V F b n R y a W V z I C 8 + P C 9 J d G V t P j x J d G V t P j x J d G V t T G 9 j Y X R p b 2 4 + P E l 0 Z W 1 U e X B l P k Z v c m 1 1 b G E 8 L 0 l 0 Z W 1 U e X B l P j x J d G V t U G F 0 a D 5 T Z W N 0 a W 9 u M S 9 T a G V l d D E l M j A o N i k v Q 2 h h b m d l Z C U y M F R 5 c G U 8 L 0 l 0 Z W 1 Q Y X R o P j w v S X R l b U x v Y 2 F 0 a W 9 u P j x T d G F i b G V F b n R y a W V z I C 8 + P C 9 J d G V t P j w v S X R l b X M + P C 9 M b 2 N h b F B h Y 2 t h Z 2 V N Z X R h Z G F 0 Y U Z p b G U + F g A A A F B L B Q Y A A A A A A A A A A A A A A A A A A A A A A A D a A A A A A Q A A A N C M n d 8 B F d E R j H o A w E / C l + s B A A A A + K M 6 0 B 0 n Q k S 2 i 6 R s c s g A 2 w A A A A A C A A A A A A A D Z g A A w A A A A B A A A A C t X u 5 R y K S 9 R n q O H z t h A 0 J Q A A A A A A S A A A C g A A A A E A A A A L x b A l n p s D h r R H H q w 6 a O G h J Q A A A A I F m G E s z 4 n v s H e Z t p i z S 0 a 9 X T y 4 v 4 P k c U E X w E / Y v u H R u A t B V H P J O D V t 5 A / b 2 w l N N 6 b a I P D F L M l o S 1 Y U Z Q T l h X O J / l P m w s 6 q C m Q T C l Z G k N O y c U A A A A A D f d J 3 r y K m P 5 k J 4 Z B + b u q + 3 c 8 r Q = < / 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1" ma:contentTypeDescription="Create a new document." ma:contentTypeScope="" ma:versionID="89cbb163e2c21a38adf34e711a7386fe">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a05b36cd7647afee9ebae8b8fd0e31e9" ns3:_="" ns4:_="">
    <xsd:import namespace="0c867391-8214-4b58-86b3-de07547409f9"/>
    <xsd:import namespace="fddef6a8-5936-4909-96e0-2ad7a6b1720b"/>
    <xsd:element name="properties">
      <xsd:complexType>
        <xsd:sequence>
          <xsd:element name="documentManagement">
            <xsd:complexType>
              <xsd:all>
                <xsd:element ref="ns3:SharedWithDetails" minOccurs="0"/>
                <xsd:element ref="ns3:SharedWithUser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8070D8-DB0E-440A-A317-A93334B5C9AC}">
  <ds:schemaRefs>
    <ds:schemaRef ds:uri="http://schemas.microsoft.com/DataMashup"/>
  </ds:schemaRefs>
</ds:datastoreItem>
</file>

<file path=customXml/itemProps2.xml><?xml version="1.0" encoding="utf-8"?>
<ds:datastoreItem xmlns:ds="http://schemas.openxmlformats.org/officeDocument/2006/customXml" ds:itemID="{E3335EB6-21F0-48B8-8C51-7D57FC87CE81}">
  <ds:schemaRefs>
    <ds:schemaRef ds:uri="http://www.w3.org/XML/1998/namespace"/>
    <ds:schemaRef ds:uri="http://purl.org/dc/terms/"/>
    <ds:schemaRef ds:uri="0c867391-8214-4b58-86b3-de07547409f9"/>
    <ds:schemaRef ds:uri="fddef6a8-5936-4909-96e0-2ad7a6b1720b"/>
    <ds:schemaRef ds:uri="http://purl.org/dc/dcmitype/"/>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02179760-98F2-46E2-9FEF-465F5B3D77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38F19C0-50D9-4EAE-ADC4-484BFC8106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Index</vt:lpstr>
      <vt:lpstr>T1</vt:lpstr>
      <vt:lpstr>T2</vt:lpstr>
      <vt:lpstr>T3</vt:lpstr>
      <vt:lpstr>T4</vt:lpstr>
      <vt:lpstr>T5</vt:lpstr>
      <vt:lpstr>T6</vt:lpstr>
      <vt:lpstr>T7</vt:lpstr>
      <vt:lpstr>T8</vt:lpstr>
      <vt:lpstr>T9</vt:lpstr>
      <vt:lpstr>T10</vt:lpstr>
      <vt:lpstr>T11</vt:lpstr>
      <vt:lpstr>T12</vt:lpstr>
      <vt:lpstr>T13</vt:lpstr>
      <vt:lpstr>T14</vt:lpstr>
      <vt:lpstr>T15</vt:lpstr>
      <vt:lpstr>T16</vt:lpstr>
      <vt:lpstr>T17</vt:lpstr>
      <vt:lpstr>T19</vt:lpstr>
      <vt:lpstr>T20</vt:lpstr>
      <vt:lpstr>T21</vt:lpstr>
      <vt:lpstr>T22</vt:lpstr>
      <vt:lpstr>T23</vt:lpstr>
      <vt:lpstr>T24</vt:lpstr>
      <vt:lpstr>T25</vt:lpstr>
      <vt:lpstr>F1</vt:lpstr>
      <vt:lpstr>F2</vt:lpstr>
      <vt:lpstr>F3</vt:lpstr>
      <vt:lpstr>F4</vt:lpstr>
      <vt:lpstr>F7</vt:lpstr>
      <vt:lpstr>F8</vt:lpstr>
      <vt:lpstr>'T3'!_Toc21945481</vt:lpstr>
      <vt:lpstr>'T4'!_Toc21945482</vt:lpstr>
      <vt:lpstr>'T5'!_Toc21945483</vt:lpstr>
      <vt:lpstr>'T19'!_Toc21945497</vt:lpstr>
      <vt:lpstr>'T20'!_Toc21945497</vt:lpstr>
      <vt:lpstr>'F2'!_Toc44116685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Diana Goldemberg</dc:creator>
  <cp:keywords/>
  <dc:description/>
  <cp:lastModifiedBy>Diana Goldemberg</cp:lastModifiedBy>
  <cp:revision/>
  <dcterms:created xsi:type="dcterms:W3CDTF">2018-05-26T12:54:30Z</dcterms:created>
  <dcterms:modified xsi:type="dcterms:W3CDTF">2021-01-15T02:22:16Z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