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7"/>
  <workbookPr/>
  <mc:AlternateContent xmlns:mc="http://schemas.openxmlformats.org/markup-compatibility/2006">
    <mc:Choice Requires="x15">
      <x15ac:absPath xmlns:x15ac="http://schemas.microsoft.com/office/spreadsheetml/2010/11/ac" url="/Users/jmieses/Desktop/Country examples/Moldova/Social health insurance/"/>
    </mc:Choice>
  </mc:AlternateContent>
  <xr:revisionPtr revIDLastSave="0" documentId="13_ncr:1_{0937E300-48C8-474B-B12D-360B6F6093E5}" xr6:coauthVersionLast="47" xr6:coauthVersionMax="47" xr10:uidLastSave="{00000000-0000-0000-0000-000000000000}"/>
  <bookViews>
    <workbookView xWindow="0" yWindow="500" windowWidth="19440" windowHeight="14060" xr2:uid="{00000000-000D-0000-FFFF-FFFF00000000}"/>
  </bookViews>
  <sheets>
    <sheet name="FAOAM" sheetId="1" r:id="rId1"/>
  </sheets>
  <externalReferences>
    <externalReference r:id="rId2"/>
  </externalReferences>
  <definedNames>
    <definedName name="_xlnm.Print_Area" localSheetId="0">FAOAM!$A$1:$J$46</definedName>
    <definedName name="_xlnm.Print_Titles" localSheetId="0">FAOAM!$6:$9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D6" i="1"/>
  <c r="C6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0" i="1"/>
  <c r="I40" i="1"/>
  <c r="H40" i="1"/>
  <c r="G40" i="1"/>
  <c r="F40" i="1"/>
  <c r="E40" i="1"/>
  <c r="D40" i="1"/>
  <c r="C40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A4" i="1"/>
</calcChain>
</file>

<file path=xl/sharedStrings.xml><?xml version="1.0" encoding="utf-8"?>
<sst xmlns="http://schemas.openxmlformats.org/spreadsheetml/2006/main" count="63" uniqueCount="60">
  <si>
    <t>Tabelul nr.2.3</t>
  </si>
  <si>
    <t xml:space="preserve">Raport privind executarea </t>
  </si>
  <si>
    <t>fondurilor asigurării obligatorii de asistenţă medicală în anul 2021</t>
  </si>
  <si>
    <t>mil. lei</t>
  </si>
  <si>
    <t>Indicator</t>
  </si>
  <si>
    <t>Cod</t>
  </si>
  <si>
    <t>Aprobat</t>
  </si>
  <si>
    <t>Precizat pe an</t>
  </si>
  <si>
    <t>Executat anul     curent</t>
  </si>
  <si>
    <t>Executat față de precizat</t>
  </si>
  <si>
    <t>Executat anul precedent</t>
  </si>
  <si>
    <t>Executat anul curent faţă de anul precedent</t>
  </si>
  <si>
    <t>devieri       (+,-)</t>
  </si>
  <si>
    <t>în %</t>
  </si>
  <si>
    <t>devieri      (+,-)</t>
  </si>
  <si>
    <t>Venituri</t>
  </si>
  <si>
    <t>Contribuții și prime de asigurări obligatorii</t>
  </si>
  <si>
    <t xml:space="preserve">Prime de asigurare obligatorie de asistenţă medicală </t>
  </si>
  <si>
    <t>Alte venituri</t>
  </si>
  <si>
    <t>Venituri din proprietate</t>
  </si>
  <si>
    <t>Dobînzi încasate</t>
  </si>
  <si>
    <t>Amenzi și sancțiuni</t>
  </si>
  <si>
    <t>Alte venituri și venituri neidentificate</t>
  </si>
  <si>
    <t>Transferuri primite în cadrul bugetului public național</t>
  </si>
  <si>
    <t>Transferuri primite în cadrul bugetului consolidat central</t>
  </si>
  <si>
    <t>Transferuri primite între bugetul de stat si fondurile asigurării obligatorii de asistenţă medicală</t>
  </si>
  <si>
    <t>Cheltuieli și active nefinanciare</t>
  </si>
  <si>
    <t>2+3</t>
  </si>
  <si>
    <t>conform clasificației economice</t>
  </si>
  <si>
    <t>Cheltuieli</t>
  </si>
  <si>
    <t>Cheltuieli de personal</t>
  </si>
  <si>
    <t>Bunuri și servicii</t>
  </si>
  <si>
    <t>Dobânzi</t>
  </si>
  <si>
    <t>Dobânzi achitate la datoria externă</t>
  </si>
  <si>
    <t>Dobânzi achitate la datoria internă</t>
  </si>
  <si>
    <t>Dobânzi la împrumuturile altor nivele ale sistemului bugetar</t>
  </si>
  <si>
    <t>Subsidii</t>
  </si>
  <si>
    <t>Prestații sociale</t>
  </si>
  <si>
    <t>Alte cheltuieli</t>
  </si>
  <si>
    <t>Active nefinanciare</t>
  </si>
  <si>
    <t>Mijloace fixe</t>
  </si>
  <si>
    <t>dintre care:</t>
  </si>
  <si>
    <t>Investiții capitale</t>
  </si>
  <si>
    <t xml:space="preserve">Stocuri de materiale </t>
  </si>
  <si>
    <t>32+33</t>
  </si>
  <si>
    <t>conform clasificației funcționale</t>
  </si>
  <si>
    <t>Ocrotirea sănătății</t>
  </si>
  <si>
    <t>07</t>
  </si>
  <si>
    <t>* inclusiv transferuri între BS și FAOAM</t>
  </si>
  <si>
    <t>2922</t>
  </si>
  <si>
    <t>Sold bugetar (deficit (-), excedent(+))</t>
  </si>
  <si>
    <t>1-(2+3)</t>
  </si>
  <si>
    <t xml:space="preserve">Surse de finanțare </t>
  </si>
  <si>
    <t>4+5+9</t>
  </si>
  <si>
    <t>Modificarea soldului de mijloace bănești</t>
  </si>
  <si>
    <t>9</t>
  </si>
  <si>
    <t>Sold de mijloace bănești la începutul perioadei</t>
  </si>
  <si>
    <t>91</t>
  </si>
  <si>
    <t>Sold de mijloace bănești la sfîrșitul perioadei</t>
  </si>
  <si>
    <t>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</si>
</sst>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40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0"/>
      <name val="Arial"/>
      <family val="2"/>
    </font>
    <font>
      <b/>
      <i/>
      <sz val="13"/>
      <name val="Times New Roman"/>
      <family val="1"/>
      <charset val="204"/>
    </font>
    <font>
      <b/>
      <i/>
      <sz val="13"/>
      <color indexed="8"/>
      <name val="Times New Roman"/>
      <family val="1"/>
      <charset val="204"/>
    </font>
    <font>
      <b/>
      <i/>
      <sz val="13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"/>
      <family val="1"/>
    </font>
    <font>
      <b/>
      <sz val="12"/>
      <color indexed="8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color theme="1"/>
      <name val="Times"/>
      <family val="1"/>
    </font>
    <font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3"/>
      <color indexed="8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i/>
      <sz val="10"/>
      <color theme="1"/>
      <name val="Times"/>
      <family val="1"/>
    </font>
    <font>
      <sz val="12"/>
      <color theme="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43" fontId="38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top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6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1" fillId="2" borderId="4" xfId="1" applyFont="1" applyFill="1" applyBorder="1" applyAlignment="1">
      <alignment vertical="center" wrapText="1"/>
    </xf>
    <xf numFmtId="0" fontId="12" fillId="2" borderId="4" xfId="1" applyFont="1" applyFill="1" applyBorder="1" applyAlignment="1">
      <alignment horizontal="center" vertical="center"/>
    </xf>
    <xf numFmtId="164" fontId="13" fillId="2" borderId="4" xfId="0" applyNumberFormat="1" applyFont="1" applyFill="1" applyBorder="1" applyAlignment="1">
      <alignment horizontal="right" vertical="center"/>
    </xf>
    <xf numFmtId="165" fontId="14" fillId="2" borderId="4" xfId="0" applyNumberFormat="1" applyFont="1" applyFill="1" applyBorder="1" applyAlignment="1">
      <alignment horizontal="right" vertical="center"/>
    </xf>
    <xf numFmtId="0" fontId="3" fillId="3" borderId="4" xfId="1" applyFont="1" applyFill="1" applyBorder="1" applyAlignment="1">
      <alignment horizontal="left" vertical="center" wrapText="1"/>
    </xf>
    <xf numFmtId="0" fontId="3" fillId="3" borderId="4" xfId="1" applyFont="1" applyFill="1" applyBorder="1" applyAlignment="1">
      <alignment horizontal="center" vertical="center"/>
    </xf>
    <xf numFmtId="164" fontId="15" fillId="3" borderId="4" xfId="0" applyNumberFormat="1" applyFont="1" applyFill="1" applyBorder="1" applyAlignment="1">
      <alignment horizontal="right" vertical="center"/>
    </xf>
    <xf numFmtId="165" fontId="15" fillId="3" borderId="4" xfId="0" applyNumberFormat="1" applyFont="1" applyFill="1" applyBorder="1" applyAlignment="1">
      <alignment horizontal="right" vertical="center"/>
    </xf>
    <xf numFmtId="0" fontId="16" fillId="0" borderId="4" xfId="1" applyFont="1" applyBorder="1" applyAlignment="1">
      <alignment horizontal="left" vertical="center" wrapText="1"/>
    </xf>
    <xf numFmtId="0" fontId="16" fillId="0" borderId="4" xfId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right" vertical="center"/>
    </xf>
    <xf numFmtId="165" fontId="17" fillId="0" borderId="4" xfId="0" applyNumberFormat="1" applyFont="1" applyBorder="1" applyAlignment="1">
      <alignment horizontal="right" vertical="center"/>
    </xf>
    <xf numFmtId="0" fontId="18" fillId="3" borderId="4" xfId="0" applyFont="1" applyFill="1" applyBorder="1" applyAlignment="1">
      <alignment horizontal="left" vertical="center" wrapText="1"/>
    </xf>
    <xf numFmtId="0" fontId="19" fillId="3" borderId="4" xfId="1" applyFont="1" applyFill="1" applyBorder="1" applyAlignment="1">
      <alignment horizontal="center" vertical="center"/>
    </xf>
    <xf numFmtId="0" fontId="16" fillId="0" borderId="4" xfId="1" applyFont="1" applyBorder="1" applyAlignment="1">
      <alignment vertical="center" wrapText="1"/>
    </xf>
    <xf numFmtId="0" fontId="20" fillId="0" borderId="4" xfId="1" applyFont="1" applyBorder="1" applyAlignment="1">
      <alignment horizontal="left" vertical="center" wrapText="1" indent="2"/>
    </xf>
    <xf numFmtId="0" fontId="20" fillId="0" borderId="4" xfId="1" applyFont="1" applyBorder="1" applyAlignment="1">
      <alignment horizontal="center" vertical="center"/>
    </xf>
    <xf numFmtId="164" fontId="21" fillId="0" borderId="4" xfId="0" applyNumberFormat="1" applyFont="1" applyBorder="1" applyAlignment="1">
      <alignment horizontal="right" vertical="center"/>
    </xf>
    <xf numFmtId="0" fontId="19" fillId="3" borderId="4" xfId="1" applyFont="1" applyFill="1" applyBorder="1" applyAlignment="1">
      <alignment horizontal="left" vertical="center" wrapText="1"/>
    </xf>
    <xf numFmtId="0" fontId="22" fillId="0" borderId="4" xfId="0" applyFont="1" applyBorder="1" applyAlignment="1">
      <alignment horizontal="left" vertical="center" wrapText="1"/>
    </xf>
    <xf numFmtId="0" fontId="23" fillId="0" borderId="4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/>
    </xf>
    <xf numFmtId="164" fontId="13" fillId="0" borderId="4" xfId="0" applyNumberFormat="1" applyFont="1" applyBorder="1" applyAlignment="1">
      <alignment horizontal="right" vertical="center"/>
    </xf>
    <xf numFmtId="165" fontId="14" fillId="0" borderId="4" xfId="0" applyNumberFormat="1" applyFont="1" applyBorder="1" applyAlignment="1">
      <alignment horizontal="right" vertical="center"/>
    </xf>
    <xf numFmtId="0" fontId="25" fillId="0" borderId="4" xfId="1" applyFont="1" applyBorder="1" applyAlignment="1">
      <alignment vertical="center" wrapText="1"/>
    </xf>
    <xf numFmtId="0" fontId="26" fillId="0" borderId="2" xfId="1" applyFont="1" applyBorder="1" applyAlignment="1">
      <alignment horizontal="center" vertical="center"/>
    </xf>
    <xf numFmtId="164" fontId="27" fillId="0" borderId="4" xfId="0" applyNumberFormat="1" applyFont="1" applyBorder="1" applyAlignment="1">
      <alignment horizontal="right" vertical="center"/>
    </xf>
    <xf numFmtId="0" fontId="28" fillId="0" borderId="4" xfId="1" applyFont="1" applyBorder="1" applyAlignment="1">
      <alignment vertical="center"/>
    </xf>
    <xf numFmtId="0" fontId="28" fillId="0" borderId="2" xfId="1" applyFont="1" applyBorder="1" applyAlignment="1">
      <alignment horizontal="center" vertical="center"/>
    </xf>
    <xf numFmtId="0" fontId="20" fillId="0" borderId="4" xfId="1" applyFont="1" applyBorder="1" applyAlignment="1">
      <alignment horizontal="left" vertical="center" indent="1"/>
    </xf>
    <xf numFmtId="0" fontId="29" fillId="0" borderId="2" xfId="1" applyFont="1" applyBorder="1" applyAlignment="1">
      <alignment horizontal="center" vertical="center"/>
    </xf>
    <xf numFmtId="0" fontId="30" fillId="0" borderId="4" xfId="0" applyFont="1" applyBorder="1" applyAlignment="1">
      <alignment horizontal="left" vertical="center" wrapText="1" indent="1"/>
    </xf>
    <xf numFmtId="164" fontId="31" fillId="0" borderId="4" xfId="0" applyNumberFormat="1" applyFont="1" applyBorder="1" applyAlignment="1">
      <alignment horizontal="right" vertical="center"/>
    </xf>
    <xf numFmtId="0" fontId="32" fillId="0" borderId="4" xfId="1" applyFont="1" applyBorder="1" applyAlignment="1">
      <alignment vertical="center"/>
    </xf>
    <xf numFmtId="0" fontId="32" fillId="0" borderId="2" xfId="1" applyFont="1" applyBorder="1" applyAlignment="1">
      <alignment horizontal="center" vertical="center"/>
    </xf>
    <xf numFmtId="0" fontId="33" fillId="0" borderId="4" xfId="1" applyFont="1" applyBorder="1" applyAlignment="1">
      <alignment vertical="center"/>
    </xf>
    <xf numFmtId="164" fontId="34" fillId="0" borderId="4" xfId="0" applyNumberFormat="1" applyFont="1" applyBorder="1" applyAlignment="1">
      <alignment horizontal="right" vertical="center"/>
    </xf>
    <xf numFmtId="0" fontId="29" fillId="0" borderId="4" xfId="1" applyFont="1" applyBorder="1" applyAlignment="1">
      <alignment horizontal="left" vertical="center" indent="1"/>
    </xf>
    <xf numFmtId="164" fontId="35" fillId="0" borderId="4" xfId="0" applyNumberFormat="1" applyFont="1" applyBorder="1" applyAlignment="1">
      <alignment horizontal="right" vertical="center"/>
    </xf>
    <xf numFmtId="0" fontId="28" fillId="0" borderId="6" xfId="1" applyFont="1" applyBorder="1" applyAlignment="1">
      <alignment vertical="center"/>
    </xf>
    <xf numFmtId="0" fontId="36" fillId="0" borderId="4" xfId="1" applyFont="1" applyBorder="1" applyAlignment="1">
      <alignment horizontal="center" vertical="center"/>
    </xf>
    <xf numFmtId="0" fontId="36" fillId="0" borderId="4" xfId="1" applyFont="1" applyBorder="1" applyAlignment="1">
      <alignment vertical="center" wrapText="1"/>
    </xf>
    <xf numFmtId="49" fontId="36" fillId="0" borderId="4" xfId="1" applyNumberFormat="1" applyFont="1" applyBorder="1" applyAlignment="1">
      <alignment horizontal="center" vertical="center"/>
    </xf>
    <xf numFmtId="164" fontId="23" fillId="0" borderId="4" xfId="0" applyNumberFormat="1" applyFont="1" applyBorder="1" applyAlignment="1">
      <alignment horizontal="right" vertical="center"/>
    </xf>
    <xf numFmtId="0" fontId="29" fillId="0" borderId="4" xfId="1" applyFont="1" applyBorder="1" applyAlignment="1">
      <alignment vertical="center" wrapText="1"/>
    </xf>
    <xf numFmtId="49" fontId="37" fillId="0" borderId="4" xfId="1" applyNumberFormat="1" applyFont="1" applyBorder="1" applyAlignment="1">
      <alignment horizontal="center" vertical="center"/>
    </xf>
    <xf numFmtId="49" fontId="12" fillId="2" borderId="4" xfId="1" applyNumberFormat="1" applyFont="1" applyFill="1" applyBorder="1" applyAlignment="1">
      <alignment horizontal="center" vertical="center"/>
    </xf>
    <xf numFmtId="0" fontId="26" fillId="4" borderId="4" xfId="1" applyFont="1" applyFill="1" applyBorder="1" applyAlignment="1">
      <alignment horizontal="left" vertical="center" wrapText="1"/>
    </xf>
    <xf numFmtId="49" fontId="12" fillId="4" borderId="4" xfId="1" applyNumberFormat="1" applyFont="1" applyFill="1" applyBorder="1" applyAlignment="1">
      <alignment horizontal="center" vertical="center" wrapText="1"/>
    </xf>
    <xf numFmtId="164" fontId="27" fillId="4" borderId="4" xfId="0" applyNumberFormat="1" applyFont="1" applyFill="1" applyBorder="1" applyAlignment="1">
      <alignment horizontal="right" vertical="center"/>
    </xf>
    <xf numFmtId="165" fontId="14" fillId="4" borderId="4" xfId="0" applyNumberFormat="1" applyFont="1" applyFill="1" applyBorder="1" applyAlignment="1">
      <alignment horizontal="right" vertical="center"/>
    </xf>
    <xf numFmtId="165" fontId="15" fillId="4" borderId="4" xfId="0" applyNumberFormat="1" applyFont="1" applyFill="1" applyBorder="1" applyAlignment="1">
      <alignment horizontal="right" vertical="center"/>
    </xf>
    <xf numFmtId="49" fontId="12" fillId="5" borderId="4" xfId="1" applyNumberFormat="1" applyFont="1" applyFill="1" applyBorder="1" applyAlignment="1">
      <alignment horizontal="left" vertical="center"/>
    </xf>
    <xf numFmtId="49" fontId="12" fillId="5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right" vertical="center"/>
    </xf>
    <xf numFmtId="165" fontId="14" fillId="5" borderId="4" xfId="0" applyNumberFormat="1" applyFont="1" applyFill="1" applyBorder="1" applyAlignment="1">
      <alignment horizontal="right" vertical="center"/>
    </xf>
    <xf numFmtId="165" fontId="26" fillId="2" borderId="4" xfId="1" applyNumberFormat="1" applyFont="1" applyFill="1" applyBorder="1" applyAlignment="1">
      <alignment horizontal="left" vertical="center" wrapText="1"/>
    </xf>
    <xf numFmtId="49" fontId="26" fillId="2" borderId="4" xfId="1" applyNumberFormat="1" applyFont="1" applyFill="1" applyBorder="1" applyAlignment="1">
      <alignment horizontal="center" vertical="center"/>
    </xf>
    <xf numFmtId="164" fontId="27" fillId="2" borderId="4" xfId="0" applyNumberFormat="1" applyFont="1" applyFill="1" applyBorder="1" applyAlignment="1">
      <alignment horizontal="right" vertical="center"/>
    </xf>
    <xf numFmtId="165" fontId="15" fillId="2" borderId="4" xfId="0" applyNumberFormat="1" applyFont="1" applyFill="1" applyBorder="1" applyAlignment="1">
      <alignment horizontal="right" vertical="center"/>
    </xf>
    <xf numFmtId="165" fontId="25" fillId="2" borderId="4" xfId="1" applyNumberFormat="1" applyFont="1" applyFill="1" applyBorder="1" applyAlignment="1">
      <alignment horizontal="left" vertical="center" wrapText="1"/>
    </xf>
    <xf numFmtId="49" fontId="25" fillId="2" borderId="4" xfId="1" applyNumberFormat="1" applyFont="1" applyFill="1" applyBorder="1" applyAlignment="1">
      <alignment horizontal="center" vertical="center"/>
    </xf>
    <xf numFmtId="43" fontId="39" fillId="0" borderId="0" xfId="2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3">
    <cellStyle name="Millares" xfId="2" builtinId="3"/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ana.belaia\Desktop\Publicare\2021\BPN%20anual\RAPORT%20BPN%2031.12.20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BPN"/>
      <sheetName val="BCC"/>
      <sheetName val="BS"/>
      <sheetName val="BASS"/>
      <sheetName val="FAOAM"/>
      <sheetName val="BL"/>
      <sheetName val="public"/>
      <sheetName val="central"/>
      <sheetName val="stat"/>
      <sheetName val="locale"/>
    </sheetNames>
    <sheetDataSet>
      <sheetData sheetId="0">
        <row r="1">
          <cell r="A1" t="str">
            <v>la situația din 31 decembrie 2021</v>
          </cell>
        </row>
        <row r="9">
          <cell r="AQ9">
            <v>11144.099999999999</v>
          </cell>
          <cell r="AR9">
            <v>11457.3</v>
          </cell>
          <cell r="AS9">
            <v>11540</v>
          </cell>
          <cell r="AT9">
            <v>82.699999999999633</v>
          </cell>
          <cell r="AU9">
            <v>100.72181054873313</v>
          </cell>
          <cell r="AV9">
            <v>8542.5</v>
          </cell>
          <cell r="AW9">
            <v>2997.5</v>
          </cell>
          <cell r="AX9">
            <v>135.08925958443078</v>
          </cell>
        </row>
        <row r="47">
          <cell r="AQ47">
            <v>5205.3999999999996</v>
          </cell>
          <cell r="AR47">
            <v>5533.8</v>
          </cell>
          <cell r="AS47">
            <v>5615.2</v>
          </cell>
          <cell r="AT47">
            <v>81.399999999999636</v>
          </cell>
          <cell r="AU47">
            <v>101.47096028045827</v>
          </cell>
          <cell r="AV47">
            <v>4939.5</v>
          </cell>
          <cell r="AW47">
            <v>675.69999999999982</v>
          </cell>
          <cell r="AX47">
            <v>113.67952221884805</v>
          </cell>
        </row>
        <row r="49">
          <cell r="AQ49">
            <v>5205.3999999999996</v>
          </cell>
          <cell r="AR49">
            <v>5533.8</v>
          </cell>
          <cell r="AS49">
            <v>5615.2</v>
          </cell>
          <cell r="AT49">
            <v>1331.1</v>
          </cell>
          <cell r="AU49">
            <v>101.47096028045827</v>
          </cell>
          <cell r="AV49">
            <v>4939.5</v>
          </cell>
          <cell r="AW49">
            <v>675.69999999999982</v>
          </cell>
          <cell r="AX49">
            <v>113.67952221884805</v>
          </cell>
        </row>
        <row r="53">
          <cell r="AQ53">
            <v>103.69999999999999</v>
          </cell>
          <cell r="AR53">
            <v>88.5</v>
          </cell>
          <cell r="AS53">
            <v>89.8</v>
          </cell>
          <cell r="AT53">
            <v>1.2999999999999972</v>
          </cell>
          <cell r="AU53">
            <v>101.46892655367232</v>
          </cell>
          <cell r="AV53">
            <v>69.3</v>
          </cell>
          <cell r="AW53">
            <v>20.5</v>
          </cell>
          <cell r="AX53">
            <v>129.58152958152957</v>
          </cell>
        </row>
        <row r="54">
          <cell r="AQ54">
            <v>6.2</v>
          </cell>
          <cell r="AR54">
            <v>1.9</v>
          </cell>
          <cell r="AS54">
            <v>2.4</v>
          </cell>
          <cell r="AT54">
            <v>0.5</v>
          </cell>
          <cell r="AU54">
            <v>126.31578947368421</v>
          </cell>
          <cell r="AV54">
            <v>5.2</v>
          </cell>
          <cell r="AW54">
            <v>-2.8000000000000003</v>
          </cell>
          <cell r="AX54">
            <v>46.153846153846153</v>
          </cell>
        </row>
        <row r="56">
          <cell r="AQ56">
            <v>6.2</v>
          </cell>
          <cell r="AR56">
            <v>1.9</v>
          </cell>
          <cell r="AS56">
            <v>2.4</v>
          </cell>
          <cell r="AT56">
            <v>0.5</v>
          </cell>
          <cell r="AU56">
            <v>126.31578947368421</v>
          </cell>
          <cell r="AV56">
            <v>5.2</v>
          </cell>
          <cell r="AW56">
            <v>-2.8000000000000003</v>
          </cell>
          <cell r="AX56">
            <v>46.153846153846153</v>
          </cell>
        </row>
        <row r="64">
          <cell r="AQ64">
            <v>0.4</v>
          </cell>
          <cell r="AR64">
            <v>0.4</v>
          </cell>
          <cell r="AS64">
            <v>0.4</v>
          </cell>
          <cell r="AT64">
            <v>0</v>
          </cell>
          <cell r="AU64">
            <v>100</v>
          </cell>
          <cell r="AV64">
            <v>0.4</v>
          </cell>
          <cell r="AW64">
            <v>0</v>
          </cell>
          <cell r="AX64">
            <v>100</v>
          </cell>
        </row>
        <row r="66">
          <cell r="AQ66">
            <v>97.1</v>
          </cell>
          <cell r="AR66">
            <v>86.2</v>
          </cell>
          <cell r="AS66">
            <v>87</v>
          </cell>
          <cell r="AT66">
            <v>0.79999999999999716</v>
          </cell>
          <cell r="AU66">
            <v>100.92807424593968</v>
          </cell>
          <cell r="AV66">
            <v>63.7</v>
          </cell>
          <cell r="AW66">
            <v>23.299999999999997</v>
          </cell>
          <cell r="AX66">
            <v>136.57770800627941</v>
          </cell>
        </row>
        <row r="68">
          <cell r="AQ68">
            <v>5835</v>
          </cell>
          <cell r="AR68">
            <v>5835</v>
          </cell>
          <cell r="AS68">
            <v>5835</v>
          </cell>
          <cell r="AT68">
            <v>0</v>
          </cell>
          <cell r="AU68">
            <v>100</v>
          </cell>
          <cell r="AV68">
            <v>3533.7</v>
          </cell>
          <cell r="AW68">
            <v>2301.3000000000002</v>
          </cell>
          <cell r="AX68">
            <v>165.12437388572886</v>
          </cell>
        </row>
        <row r="72">
          <cell r="AQ72">
            <v>5835</v>
          </cell>
          <cell r="AR72">
            <v>5835</v>
          </cell>
          <cell r="AS72">
            <v>5835</v>
          </cell>
          <cell r="AT72">
            <v>0</v>
          </cell>
          <cell r="AU72">
            <v>100</v>
          </cell>
          <cell r="AV72">
            <v>3533.7</v>
          </cell>
          <cell r="AW72">
            <v>2301.3000000000002</v>
          </cell>
          <cell r="AX72">
            <v>165.12437388572886</v>
          </cell>
        </row>
        <row r="75">
          <cell r="AQ75">
            <v>11344.1</v>
          </cell>
          <cell r="AR75">
            <v>11857.3</v>
          </cell>
          <cell r="AS75">
            <v>11551.999999999998</v>
          </cell>
          <cell r="AT75">
            <v>-305.30000000000109</v>
          </cell>
          <cell r="AU75">
            <v>97.425214846550219</v>
          </cell>
          <cell r="AV75">
            <v>8405.5</v>
          </cell>
          <cell r="AW75">
            <v>3146.4999999999982</v>
          </cell>
          <cell r="AX75">
            <v>137.43382309202306</v>
          </cell>
        </row>
        <row r="77">
          <cell r="AQ77">
            <v>11325.300000000001</v>
          </cell>
          <cell r="AR77">
            <v>11820.599999999999</v>
          </cell>
          <cell r="AS77">
            <v>11532.699999999999</v>
          </cell>
          <cell r="AT77">
            <v>-287.89999999999964</v>
          </cell>
          <cell r="AU77">
            <v>97.56442143376816</v>
          </cell>
          <cell r="AV77">
            <v>8351.9</v>
          </cell>
          <cell r="AW77">
            <v>3180.7999999999993</v>
          </cell>
          <cell r="AX77">
            <v>138.08474718327565</v>
          </cell>
        </row>
        <row r="78">
          <cell r="AQ78">
            <v>73.7</v>
          </cell>
          <cell r="AR78">
            <v>76.3</v>
          </cell>
          <cell r="AS78">
            <v>76</v>
          </cell>
          <cell r="AT78">
            <v>-0.29999999999999716</v>
          </cell>
          <cell r="AU78">
            <v>99.606815203145487</v>
          </cell>
          <cell r="AV78">
            <v>67.5</v>
          </cell>
          <cell r="AW78">
            <v>8.5</v>
          </cell>
          <cell r="AX78">
            <v>112.5925925925926</v>
          </cell>
        </row>
        <row r="79">
          <cell r="AQ79">
            <v>11251.1</v>
          </cell>
          <cell r="AR79">
            <v>11743.8</v>
          </cell>
          <cell r="AS79">
            <v>11456.4</v>
          </cell>
          <cell r="AT79">
            <v>-287.39999999999964</v>
          </cell>
          <cell r="AU79">
            <v>97.552751238951615</v>
          </cell>
          <cell r="AV79">
            <v>8284</v>
          </cell>
          <cell r="AW79">
            <v>3172.3999999999996</v>
          </cell>
          <cell r="AX79">
            <v>138.29550941574118</v>
          </cell>
        </row>
        <row r="80"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 t="str">
            <v xml:space="preserve"> </v>
          </cell>
          <cell r="AW80">
            <v>0</v>
          </cell>
          <cell r="AX80" t="str">
            <v xml:space="preserve"> </v>
          </cell>
        </row>
        <row r="82">
          <cell r="AU82" t="str">
            <v xml:space="preserve"> </v>
          </cell>
          <cell r="AX82" t="str">
            <v xml:space="preserve"> </v>
          </cell>
        </row>
        <row r="83">
          <cell r="AU83" t="str">
            <v xml:space="preserve"> </v>
          </cell>
          <cell r="AX83" t="str">
            <v xml:space="preserve"> </v>
          </cell>
        </row>
        <row r="85">
          <cell r="AT85">
            <v>0</v>
          </cell>
          <cell r="AU85" t="str">
            <v xml:space="preserve"> </v>
          </cell>
          <cell r="AW85">
            <v>0</v>
          </cell>
          <cell r="AX85" t="str">
            <v xml:space="preserve"> </v>
          </cell>
        </row>
        <row r="87">
          <cell r="AQ87">
            <v>0.5</v>
          </cell>
          <cell r="AR87">
            <v>0.5</v>
          </cell>
          <cell r="AS87">
            <v>0.3</v>
          </cell>
          <cell r="AT87">
            <v>-0.2</v>
          </cell>
          <cell r="AU87">
            <v>60</v>
          </cell>
          <cell r="AV87">
            <v>0.4</v>
          </cell>
          <cell r="AW87">
            <v>-0.10000000000000003</v>
          </cell>
          <cell r="AX87">
            <v>74.999999999999986</v>
          </cell>
        </row>
        <row r="88">
          <cell r="AT88">
            <v>0</v>
          </cell>
          <cell r="AU88" t="str">
            <v xml:space="preserve"> </v>
          </cell>
          <cell r="AW88">
            <v>0</v>
          </cell>
          <cell r="AX88" t="str">
            <v xml:space="preserve"> </v>
          </cell>
        </row>
        <row r="94">
          <cell r="AQ94">
            <v>18.8</v>
          </cell>
          <cell r="AR94">
            <v>36.700000000000003</v>
          </cell>
          <cell r="AS94">
            <v>19.299999999999997</v>
          </cell>
          <cell r="AT94">
            <v>-17.400000000000006</v>
          </cell>
          <cell r="AU94">
            <v>52.588555858310613</v>
          </cell>
          <cell r="AV94">
            <v>53.599999999999994</v>
          </cell>
          <cell r="AW94">
            <v>-34.299999999999997</v>
          </cell>
          <cell r="AX94">
            <v>36.007462686567166</v>
          </cell>
        </row>
        <row r="95">
          <cell r="AQ95">
            <v>17.8</v>
          </cell>
          <cell r="AR95">
            <v>15.8</v>
          </cell>
          <cell r="AS95">
            <v>10.199999999999999</v>
          </cell>
          <cell r="AT95">
            <v>-5.6000000000000014</v>
          </cell>
          <cell r="AU95">
            <v>64.556962025316437</v>
          </cell>
          <cell r="AV95">
            <v>0.3</v>
          </cell>
          <cell r="AW95">
            <v>9.8999999999999986</v>
          </cell>
          <cell r="AX95">
            <v>2.9411764705882351</v>
          </cell>
        </row>
        <row r="97">
          <cell r="AR97">
            <v>1.5</v>
          </cell>
          <cell r="AT97">
            <v>-1.5</v>
          </cell>
          <cell r="AU97">
            <v>0</v>
          </cell>
          <cell r="AW97">
            <v>0</v>
          </cell>
          <cell r="AX97" t="str">
            <v xml:space="preserve"> </v>
          </cell>
        </row>
        <row r="98">
          <cell r="AQ98">
            <v>1</v>
          </cell>
          <cell r="AR98">
            <v>20.9</v>
          </cell>
          <cell r="AS98">
            <v>9.1</v>
          </cell>
          <cell r="AT98">
            <v>-11.799999999999999</v>
          </cell>
          <cell r="AU98">
            <v>43.540669856459331</v>
          </cell>
          <cell r="AV98">
            <v>53.3</v>
          </cell>
          <cell r="AW98">
            <v>-44.199999999999996</v>
          </cell>
          <cell r="AX98">
            <v>17.073170731707318</v>
          </cell>
        </row>
        <row r="120">
          <cell r="AQ120">
            <v>11344.1</v>
          </cell>
          <cell r="AR120">
            <v>11857.3</v>
          </cell>
          <cell r="AS120">
            <v>11552</v>
          </cell>
          <cell r="AT120">
            <v>-305.29999999999927</v>
          </cell>
          <cell r="AU120">
            <v>97.425214846550233</v>
          </cell>
          <cell r="AV120">
            <v>8405.5</v>
          </cell>
          <cell r="AW120">
            <v>3146.5</v>
          </cell>
          <cell r="AX120">
            <v>137.43382309202309</v>
          </cell>
        </row>
        <row r="130">
          <cell r="AQ130">
            <v>-200.00000000000182</v>
          </cell>
          <cell r="AR130">
            <v>-400</v>
          </cell>
          <cell r="AS130">
            <v>-11.999999999998181</v>
          </cell>
          <cell r="AT130">
            <v>388.00000000000182</v>
          </cell>
          <cell r="AU130">
            <v>2.9999999999995453</v>
          </cell>
          <cell r="AV130">
            <v>137</v>
          </cell>
          <cell r="AW130">
            <v>-148.99999999999818</v>
          </cell>
          <cell r="AX130" t="str">
            <v>&lt;0</v>
          </cell>
        </row>
        <row r="131">
          <cell r="AQ131">
            <v>200.00000000000182</v>
          </cell>
          <cell r="AR131">
            <v>400</v>
          </cell>
          <cell r="AS131">
            <v>11.999999999998181</v>
          </cell>
          <cell r="AT131">
            <v>-388.00000000000182</v>
          </cell>
          <cell r="AU131">
            <v>2.9999999999995453</v>
          </cell>
          <cell r="AV131">
            <v>-137</v>
          </cell>
          <cell r="AW131">
            <v>148.99999999999818</v>
          </cell>
          <cell r="AX131" t="str">
            <v>&lt;0</v>
          </cell>
        </row>
        <row r="205">
          <cell r="AQ205">
            <v>200.00000000000182</v>
          </cell>
          <cell r="AR205">
            <v>400</v>
          </cell>
          <cell r="AS205">
            <v>11.999999999998181</v>
          </cell>
          <cell r="AT205">
            <v>-388.00000000000182</v>
          </cell>
          <cell r="AU205">
            <v>2.9999999999995453</v>
          </cell>
          <cell r="AV205">
            <v>-137</v>
          </cell>
          <cell r="AW205">
            <v>148.99999999999818</v>
          </cell>
          <cell r="AX205" t="str">
            <v>&lt;0</v>
          </cell>
        </row>
        <row r="206">
          <cell r="AQ206">
            <v>200</v>
          </cell>
          <cell r="AR206">
            <v>686.7</v>
          </cell>
          <cell r="AS206">
            <v>686.7</v>
          </cell>
          <cell r="AT206">
            <v>0</v>
          </cell>
          <cell r="AU206">
            <v>100</v>
          </cell>
          <cell r="AV206">
            <v>549.70000000000005</v>
          </cell>
          <cell r="AW206">
            <v>137</v>
          </cell>
          <cell r="AX206">
            <v>124.92268510096416</v>
          </cell>
        </row>
        <row r="208">
          <cell r="AQ208">
            <v>1.8189894035458565E-12</v>
          </cell>
          <cell r="AR208">
            <v>-286.70000000000005</v>
          </cell>
          <cell r="AS208">
            <v>-674.70000000000186</v>
          </cell>
          <cell r="AT208">
            <v>-388.00000000000182</v>
          </cell>
          <cell r="AU208" t="str">
            <v>&gt;200</v>
          </cell>
          <cell r="AV208">
            <v>-686.7</v>
          </cell>
          <cell r="AW208">
            <v>11.999999999998181</v>
          </cell>
          <cell r="AX208">
            <v>98.252512013980166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showZeros="0" tabSelected="1" view="pageBreakPreview" topLeftCell="A4" zoomScaleNormal="100" zoomScaleSheetLayoutView="100" workbookViewId="0">
      <selection activeCell="D15" sqref="D15"/>
    </sheetView>
  </sheetViews>
  <sheetFormatPr defaultColWidth="8.85546875" defaultRowHeight="15"/>
  <cols>
    <col min="1" max="1" width="51.85546875" customWidth="1"/>
    <col min="2" max="2" width="11" customWidth="1"/>
    <col min="3" max="4" width="14.140625" bestFit="1" customWidth="1"/>
    <col min="5" max="5" width="18.28515625" bestFit="1" customWidth="1"/>
    <col min="6" max="6" width="14.140625" bestFit="1" customWidth="1"/>
    <col min="8" max="10" width="9.140625" customWidth="1"/>
  </cols>
  <sheetData>
    <row r="1" spans="1:10" ht="24" customHeight="1">
      <c r="D1" s="1"/>
      <c r="E1" s="1"/>
      <c r="F1" s="1"/>
      <c r="G1" s="2"/>
      <c r="H1" s="1"/>
      <c r="I1" s="77" t="s">
        <v>0</v>
      </c>
      <c r="J1" s="77"/>
    </row>
    <row r="2" spans="1:10" ht="20.100000000000001">
      <c r="A2" s="78" t="s">
        <v>1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ht="20.100000000000001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</row>
    <row r="4" spans="1:10" ht="21" customHeight="1">
      <c r="A4" s="79" t="str">
        <f>[1]main!A1</f>
        <v>la situația din 31 decembrie 2021</v>
      </c>
      <c r="B4" s="79"/>
      <c r="C4" s="79"/>
      <c r="D4" s="79"/>
      <c r="E4" s="79"/>
      <c r="F4" s="79"/>
      <c r="G4" s="79"/>
      <c r="H4" s="79"/>
      <c r="I4" s="79"/>
      <c r="J4" s="79"/>
    </row>
    <row r="5" spans="1:10" ht="15.95">
      <c r="A5" s="80"/>
      <c r="B5" s="80"/>
      <c r="C5" s="80"/>
      <c r="D5" s="80"/>
      <c r="E5" s="80"/>
      <c r="F5" s="80"/>
      <c r="G5" s="80"/>
      <c r="H5" s="3"/>
      <c r="I5" s="3"/>
      <c r="J5" s="3"/>
    </row>
    <row r="6" spans="1:10" ht="22.5" customHeight="1">
      <c r="A6" s="4"/>
      <c r="B6" s="4"/>
      <c r="C6" s="73">
        <f>1000000*((C21/C10)*C11)</f>
        <v>5298819836.5054169</v>
      </c>
      <c r="D6" s="73">
        <f>1000000*D12</f>
        <v>5533800000</v>
      </c>
      <c r="E6" s="73">
        <f t="shared" ref="E6:F6" si="0">1000000*((E21/E10)*E11)</f>
        <v>5621039029.462738</v>
      </c>
      <c r="F6" s="73">
        <f>E12*1000000</f>
        <v>5615200000</v>
      </c>
      <c r="H6" s="4"/>
      <c r="J6" s="5" t="s">
        <v>3</v>
      </c>
    </row>
    <row r="7" spans="1:10" ht="26.25" customHeight="1">
      <c r="A7" s="81" t="s">
        <v>4</v>
      </c>
      <c r="B7" s="83" t="s">
        <v>5</v>
      </c>
      <c r="C7" s="83" t="s">
        <v>6</v>
      </c>
      <c r="D7" s="85" t="s">
        <v>7</v>
      </c>
      <c r="E7" s="81" t="s">
        <v>8</v>
      </c>
      <c r="F7" s="74" t="s">
        <v>9</v>
      </c>
      <c r="G7" s="75"/>
      <c r="H7" s="76" t="s">
        <v>10</v>
      </c>
      <c r="I7" s="76" t="s">
        <v>11</v>
      </c>
      <c r="J7" s="76"/>
    </row>
    <row r="8" spans="1:10" ht="27.95">
      <c r="A8" s="82"/>
      <c r="B8" s="84"/>
      <c r="C8" s="84"/>
      <c r="D8" s="86"/>
      <c r="E8" s="82"/>
      <c r="F8" s="6" t="s">
        <v>12</v>
      </c>
      <c r="G8" s="6" t="s">
        <v>13</v>
      </c>
      <c r="H8" s="76"/>
      <c r="I8" s="6" t="s">
        <v>14</v>
      </c>
      <c r="J8" s="6" t="s">
        <v>13</v>
      </c>
    </row>
    <row r="9" spans="1:10">
      <c r="A9" s="7">
        <v>1</v>
      </c>
      <c r="B9" s="8">
        <v>2</v>
      </c>
      <c r="C9" s="8">
        <v>3</v>
      </c>
      <c r="D9" s="7">
        <v>4</v>
      </c>
      <c r="E9" s="7">
        <v>5</v>
      </c>
      <c r="F9" s="7">
        <v>6</v>
      </c>
      <c r="G9" s="7">
        <v>7</v>
      </c>
      <c r="H9" s="9">
        <v>6</v>
      </c>
      <c r="I9" s="9">
        <v>7</v>
      </c>
      <c r="J9" s="9">
        <v>8</v>
      </c>
    </row>
    <row r="10" spans="1:10" ht="18">
      <c r="A10" s="10" t="s">
        <v>15</v>
      </c>
      <c r="B10" s="11">
        <v>1</v>
      </c>
      <c r="C10" s="12">
        <f>[1]main!AQ9</f>
        <v>11144.099999999999</v>
      </c>
      <c r="D10" s="12">
        <f>[1]main!AR9</f>
        <v>11457.3</v>
      </c>
      <c r="E10" s="12">
        <f>[1]main!AS9</f>
        <v>11540</v>
      </c>
      <c r="F10" s="12">
        <f>[1]main!AT9</f>
        <v>82.699999999999633</v>
      </c>
      <c r="G10" s="12">
        <f>[1]main!AU9</f>
        <v>100.72181054873313</v>
      </c>
      <c r="H10" s="13">
        <f>[1]main!AV9</f>
        <v>8542.5</v>
      </c>
      <c r="I10" s="13">
        <f>[1]main!AW9</f>
        <v>2997.5</v>
      </c>
      <c r="J10" s="13">
        <f>[1]main!AX9</f>
        <v>135.08925958443078</v>
      </c>
    </row>
    <row r="11" spans="1:10" ht="17.100000000000001">
      <c r="A11" s="14" t="s">
        <v>16</v>
      </c>
      <c r="B11" s="15">
        <v>12</v>
      </c>
      <c r="C11" s="16">
        <f>[1]main!AQ47</f>
        <v>5205.3999999999996</v>
      </c>
      <c r="D11" s="16">
        <f>[1]main!AR47</f>
        <v>5533.8</v>
      </c>
      <c r="E11" s="16">
        <f>[1]main!AS47</f>
        <v>5615.2</v>
      </c>
      <c r="F11" s="16">
        <f>[1]main!AT47</f>
        <v>81.399999999999636</v>
      </c>
      <c r="G11" s="16">
        <f>[1]main!AU47</f>
        <v>101.47096028045827</v>
      </c>
      <c r="H11" s="17">
        <f>[1]main!AV47</f>
        <v>4939.5</v>
      </c>
      <c r="I11" s="17">
        <f>[1]main!AW47</f>
        <v>675.69999999999982</v>
      </c>
      <c r="J11" s="17">
        <f>[1]main!AX47</f>
        <v>113.67952221884805</v>
      </c>
    </row>
    <row r="12" spans="1:10">
      <c r="A12" s="18" t="s">
        <v>17</v>
      </c>
      <c r="B12" s="19">
        <v>122</v>
      </c>
      <c r="C12" s="20">
        <f>[1]main!AQ49</f>
        <v>5205.3999999999996</v>
      </c>
      <c r="D12" s="20">
        <f>[1]main!AR49</f>
        <v>5533.8</v>
      </c>
      <c r="E12" s="20">
        <f>[1]main!AS49</f>
        <v>5615.2</v>
      </c>
      <c r="F12" s="20">
        <f>[1]main!AT49</f>
        <v>1331.1</v>
      </c>
      <c r="G12" s="20">
        <f>[1]main!AU49</f>
        <v>101.47096028045827</v>
      </c>
      <c r="H12" s="21">
        <f>[1]main!AV49</f>
        <v>4939.5</v>
      </c>
      <c r="I12" s="21">
        <f>[1]main!AW49</f>
        <v>675.69999999999982</v>
      </c>
      <c r="J12" s="21">
        <f>[1]main!AX49</f>
        <v>113.67952221884805</v>
      </c>
    </row>
    <row r="13" spans="1:10" ht="17.100000000000001">
      <c r="A13" s="22" t="s">
        <v>18</v>
      </c>
      <c r="B13" s="23">
        <v>14</v>
      </c>
      <c r="C13" s="16">
        <f>[1]main!AQ53</f>
        <v>103.69999999999999</v>
      </c>
      <c r="D13" s="16">
        <f>[1]main!AR53</f>
        <v>88.5</v>
      </c>
      <c r="E13" s="16">
        <f>[1]main!AS53</f>
        <v>89.8</v>
      </c>
      <c r="F13" s="16">
        <f>[1]main!AT53</f>
        <v>1.2999999999999972</v>
      </c>
      <c r="G13" s="16">
        <f>[1]main!AU53</f>
        <v>101.46892655367232</v>
      </c>
      <c r="H13" s="17">
        <f>[1]main!AV53</f>
        <v>69.3</v>
      </c>
      <c r="I13" s="17">
        <f>[1]main!AW53</f>
        <v>20.5</v>
      </c>
      <c r="J13" s="17">
        <f>[1]main!AX53</f>
        <v>129.58152958152957</v>
      </c>
    </row>
    <row r="14" spans="1:10" ht="17.25" customHeight="1">
      <c r="A14" s="24" t="s">
        <v>19</v>
      </c>
      <c r="B14" s="19">
        <v>141</v>
      </c>
      <c r="C14" s="20">
        <f>[1]main!AQ54</f>
        <v>6.2</v>
      </c>
      <c r="D14" s="20">
        <f>[1]main!AR54</f>
        <v>1.9</v>
      </c>
      <c r="E14" s="20">
        <f>[1]main!AS54</f>
        <v>2.4</v>
      </c>
      <c r="F14" s="20">
        <f>[1]main!AT54</f>
        <v>0.5</v>
      </c>
      <c r="G14" s="20">
        <f>[1]main!AU54</f>
        <v>126.31578947368421</v>
      </c>
      <c r="H14" s="21">
        <f>[1]main!AV54</f>
        <v>5.2</v>
      </c>
      <c r="I14" s="21">
        <f>[1]main!AW54</f>
        <v>-2.8000000000000003</v>
      </c>
      <c r="J14" s="21">
        <f>[1]main!AX54</f>
        <v>46.153846153846153</v>
      </c>
    </row>
    <row r="15" spans="1:10" ht="17.25" customHeight="1">
      <c r="A15" s="25" t="s">
        <v>20</v>
      </c>
      <c r="B15" s="26">
        <v>1411</v>
      </c>
      <c r="C15" s="27">
        <f>[1]main!AQ56</f>
        <v>6.2</v>
      </c>
      <c r="D15" s="27">
        <f>[1]main!AR56</f>
        <v>1.9</v>
      </c>
      <c r="E15" s="27">
        <f>[1]main!AS56</f>
        <v>2.4</v>
      </c>
      <c r="F15" s="27">
        <f>[1]main!AT56</f>
        <v>0.5</v>
      </c>
      <c r="G15" s="27">
        <f>[1]main!AU56</f>
        <v>126.31578947368421</v>
      </c>
      <c r="H15" s="27">
        <f>[1]main!AV56</f>
        <v>5.2</v>
      </c>
      <c r="I15" s="27">
        <f>[1]main!AW56</f>
        <v>-2.8000000000000003</v>
      </c>
      <c r="J15" s="27">
        <f>[1]main!AX56</f>
        <v>46.153846153846153</v>
      </c>
    </row>
    <row r="16" spans="1:10" ht="16.5" customHeight="1">
      <c r="A16" s="24" t="s">
        <v>21</v>
      </c>
      <c r="B16" s="19">
        <v>143</v>
      </c>
      <c r="C16" s="20">
        <f>[1]main!AQ64</f>
        <v>0.4</v>
      </c>
      <c r="D16" s="20">
        <f>[1]main!AR64</f>
        <v>0.4</v>
      </c>
      <c r="E16" s="20">
        <f>[1]main!AS64</f>
        <v>0.4</v>
      </c>
      <c r="F16" s="20">
        <f>[1]main!AT64</f>
        <v>0</v>
      </c>
      <c r="G16" s="20">
        <f>[1]main!AU64</f>
        <v>100</v>
      </c>
      <c r="H16" s="21">
        <f>[1]main!AV64</f>
        <v>0.4</v>
      </c>
      <c r="I16" s="21">
        <f>[1]main!AW64</f>
        <v>0</v>
      </c>
      <c r="J16" s="21">
        <f>[1]main!AX64</f>
        <v>100</v>
      </c>
    </row>
    <row r="17" spans="1:10" ht="18.75" customHeight="1">
      <c r="A17" s="24" t="s">
        <v>22</v>
      </c>
      <c r="B17" s="19">
        <v>145</v>
      </c>
      <c r="C17" s="20">
        <f>[1]main!AQ66</f>
        <v>97.1</v>
      </c>
      <c r="D17" s="20">
        <f>[1]main!AR66</f>
        <v>86.2</v>
      </c>
      <c r="E17" s="20">
        <f>[1]main!AS66</f>
        <v>87</v>
      </c>
      <c r="F17" s="20">
        <f>[1]main!AT66</f>
        <v>0.79999999999999716</v>
      </c>
      <c r="G17" s="20">
        <f>[1]main!AU66</f>
        <v>100.92807424593968</v>
      </c>
      <c r="H17" s="21">
        <f>[1]main!AV66</f>
        <v>63.7</v>
      </c>
      <c r="I17" s="21">
        <f>[1]main!AW66</f>
        <v>23.299999999999997</v>
      </c>
      <c r="J17" s="21">
        <f>[1]main!AX66</f>
        <v>136.57770800627941</v>
      </c>
    </row>
    <row r="18" spans="1:10" ht="21.75" customHeight="1">
      <c r="A18" s="28" t="s">
        <v>23</v>
      </c>
      <c r="B18" s="23">
        <v>19</v>
      </c>
      <c r="C18" s="16">
        <f>[1]main!AQ68</f>
        <v>5835</v>
      </c>
      <c r="D18" s="16">
        <f>[1]main!AR68</f>
        <v>5835</v>
      </c>
      <c r="E18" s="16">
        <f>[1]main!AS68</f>
        <v>5835</v>
      </c>
      <c r="F18" s="16">
        <f>[1]main!AT68</f>
        <v>0</v>
      </c>
      <c r="G18" s="16">
        <f>[1]main!AU68</f>
        <v>100</v>
      </c>
      <c r="H18" s="17">
        <f>[1]main!AV68</f>
        <v>3533.7</v>
      </c>
      <c r="I18" s="17">
        <f>[1]main!AW68</f>
        <v>2301.3000000000002</v>
      </c>
      <c r="J18" s="17">
        <f>[1]main!AX68</f>
        <v>165.12437388572886</v>
      </c>
    </row>
    <row r="19" spans="1:10" ht="23.25" customHeight="1">
      <c r="A19" s="29" t="s">
        <v>24</v>
      </c>
      <c r="B19" s="30">
        <v>192</v>
      </c>
      <c r="C19" s="20">
        <f>[1]main!AQ72</f>
        <v>5835</v>
      </c>
      <c r="D19" s="20">
        <f>[1]main!AR72</f>
        <v>5835</v>
      </c>
      <c r="E19" s="20">
        <f>[1]main!AS72</f>
        <v>5835</v>
      </c>
      <c r="F19" s="20">
        <f>[1]main!AT72</f>
        <v>0</v>
      </c>
      <c r="G19" s="20">
        <f>[1]main!AU72</f>
        <v>100</v>
      </c>
      <c r="H19" s="21">
        <f>[1]main!AV72</f>
        <v>3533.7</v>
      </c>
      <c r="I19" s="21">
        <f>[1]main!AW72</f>
        <v>2301.3000000000002</v>
      </c>
      <c r="J19" s="21">
        <f>[1]main!AX72</f>
        <v>165.12437388572886</v>
      </c>
    </row>
    <row r="20" spans="1:10" ht="31.5" customHeight="1">
      <c r="A20" s="29" t="s">
        <v>25</v>
      </c>
      <c r="B20" s="30">
        <v>1922</v>
      </c>
      <c r="C20" s="20">
        <f>[1]main!AQ72</f>
        <v>5835</v>
      </c>
      <c r="D20" s="20">
        <f>[1]main!AR72</f>
        <v>5835</v>
      </c>
      <c r="E20" s="20">
        <f>[1]main!AS72</f>
        <v>5835</v>
      </c>
      <c r="F20" s="20">
        <f>[1]main!AT72</f>
        <v>0</v>
      </c>
      <c r="G20" s="20">
        <f>[1]main!AU72</f>
        <v>100</v>
      </c>
      <c r="H20" s="21">
        <f>[1]main!AV72</f>
        <v>3533.7</v>
      </c>
      <c r="I20" s="21">
        <f>[1]main!AW72</f>
        <v>2301.3000000000002</v>
      </c>
      <c r="J20" s="21">
        <f>[1]main!AX72</f>
        <v>165.12437388572886</v>
      </c>
    </row>
    <row r="21" spans="1:10" ht="21.75" customHeight="1">
      <c r="A21" s="10" t="s">
        <v>26</v>
      </c>
      <c r="B21" s="11" t="s">
        <v>27</v>
      </c>
      <c r="C21" s="12">
        <f>[1]main!AQ75</f>
        <v>11344.1</v>
      </c>
      <c r="D21" s="12">
        <f>[1]main!AR75</f>
        <v>11857.3</v>
      </c>
      <c r="E21" s="12">
        <f>[1]main!AS75</f>
        <v>11551.999999999998</v>
      </c>
      <c r="F21" s="12">
        <f>[1]main!AT75</f>
        <v>-305.30000000000109</v>
      </c>
      <c r="G21" s="12">
        <f>[1]main!AU75</f>
        <v>97.425214846550219</v>
      </c>
      <c r="H21" s="13">
        <f>[1]main!AV75</f>
        <v>8405.5</v>
      </c>
      <c r="I21" s="13">
        <f>[1]main!AW75</f>
        <v>3146.4999999999982</v>
      </c>
      <c r="J21" s="13">
        <f>[1]main!AX75</f>
        <v>137.43382309202306</v>
      </c>
    </row>
    <row r="22" spans="1:10" ht="16.5" customHeight="1">
      <c r="A22" s="31" t="s">
        <v>28</v>
      </c>
      <c r="B22" s="32"/>
      <c r="C22" s="33"/>
      <c r="D22" s="33"/>
      <c r="E22" s="33"/>
      <c r="F22" s="33"/>
      <c r="G22" s="33"/>
      <c r="H22" s="34"/>
      <c r="I22" s="34"/>
      <c r="J22" s="34"/>
    </row>
    <row r="23" spans="1:10" ht="19.5" customHeight="1">
      <c r="A23" s="35" t="s">
        <v>29</v>
      </c>
      <c r="B23" s="36">
        <v>2</v>
      </c>
      <c r="C23" s="37">
        <f>[1]main!AQ77</f>
        <v>11325.300000000001</v>
      </c>
      <c r="D23" s="37">
        <f>[1]main!AR77</f>
        <v>11820.599999999999</v>
      </c>
      <c r="E23" s="37">
        <f>[1]main!AS77</f>
        <v>11532.699999999999</v>
      </c>
      <c r="F23" s="37">
        <f>[1]main!AT77</f>
        <v>-287.89999999999964</v>
      </c>
      <c r="G23" s="37">
        <f>[1]main!AU77</f>
        <v>97.56442143376816</v>
      </c>
      <c r="H23" s="37">
        <f>[1]main!AV77</f>
        <v>8351.9</v>
      </c>
      <c r="I23" s="37">
        <f>[1]main!AW77</f>
        <v>3180.7999999999993</v>
      </c>
      <c r="J23" s="37">
        <f>[1]main!AX77</f>
        <v>138.08474718327565</v>
      </c>
    </row>
    <row r="24" spans="1:10" ht="19.5" customHeight="1">
      <c r="A24" s="38" t="s">
        <v>30</v>
      </c>
      <c r="B24" s="39">
        <v>21</v>
      </c>
      <c r="C24" s="20">
        <f>[1]main!AQ78</f>
        <v>73.7</v>
      </c>
      <c r="D24" s="20">
        <f>[1]main!AR78</f>
        <v>76.3</v>
      </c>
      <c r="E24" s="20">
        <f>[1]main!AS78</f>
        <v>76</v>
      </c>
      <c r="F24" s="20">
        <f>[1]main!AT78</f>
        <v>-0.29999999999999716</v>
      </c>
      <c r="G24" s="20">
        <f>[1]main!AU78</f>
        <v>99.606815203145487</v>
      </c>
      <c r="H24" s="20">
        <f>[1]main!AV78</f>
        <v>67.5</v>
      </c>
      <c r="I24" s="20">
        <f>[1]main!AW78</f>
        <v>8.5</v>
      </c>
      <c r="J24" s="20">
        <f>[1]main!AX78</f>
        <v>112.5925925925926</v>
      </c>
    </row>
    <row r="25" spans="1:10" ht="19.5" customHeight="1">
      <c r="A25" s="38" t="s">
        <v>31</v>
      </c>
      <c r="B25" s="39">
        <v>22</v>
      </c>
      <c r="C25" s="20">
        <f>[1]main!AQ79</f>
        <v>11251.1</v>
      </c>
      <c r="D25" s="20">
        <f>[1]main!AR79</f>
        <v>11743.8</v>
      </c>
      <c r="E25" s="20">
        <f>[1]main!AS79</f>
        <v>11456.4</v>
      </c>
      <c r="F25" s="20">
        <f>[1]main!AT79</f>
        <v>-287.39999999999964</v>
      </c>
      <c r="G25" s="20">
        <f>[1]main!AU79</f>
        <v>97.552751238951615</v>
      </c>
      <c r="H25" s="20">
        <f>[1]main!AV79</f>
        <v>8284</v>
      </c>
      <c r="I25" s="20">
        <f>[1]main!AW79</f>
        <v>3172.3999999999996</v>
      </c>
      <c r="J25" s="20">
        <f>[1]main!AX79</f>
        <v>138.29550941574118</v>
      </c>
    </row>
    <row r="26" spans="1:10" ht="19.5" hidden="1" customHeight="1">
      <c r="A26" s="38" t="s">
        <v>32</v>
      </c>
      <c r="B26" s="39">
        <v>24</v>
      </c>
      <c r="C26" s="20">
        <f>[1]main!AQ80</f>
        <v>0</v>
      </c>
      <c r="D26" s="20">
        <f>[1]main!AR80</f>
        <v>0</v>
      </c>
      <c r="E26" s="20">
        <f>[1]main!AS80</f>
        <v>0</v>
      </c>
      <c r="F26" s="20">
        <f>[1]main!AT80</f>
        <v>0</v>
      </c>
      <c r="G26" s="20" t="str">
        <f>[1]main!AU80</f>
        <v xml:space="preserve"> </v>
      </c>
      <c r="H26" s="20">
        <f>[1]main!AV80</f>
        <v>0</v>
      </c>
      <c r="I26" s="20">
        <f>[1]main!AW80</f>
        <v>0</v>
      </c>
      <c r="J26" s="20" t="str">
        <f>[1]main!AX80</f>
        <v xml:space="preserve"> </v>
      </c>
    </row>
    <row r="27" spans="1:10" ht="19.5" hidden="1" customHeight="1">
      <c r="A27" s="40" t="s">
        <v>33</v>
      </c>
      <c r="B27" s="41">
        <v>241</v>
      </c>
      <c r="C27" s="20">
        <f>[1]main!AQ82</f>
        <v>0</v>
      </c>
      <c r="D27" s="20">
        <f>[1]main!AR82</f>
        <v>0</v>
      </c>
      <c r="E27" s="20">
        <f>[1]main!AS82</f>
        <v>0</v>
      </c>
      <c r="F27" s="20">
        <f>[1]main!AT82</f>
        <v>0</v>
      </c>
      <c r="G27" s="20" t="str">
        <f>[1]main!AU82</f>
        <v xml:space="preserve"> </v>
      </c>
      <c r="H27" s="20">
        <f>[1]main!AV82</f>
        <v>0</v>
      </c>
      <c r="I27" s="20">
        <f>[1]main!AW82</f>
        <v>0</v>
      </c>
      <c r="J27" s="20" t="str">
        <f>[1]main!AX82</f>
        <v xml:space="preserve"> </v>
      </c>
    </row>
    <row r="28" spans="1:10" ht="19.5" hidden="1" customHeight="1">
      <c r="A28" s="40" t="s">
        <v>34</v>
      </c>
      <c r="B28" s="41">
        <v>242</v>
      </c>
      <c r="C28" s="20">
        <f>[1]main!AQ83</f>
        <v>0</v>
      </c>
      <c r="D28" s="20">
        <f>[1]main!AR83</f>
        <v>0</v>
      </c>
      <c r="E28" s="20">
        <f>[1]main!AS83</f>
        <v>0</v>
      </c>
      <c r="F28" s="20">
        <f>[1]main!AT83</f>
        <v>0</v>
      </c>
      <c r="G28" s="20" t="str">
        <f>[1]main!AU83</f>
        <v xml:space="preserve"> </v>
      </c>
      <c r="H28" s="20">
        <f>[1]main!AV83</f>
        <v>0</v>
      </c>
      <c r="I28" s="20">
        <f>[1]main!AW83</f>
        <v>0</v>
      </c>
      <c r="J28" s="20" t="str">
        <f>[1]main!AX83</f>
        <v xml:space="preserve"> </v>
      </c>
    </row>
    <row r="29" spans="1:10" ht="19.5" hidden="1" customHeight="1">
      <c r="A29" s="42" t="s">
        <v>35</v>
      </c>
      <c r="B29" s="41">
        <v>243</v>
      </c>
      <c r="C29" s="20">
        <f>[1]main!AQ84</f>
        <v>0</v>
      </c>
      <c r="D29" s="20">
        <f>[1]main!AR84</f>
        <v>0</v>
      </c>
      <c r="E29" s="20">
        <f>[1]main!AS84</f>
        <v>0</v>
      </c>
      <c r="F29" s="20">
        <f>[1]main!AT84</f>
        <v>0</v>
      </c>
      <c r="G29" s="20">
        <f>[1]main!AU84</f>
        <v>0</v>
      </c>
      <c r="H29" s="20">
        <f>[1]main!AV84</f>
        <v>0</v>
      </c>
      <c r="I29" s="20">
        <f>[1]main!AW84</f>
        <v>0</v>
      </c>
      <c r="J29" s="20">
        <f>[1]main!AX84</f>
        <v>0</v>
      </c>
    </row>
    <row r="30" spans="1:10" ht="19.5" hidden="1" customHeight="1">
      <c r="A30" s="38" t="s">
        <v>36</v>
      </c>
      <c r="B30" s="39">
        <v>25</v>
      </c>
      <c r="C30" s="20">
        <f>[1]main!AQ85</f>
        <v>0</v>
      </c>
      <c r="D30" s="20">
        <f>[1]main!AR85</f>
        <v>0</v>
      </c>
      <c r="E30" s="20">
        <f>[1]main!AS85</f>
        <v>0</v>
      </c>
      <c r="F30" s="20">
        <f>[1]main!AT85</f>
        <v>0</v>
      </c>
      <c r="G30" s="20" t="str">
        <f>[1]main!AU85</f>
        <v xml:space="preserve"> </v>
      </c>
      <c r="H30" s="20">
        <f>[1]main!AV85</f>
        <v>0</v>
      </c>
      <c r="I30" s="20">
        <f>[1]main!AW85</f>
        <v>0</v>
      </c>
      <c r="J30" s="20" t="str">
        <f>[1]main!AX85</f>
        <v xml:space="preserve"> </v>
      </c>
    </row>
    <row r="31" spans="1:10" ht="19.5" customHeight="1">
      <c r="A31" s="38" t="s">
        <v>37</v>
      </c>
      <c r="B31" s="39">
        <v>27</v>
      </c>
      <c r="C31" s="43">
        <f>[1]main!AQ87</f>
        <v>0.5</v>
      </c>
      <c r="D31" s="43">
        <f>[1]main!AR87</f>
        <v>0.5</v>
      </c>
      <c r="E31" s="43">
        <f>[1]main!AS87</f>
        <v>0.3</v>
      </c>
      <c r="F31" s="43">
        <f>[1]main!AT87</f>
        <v>-0.2</v>
      </c>
      <c r="G31" s="43">
        <f>[1]main!AU87</f>
        <v>60</v>
      </c>
      <c r="H31" s="43">
        <f>[1]main!AV87</f>
        <v>0.4</v>
      </c>
      <c r="I31" s="43">
        <f>[1]main!AW87</f>
        <v>-0.10000000000000003</v>
      </c>
      <c r="J31" s="43">
        <f>[1]main!AX87</f>
        <v>74.999999999999986</v>
      </c>
    </row>
    <row r="32" spans="1:10" ht="19.5" hidden="1" customHeight="1">
      <c r="A32" s="38" t="s">
        <v>38</v>
      </c>
      <c r="B32" s="39">
        <v>28</v>
      </c>
      <c r="C32" s="43">
        <f>[1]main!AQ88</f>
        <v>0</v>
      </c>
      <c r="D32" s="43">
        <f>[1]main!AR88</f>
        <v>0</v>
      </c>
      <c r="E32" s="43">
        <f>[1]main!AS88</f>
        <v>0</v>
      </c>
      <c r="F32" s="43">
        <f>[1]main!AT88</f>
        <v>0</v>
      </c>
      <c r="G32" s="43" t="str">
        <f>[1]main!AU88</f>
        <v xml:space="preserve"> </v>
      </c>
      <c r="H32" s="43">
        <f>[1]main!AV88</f>
        <v>0</v>
      </c>
      <c r="I32" s="43">
        <f>[1]main!AW88</f>
        <v>0</v>
      </c>
      <c r="J32" s="43" t="str">
        <f>[1]main!AX88</f>
        <v xml:space="preserve"> </v>
      </c>
    </row>
    <row r="33" spans="1:10" ht="19.5" customHeight="1">
      <c r="A33" s="44" t="s">
        <v>39</v>
      </c>
      <c r="B33" s="45">
        <v>3</v>
      </c>
      <c r="C33" s="37">
        <f>[1]main!AQ94</f>
        <v>18.8</v>
      </c>
      <c r="D33" s="37">
        <f>[1]main!AR94</f>
        <v>36.700000000000003</v>
      </c>
      <c r="E33" s="37">
        <f>[1]main!AS94</f>
        <v>19.299999999999997</v>
      </c>
      <c r="F33" s="37">
        <f>[1]main!AT94</f>
        <v>-17.400000000000006</v>
      </c>
      <c r="G33" s="37">
        <f>[1]main!AU94</f>
        <v>52.588555858310613</v>
      </c>
      <c r="H33" s="37">
        <f>[1]main!AV94</f>
        <v>53.599999999999994</v>
      </c>
      <c r="I33" s="37">
        <f>[1]main!AW94</f>
        <v>-34.299999999999997</v>
      </c>
      <c r="J33" s="37">
        <f>[1]main!AX94</f>
        <v>36.007462686567166</v>
      </c>
    </row>
    <row r="34" spans="1:10" ht="19.5" customHeight="1">
      <c r="A34" s="38" t="s">
        <v>40</v>
      </c>
      <c r="B34" s="39">
        <v>31</v>
      </c>
      <c r="C34" s="20">
        <f>[1]main!AQ95</f>
        <v>17.8</v>
      </c>
      <c r="D34" s="20">
        <f>[1]main!AR95</f>
        <v>15.8</v>
      </c>
      <c r="E34" s="20">
        <f>[1]main!AS95</f>
        <v>10.199999999999999</v>
      </c>
      <c r="F34" s="20">
        <f>[1]main!AT95</f>
        <v>-5.6000000000000014</v>
      </c>
      <c r="G34" s="20">
        <f>[1]main!AU95</f>
        <v>64.556962025316437</v>
      </c>
      <c r="H34" s="20">
        <f>[1]main!AV95</f>
        <v>0.3</v>
      </c>
      <c r="I34" s="20">
        <f>[1]main!AW95</f>
        <v>9.8999999999999986</v>
      </c>
      <c r="J34" s="20">
        <f>[1]main!AX95</f>
        <v>2.9411764705882351</v>
      </c>
    </row>
    <row r="35" spans="1:10" ht="15.75" customHeight="1">
      <c r="A35" s="46" t="s">
        <v>41</v>
      </c>
      <c r="B35" s="39"/>
      <c r="C35" s="39"/>
      <c r="D35" s="47"/>
      <c r="E35" s="47"/>
      <c r="F35" s="47"/>
      <c r="G35" s="47"/>
      <c r="H35" s="34"/>
      <c r="I35" s="34"/>
      <c r="J35" s="34"/>
    </row>
    <row r="36" spans="1:10" ht="19.5" customHeight="1">
      <c r="A36" s="48" t="s">
        <v>42</v>
      </c>
      <c r="B36" s="41">
        <v>319</v>
      </c>
      <c r="C36" s="49">
        <f>[1]main!AQ97</f>
        <v>0</v>
      </c>
      <c r="D36" s="49">
        <f>[1]main!AR97</f>
        <v>1.5</v>
      </c>
      <c r="E36" s="49">
        <f>[1]main!AS97</f>
        <v>0</v>
      </c>
      <c r="F36" s="49">
        <f>[1]main!AT97</f>
        <v>-1.5</v>
      </c>
      <c r="G36" s="49">
        <f>[1]main!AU97</f>
        <v>0</v>
      </c>
      <c r="H36" s="49">
        <f>[1]main!AV97</f>
        <v>0</v>
      </c>
      <c r="I36" s="49">
        <f>[1]main!AW97</f>
        <v>0</v>
      </c>
      <c r="J36" s="49" t="str">
        <f>[1]main!AX97</f>
        <v xml:space="preserve"> </v>
      </c>
    </row>
    <row r="37" spans="1:10" ht="19.5" customHeight="1">
      <c r="A37" s="50" t="s">
        <v>43</v>
      </c>
      <c r="B37" s="51" t="s">
        <v>44</v>
      </c>
      <c r="C37" s="43">
        <f>[1]main!AQ98</f>
        <v>1</v>
      </c>
      <c r="D37" s="43">
        <f>[1]main!AR98</f>
        <v>20.9</v>
      </c>
      <c r="E37" s="43">
        <f>[1]main!AS98</f>
        <v>9.1</v>
      </c>
      <c r="F37" s="43">
        <f>[1]main!AT98</f>
        <v>-11.799999999999999</v>
      </c>
      <c r="G37" s="43">
        <f>[1]main!AU98</f>
        <v>43.540669856459331</v>
      </c>
      <c r="H37" s="43">
        <f>[1]main!AV98</f>
        <v>53.3</v>
      </c>
      <c r="I37" s="43">
        <f>[1]main!AW98</f>
        <v>-44.199999999999996</v>
      </c>
      <c r="J37" s="43">
        <f>[1]main!AX98</f>
        <v>17.073170731707318</v>
      </c>
    </row>
    <row r="38" spans="1:10" ht="19.5" customHeight="1">
      <c r="A38" s="10" t="s">
        <v>26</v>
      </c>
      <c r="B38" s="11" t="s">
        <v>27</v>
      </c>
      <c r="C38" s="12">
        <f>[1]main!AQ75</f>
        <v>11344.1</v>
      </c>
      <c r="D38" s="12">
        <f>[1]main!AR75</f>
        <v>11857.3</v>
      </c>
      <c r="E38" s="12">
        <f>[1]main!AS75</f>
        <v>11551.999999999998</v>
      </c>
      <c r="F38" s="12">
        <f>[1]main!AT75</f>
        <v>-305.30000000000109</v>
      </c>
      <c r="G38" s="12">
        <f>[1]main!AU75</f>
        <v>97.425214846550219</v>
      </c>
      <c r="H38" s="12">
        <f>[1]main!AV75</f>
        <v>8405.5</v>
      </c>
      <c r="I38" s="12">
        <f>[1]main!AW75</f>
        <v>3146.4999999999982</v>
      </c>
      <c r="J38" s="12">
        <f>[1]main!AX75</f>
        <v>137.43382309202306</v>
      </c>
    </row>
    <row r="39" spans="1:10" ht="16.5" customHeight="1">
      <c r="A39" s="31" t="s">
        <v>45</v>
      </c>
      <c r="B39" s="32"/>
      <c r="C39" s="32"/>
      <c r="D39" s="33"/>
      <c r="E39" s="33"/>
      <c r="F39" s="33"/>
      <c r="G39" s="33"/>
      <c r="H39" s="34"/>
      <c r="I39" s="34"/>
      <c r="J39" s="34"/>
    </row>
    <row r="40" spans="1:10" ht="21" customHeight="1">
      <c r="A40" s="52" t="s">
        <v>46</v>
      </c>
      <c r="B40" s="53" t="s">
        <v>47</v>
      </c>
      <c r="C40" s="54">
        <f>[1]main!AQ120</f>
        <v>11344.1</v>
      </c>
      <c r="D40" s="54">
        <f>[1]main!AR120</f>
        <v>11857.3</v>
      </c>
      <c r="E40" s="54">
        <f>[1]main!AS120</f>
        <v>11552</v>
      </c>
      <c r="F40" s="54">
        <f>[1]main!AT120</f>
        <v>-305.29999999999927</v>
      </c>
      <c r="G40" s="54">
        <f>[1]main!AU120</f>
        <v>97.425214846550233</v>
      </c>
      <c r="H40" s="21">
        <f>[1]main!AV120</f>
        <v>8405.5</v>
      </c>
      <c r="I40" s="21">
        <f>[1]main!AW120</f>
        <v>3146.5</v>
      </c>
      <c r="J40" s="21">
        <f>[1]main!AX120</f>
        <v>137.43382309202309</v>
      </c>
    </row>
    <row r="41" spans="1:10" ht="21" hidden="1" customHeight="1">
      <c r="A41" s="55" t="s">
        <v>48</v>
      </c>
      <c r="B41" s="56" t="s">
        <v>49</v>
      </c>
      <c r="C41" s="56"/>
      <c r="D41" s="20"/>
      <c r="E41" s="20"/>
      <c r="F41" s="20"/>
      <c r="G41" s="20"/>
      <c r="H41" s="21"/>
      <c r="I41" s="21"/>
      <c r="J41" s="21"/>
    </row>
    <row r="42" spans="1:10" ht="22.5" customHeight="1">
      <c r="A42" s="10" t="s">
        <v>50</v>
      </c>
      <c r="B42" s="57" t="s">
        <v>51</v>
      </c>
      <c r="C42" s="12">
        <f>[1]main!AQ130</f>
        <v>-200.00000000000182</v>
      </c>
      <c r="D42" s="12">
        <f>[1]main!AR130</f>
        <v>-400</v>
      </c>
      <c r="E42" s="12">
        <f>[1]main!AS130</f>
        <v>-11.999999999998181</v>
      </c>
      <c r="F42" s="12">
        <f>[1]main!AT130</f>
        <v>388.00000000000182</v>
      </c>
      <c r="G42" s="12">
        <f>[1]main!AU130</f>
        <v>2.9999999999995453</v>
      </c>
      <c r="H42" s="13">
        <f>[1]main!AV130</f>
        <v>137</v>
      </c>
      <c r="I42" s="13">
        <f>[1]main!AW130</f>
        <v>-148.99999999999818</v>
      </c>
      <c r="J42" s="13" t="str">
        <f>[1]main!AX130</f>
        <v>&lt;0</v>
      </c>
    </row>
    <row r="43" spans="1:10" ht="20.25" customHeight="1">
      <c r="A43" s="58" t="s">
        <v>52</v>
      </c>
      <c r="B43" s="59" t="s">
        <v>53</v>
      </c>
      <c r="C43" s="60">
        <f>[1]main!AQ131</f>
        <v>200.00000000000182</v>
      </c>
      <c r="D43" s="60">
        <f>[1]main!AR131</f>
        <v>400</v>
      </c>
      <c r="E43" s="60">
        <f>[1]main!AS131</f>
        <v>11.999999999998181</v>
      </c>
      <c r="F43" s="60">
        <f>[1]main!AT131</f>
        <v>-388.00000000000182</v>
      </c>
      <c r="G43" s="60">
        <f>[1]main!AU131</f>
        <v>2.9999999999995453</v>
      </c>
      <c r="H43" s="61">
        <f>[1]main!AV131</f>
        <v>-137</v>
      </c>
      <c r="I43" s="61">
        <f>[1]main!AW131</f>
        <v>148.99999999999818</v>
      </c>
      <c r="J43" s="62" t="str">
        <f>[1]main!AX131</f>
        <v>&lt;0</v>
      </c>
    </row>
    <row r="44" spans="1:10" ht="23.25" customHeight="1">
      <c r="A44" s="63" t="s">
        <v>54</v>
      </c>
      <c r="B44" s="64" t="s">
        <v>55</v>
      </c>
      <c r="C44" s="65">
        <f>[1]main!AQ205</f>
        <v>200.00000000000182</v>
      </c>
      <c r="D44" s="65">
        <f>[1]main!AR205</f>
        <v>400</v>
      </c>
      <c r="E44" s="65">
        <f>[1]main!AS205</f>
        <v>11.999999999998181</v>
      </c>
      <c r="F44" s="65">
        <f>[1]main!AT205</f>
        <v>-388.00000000000182</v>
      </c>
      <c r="G44" s="65">
        <f>[1]main!AU205</f>
        <v>2.9999999999995453</v>
      </c>
      <c r="H44" s="66">
        <f>[1]main!AV205</f>
        <v>-137</v>
      </c>
      <c r="I44" s="66">
        <f>[1]main!AW205</f>
        <v>148.99999999999818</v>
      </c>
      <c r="J44" s="66" t="str">
        <f>[1]main!AX205</f>
        <v>&lt;0</v>
      </c>
    </row>
    <row r="45" spans="1:10" ht="22.5" customHeight="1">
      <c r="A45" s="67" t="s">
        <v>56</v>
      </c>
      <c r="B45" s="68" t="s">
        <v>57</v>
      </c>
      <c r="C45" s="69">
        <f>[1]main!AQ206</f>
        <v>200</v>
      </c>
      <c r="D45" s="69">
        <f>[1]main!AR206</f>
        <v>686.7</v>
      </c>
      <c r="E45" s="69">
        <f>[1]main!AS206</f>
        <v>686.7</v>
      </c>
      <c r="F45" s="69">
        <f>[1]main!AT206</f>
        <v>0</v>
      </c>
      <c r="G45" s="69">
        <f>[1]main!AU206</f>
        <v>100</v>
      </c>
      <c r="H45" s="70">
        <f>[1]main!AV206</f>
        <v>549.70000000000005</v>
      </c>
      <c r="I45" s="70">
        <f>[1]main!AW206</f>
        <v>137</v>
      </c>
      <c r="J45" s="70">
        <f>[1]main!AX206</f>
        <v>124.92268510096416</v>
      </c>
    </row>
    <row r="46" spans="1:10" ht="24.75" customHeight="1">
      <c r="A46" s="71" t="s">
        <v>58</v>
      </c>
      <c r="B46" s="72" t="s">
        <v>59</v>
      </c>
      <c r="C46" s="69">
        <f>[1]main!AQ208</f>
        <v>1.8189894035458565E-12</v>
      </c>
      <c r="D46" s="69">
        <f>[1]main!AR208</f>
        <v>-286.70000000000005</v>
      </c>
      <c r="E46" s="69">
        <f>[1]main!AS208</f>
        <v>-674.70000000000186</v>
      </c>
      <c r="F46" s="69">
        <f>[1]main!AT208</f>
        <v>-388.00000000000182</v>
      </c>
      <c r="G46" s="69" t="str">
        <f>[1]main!AU208</f>
        <v>&gt;200</v>
      </c>
      <c r="H46" s="70">
        <f>[1]main!AV208</f>
        <v>-686.7</v>
      </c>
      <c r="I46" s="70">
        <f>[1]main!AW208</f>
        <v>11.999999999998181</v>
      </c>
      <c r="J46" s="70">
        <f>[1]main!AX208</f>
        <v>98.252512013980166</v>
      </c>
    </row>
  </sheetData>
  <mergeCells count="13">
    <mergeCell ref="F7:G7"/>
    <mergeCell ref="H7:H8"/>
    <mergeCell ref="I7:J7"/>
    <mergeCell ref="I1:J1"/>
    <mergeCell ref="A2:J2"/>
    <mergeCell ref="A3:J3"/>
    <mergeCell ref="A4:J4"/>
    <mergeCell ref="A5:G5"/>
    <mergeCell ref="A7:A8"/>
    <mergeCell ref="B7:B8"/>
    <mergeCell ref="C7:C8"/>
    <mergeCell ref="D7:D8"/>
    <mergeCell ref="E7:E8"/>
  </mergeCells>
  <printOptions horizontalCentered="1"/>
  <pageMargins left="0" right="0" top="0.39370078740157483" bottom="0.19685039370078741" header="0" footer="0"/>
  <pageSetup paperSize="9" scale="68" orientation="portrait" blackAndWhite="1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9713AE-FC5F-4FFA-835D-A1E8290DC220}"/>
</file>

<file path=customXml/itemProps2.xml><?xml version="1.0" encoding="utf-8"?>
<ds:datastoreItem xmlns:ds="http://schemas.openxmlformats.org/officeDocument/2006/customXml" ds:itemID="{0D85C322-A311-484F-B9A4-0E940A59EFD6}"/>
</file>

<file path=customXml/itemProps3.xml><?xml version="1.0" encoding="utf-8"?>
<ds:datastoreItem xmlns:ds="http://schemas.openxmlformats.org/officeDocument/2006/customXml" ds:itemID="{962A8622-DAA9-4289-86CF-2FD8DD2888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Belaia, Diana</dc:creator>
  <cp:keywords/>
  <dc:description/>
  <cp:lastModifiedBy>Julio Cesar Mieses Ramirez</cp:lastModifiedBy>
  <cp:revision/>
  <dcterms:created xsi:type="dcterms:W3CDTF">2022-04-28T12:37:57Z</dcterms:created>
  <dcterms:modified xsi:type="dcterms:W3CDTF">2022-11-24T15:18:36Z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  <property fmtid="{D5CDD505-2E9C-101B-9397-08002B2CF9AE}" pid="3" name="MediaServiceImageTags">
    <vt:lpwstr/>
  </property>
</Properties>
</file>