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activeX/activeX1.bin" ContentType="application/vnd.ms-office.activeX"/>
  <Override PartName="/docProps/app.xml" ContentType="application/vnd.openxmlformats-officedocument.extended-properties+xml"/>
  <Override PartName="/docProps/core.xml" ContentType="application/vnd.openxmlformats-package.core-properties+xml"/>
  <Override PartName="/xl/activeX/activeX1.xml" ContentType="application/vnd.ms-office.activeX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1\2021 Proposed Budget Tables\"/>
    </mc:Choice>
  </mc:AlternateContent>
  <xr:revisionPtr revIDLastSave="0" documentId="13_ncr:1_{D8E28DA0-ED7B-472B-95FF-EC2CACA8C5EA}" xr6:coauthVersionLast="36" xr6:coauthVersionMax="36" xr10:uidLastSave="{00000000-0000-0000-0000-000000000000}"/>
  <bookViews>
    <workbookView xWindow="0" yWindow="0" windowWidth="28800" windowHeight="14010" xr2:uid="{F430A5E4-C824-42B7-93B5-B1055EE6C23C}"/>
  </bookViews>
  <sheets>
    <sheet name="Report" sheetId="1" r:id="rId1"/>
  </sheets>
  <definedNames>
    <definedName name="EPMWorkbookOptions_1" hidden="1">"dgEAAB+LCAAAAAAABACFkMEKgkAQhu9B77DsPVcLOoTaoS5BYhRU10lHXdJZ2d3aHj8pLKpD12++f4b5w/mtqdkVtZGKIh54PmdImcollRG/2GIUTPk8Hg7Cg9Lnk1LntLWdaliXIzO7GRnxytp2JoRzznMTT+lSjH0/EMdkvcsqbGAkyVigDPkrlf9P8e4qY+EWC42mSiltkeICaoOh+IQPb1Ej6CVYSGkHV+zNb/xw+182WlnMLOa9/Tv4"</definedName>
    <definedName name="EPMWorkbookOptions_2" hidden="1">"9F3OxBOtzB60hFONCeryveGHd9WJr+7iO45h/1l2AQAA"</definedName>
    <definedName name="_xlnm.Print_Area" localSheetId="0">Report!$A$1:$G$74</definedName>
    <definedName name="_xlnm.Print_Titles" localSheetId="0">Report!$6:$7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  <c r="A36" i="1"/>
  <c r="C36" i="1"/>
  <c r="E36" i="1"/>
  <c r="F36" i="1"/>
  <c r="A35" i="1"/>
  <c r="B35" i="1"/>
  <c r="C35" i="1"/>
  <c r="E35" i="1"/>
  <c r="F35" i="1"/>
  <c r="C74" i="1" l="1"/>
  <c r="B74" i="1"/>
  <c r="A74" i="1"/>
  <c r="E74" i="1"/>
  <c r="F74" i="1"/>
  <c r="F73" i="1"/>
  <c r="E73" i="1"/>
  <c r="C73" i="1"/>
  <c r="B73" i="1"/>
  <c r="A73" i="1"/>
  <c r="F72" i="1"/>
  <c r="E72" i="1"/>
  <c r="C72" i="1"/>
  <c r="B72" i="1"/>
  <c r="A72" i="1"/>
  <c r="C71" i="1"/>
  <c r="A71" i="1"/>
  <c r="F62" i="1"/>
  <c r="F71" i="1" s="1"/>
  <c r="E62" i="1"/>
  <c r="E71" i="1" s="1"/>
  <c r="C62" i="1"/>
  <c r="B62" i="1"/>
  <c r="B71" i="1" s="1"/>
  <c r="A62" i="1"/>
  <c r="F56" i="1"/>
  <c r="B56" i="1"/>
  <c r="C54" i="1"/>
  <c r="B54" i="1"/>
  <c r="B51" i="1"/>
  <c r="F43" i="1"/>
  <c r="E43" i="1"/>
  <c r="E56" i="1"/>
  <c r="C56" i="1"/>
  <c r="A56" i="1"/>
  <c r="F48" i="1"/>
  <c r="E48" i="1"/>
  <c r="C48" i="1"/>
  <c r="C43" i="1" s="1"/>
  <c r="B48" i="1"/>
  <c r="B43" i="1" s="1"/>
  <c r="A48" i="1"/>
  <c r="F54" i="1"/>
  <c r="E54" i="1"/>
  <c r="A54" i="1"/>
  <c r="F27" i="1"/>
  <c r="F31" i="1" s="1"/>
  <c r="E27" i="1"/>
  <c r="E31" i="1" s="1"/>
  <c r="C27" i="1"/>
  <c r="C31" i="1" s="1"/>
  <c r="B27" i="1"/>
  <c r="B31" i="1" s="1"/>
  <c r="A27" i="1"/>
  <c r="A31" i="1" s="1"/>
  <c r="C16" i="1"/>
  <c r="B16" i="1"/>
  <c r="B18" i="1" s="1"/>
  <c r="B34" i="1" s="1"/>
  <c r="F16" i="1"/>
  <c r="F18" i="1" s="1"/>
  <c r="F34" i="1" s="1"/>
  <c r="A16" i="1"/>
  <c r="A18" i="1" s="1"/>
  <c r="A34" i="1" s="1"/>
  <c r="E16" i="1"/>
  <c r="C13" i="1"/>
  <c r="C18" i="1" s="1"/>
  <c r="C34" i="1" s="1"/>
  <c r="B13" i="1"/>
  <c r="F53" i="1"/>
  <c r="E53" i="1"/>
  <c r="C53" i="1"/>
  <c r="B53" i="1"/>
  <c r="A53" i="1"/>
  <c r="F13" i="1"/>
  <c r="A13" i="1"/>
  <c r="A67" i="1" l="1"/>
  <c r="A49" i="1"/>
  <c r="C67" i="1"/>
  <c r="B49" i="1"/>
  <c r="B57" i="1" s="1"/>
  <c r="B67" i="1"/>
  <c r="C49" i="1"/>
  <c r="C57" i="1" s="1"/>
  <c r="A68" i="1"/>
  <c r="A43" i="1"/>
  <c r="F49" i="1"/>
  <c r="F57" i="1" s="1"/>
  <c r="F67" i="1"/>
  <c r="B68" i="1"/>
  <c r="E49" i="1"/>
  <c r="E57" i="1" s="1"/>
  <c r="C68" i="1"/>
  <c r="E18" i="1"/>
  <c r="E34" i="1" s="1"/>
  <c r="E68" i="1"/>
  <c r="F68" i="1"/>
  <c r="E13" i="1"/>
  <c r="A69" i="1" l="1"/>
  <c r="A39" i="1"/>
  <c r="A38" i="1" s="1"/>
  <c r="A70" i="1" s="1"/>
  <c r="C75" i="1"/>
  <c r="C69" i="1"/>
  <c r="C39" i="1"/>
  <c r="C38" i="1" s="1"/>
  <c r="C70" i="1" s="1"/>
  <c r="E67" i="1"/>
  <c r="B75" i="1"/>
  <c r="B69" i="1"/>
  <c r="B39" i="1"/>
  <c r="B38" i="1" s="1"/>
  <c r="B70" i="1" s="1"/>
  <c r="A57" i="1"/>
  <c r="A75" i="1" s="1"/>
  <c r="F69" i="1"/>
  <c r="F75" i="1"/>
  <c r="F39" i="1"/>
  <c r="F38" i="1" s="1"/>
  <c r="F70" i="1" s="1"/>
  <c r="E69" i="1" l="1"/>
  <c r="E39" i="1"/>
  <c r="E38" i="1" s="1"/>
  <c r="E70" i="1" s="1"/>
  <c r="E75" i="1"/>
</calcChain>
</file>

<file path=xl/sharedStrings.xml><?xml version="1.0" encoding="utf-8"?>
<sst xmlns="http://schemas.openxmlformats.org/spreadsheetml/2006/main" count="66" uniqueCount="58">
  <si>
    <t>ބަޖެޓު މައުލޫމާތު (3.2)</t>
  </si>
  <si>
    <r>
      <t xml:space="preserve">ދައުލަތުގެ ބަޖެޓުގެ ޚުލާސާ </t>
    </r>
    <r>
      <rPr>
        <b/>
        <sz val="24"/>
        <color rgb="FFFBAF18"/>
        <rFont val="Roboto Condensed"/>
      </rPr>
      <t>2019 - 2023</t>
    </r>
  </si>
  <si>
    <t>(އަދަދުތައް ރުފިޔާއިން)</t>
  </si>
  <si>
    <t>ލަފާކުރި</t>
  </si>
  <si>
    <t>ރިވައިޒްކުރި</t>
  </si>
  <si>
    <t>އެކްޗުއަލް</t>
  </si>
  <si>
    <t xml:space="preserve">ދައުލަތަށް ލިބޭ އާމްދަނީ </t>
  </si>
  <si>
    <t>އޮފީސްތަކަށް ލިބޭ އާމްދަނީ</t>
  </si>
  <si>
    <t>ޓްރަސްޓް ފަންޑުތަކަށް ލިބޭ އާމްދަނީ</t>
  </si>
  <si>
    <t>ކަނޑަން: ސަބްސިޑިއަރީ ލޯނު ތަކުން އަނބުރާ ލިބޭ</t>
  </si>
  <si>
    <t>ޖުމުލަ އާމްދަނީ</t>
  </si>
  <si>
    <t>ހިލޭ އެހީގެ ގޮތުގައި ފައިސާއިން ލިބޭ</t>
  </si>
  <si>
    <t>މަޝްރޫއުތަކަށް ހިލޭ އެހީގެ ގޮތުގައި ލިބޭ</t>
  </si>
  <si>
    <t>ޖުމުލަ ހިލޭ އެހީ</t>
  </si>
  <si>
    <t>ޖުމުލަ އާމްދަނީއާއި ހިލޭ އެހީ</t>
  </si>
  <si>
    <t xml:space="preserve">ދައުލަތުގެ ޚަރަދު </t>
  </si>
  <si>
    <t>އޮފީސްތަކުގެ ބަޖެޓުގެ ޖުމުލަ</t>
  </si>
  <si>
    <t>ޓްރަސްޓް ފަންޑުތަކުން ކުރާ ޚަރަދު</t>
  </si>
  <si>
    <t>ހިލޭ އެހީގެ ގޮތުގައި ލިބޭ ފައިސާއިން ކުރާ ޚަރަދު</t>
  </si>
  <si>
    <t>މަޝްރޫއުތަކަށް ލިބޭ ހިލޭ އެހީއިން ކުރާ ޚަރަދު</t>
  </si>
  <si>
    <t>ލޯނުން ކުރާ ޚަރަދު</t>
  </si>
  <si>
    <t>ދައުލަތުގެ ބަޖެޓުން ސިޔާސީ ޕާޓީ ތަކަށް ދައްކަންޖެހޭ 0.1 %</t>
  </si>
  <si>
    <t>ޖުމުލަ ބަޖެޓު</t>
  </si>
  <si>
    <t>ކަނޑަން:  ލޯނު އަނބުރާދެއްކުން (ޑޮމެސްޓިކް)</t>
  </si>
  <si>
    <t xml:space="preserve">ލޯނު އަނބުރާދެއްކުން (ފޮރިން) </t>
  </si>
  <si>
    <t>ބޭރުގެ މާލީ އިދާރާތަކަށް ދައްކާ ރައުސުލްމާލު</t>
  </si>
  <si>
    <t>ޖުމުލަ ޚަރަދު</t>
  </si>
  <si>
    <t xml:space="preserve">ބަޖެޓް ބެލެންސް </t>
  </si>
  <si>
    <t>ކަނޑަން: ޖުމުލަ ޚަރަދު</t>
  </si>
  <si>
    <t>އޯވަރޯލް ބެލެންސް (ޑެފިސިޓް) / ސަރޕްލަސް</t>
  </si>
  <si>
    <t>ޕްރައިމަރީ ބެލެންސް (ޑެފިސިޓް) / ސަރޕްލަސް</t>
  </si>
  <si>
    <t>ލޯނުގެ ޚިދުމަތުގެ ޚަރަދު</t>
  </si>
  <si>
    <t xml:space="preserve">ފައިނޭންސިންގ </t>
  </si>
  <si>
    <t>ބޭރުގެ ފަރާތްތަކުން</t>
  </si>
  <si>
    <t>ލޯނުގެ ގޮތުގައި ލިބޭ</t>
  </si>
  <si>
    <t>ބޭރުގެ ފަރާތްތަކަށް ވިއްކާ ސުކޫކް / ބޮންޑް ފަދަ ތަކެތި</t>
  </si>
  <si>
    <t>ގްރީން / ބްލޫ ބޮންޑް</t>
  </si>
  <si>
    <t>ކަނޑަން:  ލޯނު އަނބުރާދެއްކުން (ފޮރިން)</t>
  </si>
  <si>
    <t>ރާއްޖޭގެ ފަރާތްތަކުން</t>
  </si>
  <si>
    <t>ޑޮމެސްޓިކް ސެކިއުރިޓީޒް އަދި ލޯނު ފަދަ ތަކެތިން</t>
  </si>
  <si>
    <t>ސޮވްރިންގ ޑިވެލޮޕްމަންޓް ފަންޑުން ލިބޭ</t>
  </si>
  <si>
    <t>ޕްރައިވަޓައިޒޭޝަން ރިސިޕްޓް</t>
  </si>
  <si>
    <t>ސަބްސިޑިއަރީ ލޯނު ތަކުން އަނބުރާ ލިބޭ</t>
  </si>
  <si>
    <t>ސޮވްރިންގ ޑިވެލޮޕްމަންޓް ފަންޑަށް ޓްރާންސްފާރ ކުރާ</t>
  </si>
  <si>
    <t>ޖުމުލަ ފައިނޭންސިންގ</t>
  </si>
  <si>
    <t>މެމޮރެންޑަމް އައިޓަމް</t>
  </si>
  <si>
    <t>ނޮމިނަލް ޖީޑީޕީ   (މިލިއަން ރުފިޔާއިން)</t>
  </si>
  <si>
    <t>ރިއަލް ޖީޑީޕީ    (މިލިއަން ރުފިޔާއިން)</t>
  </si>
  <si>
    <t>ޖުމުލަ ދަރަނި    (މިލިއަން ރުފިޔާއިން)</t>
  </si>
  <si>
    <t>ބޭރުގެ ދަރަނި (މިލިއަން ރުފިޔާއިން)</t>
  </si>
  <si>
    <t>އެތެރޭގެ ދަރަނި (މިލިއަން ރުފިޔާއިން)</t>
  </si>
  <si>
    <t>ގެރެންޓީދީފައިވާ ދަރަނި (މިލިއަން ރުފިޔާއިން)</t>
  </si>
  <si>
    <t>ޖީޑީޕީގެ އިންސައްތައިން:</t>
  </si>
  <si>
    <t>ޖުމުލަ ދަރަނި</t>
  </si>
  <si>
    <t>ބޭރުގެ ދަރަނި</t>
  </si>
  <si>
    <t>އެތެރޭގެ ދަރަނި</t>
  </si>
  <si>
    <t>ގެރެންޓީދީފައިވާ ދަރަނި</t>
  </si>
  <si>
    <t>މަލްޓިލެޓެރަލް / ބައިލެޓެރަލް ބަޖެޓް ސަޕޯޓް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</si>
</sst>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,##0.0_);\(#,##0.0\)"/>
    <numFmt numFmtId="165" formatCode="_(* #,##0_);_(* \(#,##0\);_(* &quot;-&quot;??_);_(@_)"/>
    <numFmt numFmtId="166" formatCode="_-* #,##0_-;\-* #,##0_-;_-* &quot;-&quot;??_-;_-@_-"/>
    <numFmt numFmtId="167" formatCode="0.0%"/>
    <numFmt numFmtId="168" formatCode="_-* #,##0.0_-;\-* #,##0.0_-;_-* &quot;-&quot;??_-;_-@_-"/>
  </numFmts>
  <fonts count="25" x14ac:knownFonts="1">
    <font>
      <sz val="12"/>
      <color theme="1"/>
      <name val="Century Gothic"/>
      <family val="2"/>
    </font>
    <font>
      <sz val="12"/>
      <color theme="1"/>
      <name val="Century Gothic"/>
      <family val="2"/>
    </font>
    <font>
      <sz val="18"/>
      <color theme="1"/>
      <name val="Faruma"/>
      <family val="3"/>
    </font>
    <font>
      <sz val="11"/>
      <color rgb="FFE94646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rgb="FFAD81A0"/>
      <name val="Mv Eamaan XP"/>
      <family val="3"/>
    </font>
    <font>
      <sz val="12"/>
      <color rgb="FF595959"/>
      <name val="Faruma"/>
      <family val="3"/>
    </font>
    <font>
      <sz val="12"/>
      <color theme="1"/>
      <name val="Calibri"/>
      <family val="2"/>
      <scheme val="minor"/>
    </font>
    <font>
      <sz val="24"/>
      <color rgb="FFFBAF18"/>
      <name val="Mv Eamaan XP"/>
      <family val="3"/>
    </font>
    <font>
      <b/>
      <sz val="24"/>
      <color rgb="FFFBAF18"/>
      <name val="Roboto Condensed"/>
    </font>
    <font>
      <sz val="12"/>
      <color rgb="FF454545"/>
      <name val="Faruma"/>
      <family val="3"/>
    </font>
    <font>
      <b/>
      <sz val="12"/>
      <color theme="0"/>
      <name val="Roboto Condensed"/>
    </font>
    <font>
      <b/>
      <sz val="24"/>
      <color theme="1"/>
      <name val="Faruma"/>
      <family val="3"/>
    </font>
    <font>
      <sz val="12"/>
      <color theme="0"/>
      <name val="Mv Eamaan XP"/>
      <family val="3"/>
    </font>
    <font>
      <b/>
      <sz val="12"/>
      <color theme="1"/>
      <name val="Faruma"/>
      <family val="3"/>
    </font>
    <font>
      <sz val="20"/>
      <color rgb="FF595959"/>
      <name val="Mv Eamaan XP"/>
      <family val="3"/>
    </font>
    <font>
      <sz val="18"/>
      <color theme="1"/>
      <name val="Mv Eamaan XP"/>
      <family val="3"/>
    </font>
    <font>
      <sz val="12"/>
      <color rgb="FF454545"/>
      <name val="Roboto Condensed"/>
    </font>
    <font>
      <sz val="12"/>
      <color rgb="FFFBAF18"/>
      <name val="Roboto Condensed"/>
    </font>
    <font>
      <b/>
      <sz val="12"/>
      <name val="Roboto Condensed"/>
    </font>
    <font>
      <b/>
      <sz val="12"/>
      <color rgb="FFFBAF18"/>
      <name val="Roboto Condensed"/>
    </font>
    <font>
      <b/>
      <sz val="12"/>
      <name val="Faruma"/>
      <family val="3"/>
    </font>
    <font>
      <sz val="12"/>
      <color rgb="FFFBAF18"/>
      <name val="Century Gothic"/>
      <family val="2"/>
    </font>
    <font>
      <sz val="20"/>
      <color rgb="FFFBAF18"/>
      <name val="Mv Eamaan XP"/>
      <family val="3"/>
    </font>
    <font>
      <b/>
      <sz val="12"/>
      <color theme="1"/>
      <name val="Roboto Condensed"/>
    </font>
  </fonts>
  <fills count="3">
    <fill>
      <patternFill patternType="none"/>
    </fill>
    <fill>
      <patternFill patternType="gray125"/>
    </fill>
    <fill>
      <patternFill patternType="solid">
        <fgColor rgb="FFFBAF18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rgb="FFFBAF18"/>
      </top>
      <bottom style="medium">
        <color rgb="FFFBAF18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rgb="FFFBAF18"/>
      </bottom>
      <diagonal/>
    </border>
    <border>
      <left/>
      <right/>
      <top/>
      <bottom style="thin">
        <color theme="0" tint="-0.14993743705557422"/>
      </bottom>
      <diagonal/>
    </border>
    <border>
      <left/>
      <right/>
      <top style="thin">
        <color theme="0" tint="-0.14996795556505021"/>
      </top>
      <bottom style="thin">
        <color rgb="FFFBAF18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8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Border="1" applyAlignment="1">
      <alignment horizontal="centerContinuous" vertical="center"/>
    </xf>
    <xf numFmtId="0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Continuous" vertical="center"/>
    </xf>
    <xf numFmtId="0" fontId="3" fillId="0" borderId="0" xfId="0" applyFont="1" applyFill="1" applyBorder="1" applyAlignment="1">
      <alignment horizontal="centerContinuous" vertical="center"/>
    </xf>
    <xf numFmtId="0" fontId="5" fillId="0" borderId="0" xfId="3" applyNumberFormat="1" applyFont="1" applyBorder="1" applyAlignment="1">
      <alignment horizontal="right" vertical="center" readingOrder="2"/>
    </xf>
    <xf numFmtId="0" fontId="0" fillId="0" borderId="0" xfId="0" applyBorder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8" fillId="0" borderId="0" xfId="4" applyNumberFormat="1" applyFont="1" applyBorder="1" applyAlignment="1">
      <alignment horizontal="right" vertical="center" readingOrder="2"/>
    </xf>
    <xf numFmtId="0" fontId="10" fillId="0" borderId="0" xfId="0" applyFont="1" applyBorder="1" applyAlignment="1">
      <alignment horizontal="right" vertical="center" readingOrder="2"/>
    </xf>
    <xf numFmtId="0" fontId="6" fillId="0" borderId="0" xfId="0" applyFont="1" applyBorder="1" applyAlignment="1">
      <alignment horizontal="right" vertical="center" readingOrder="2"/>
    </xf>
    <xf numFmtId="0" fontId="11" fillId="2" borderId="0" xfId="5" applyFont="1" applyFill="1" applyBorder="1" applyAlignment="1">
      <alignment horizontal="center" vertical="center" readingOrder="2"/>
    </xf>
    <xf numFmtId="0" fontId="12" fillId="0" borderId="0" xfId="0" applyFont="1" applyFill="1" applyBorder="1" applyAlignment="1">
      <alignment horizontal="centerContinuous" vertical="center"/>
    </xf>
    <xf numFmtId="0" fontId="13" fillId="2" borderId="0" xfId="5" applyFont="1" applyFill="1" applyBorder="1" applyAlignment="1">
      <alignment horizontal="centerContinuous" vertical="center" readingOrder="2"/>
    </xf>
    <xf numFmtId="0" fontId="13" fillId="2" borderId="0" xfId="5" applyFont="1" applyFill="1" applyBorder="1" applyAlignment="1">
      <alignment horizontal="center" vertical="center" readingOrder="2"/>
    </xf>
    <xf numFmtId="0" fontId="14" fillId="0" borderId="0" xfId="1" applyNumberFormat="1" applyFont="1" applyFill="1" applyBorder="1" applyAlignment="1">
      <alignment horizontal="center" vertical="center" wrapText="1" readingOrder="2"/>
    </xf>
    <xf numFmtId="164" fontId="15" fillId="0" borderId="0" xfId="1" applyNumberFormat="1" applyFont="1" applyFill="1" applyBorder="1" applyAlignment="1">
      <alignment horizontal="right" vertical="center"/>
    </xf>
    <xf numFmtId="164" fontId="16" fillId="0" borderId="0" xfId="1" applyNumberFormat="1" applyFont="1" applyFill="1" applyBorder="1" applyAlignment="1">
      <alignment horizontal="right" vertical="center" indent="2"/>
    </xf>
    <xf numFmtId="165" fontId="17" fillId="0" borderId="1" xfId="1" applyNumberFormat="1" applyFont="1" applyFill="1" applyBorder="1" applyAlignment="1">
      <alignment horizontal="right" vertical="center"/>
    </xf>
    <xf numFmtId="165" fontId="18" fillId="0" borderId="1" xfId="1" applyNumberFormat="1" applyFont="1" applyFill="1" applyBorder="1" applyAlignment="1">
      <alignment horizontal="right" vertical="center"/>
    </xf>
    <xf numFmtId="164" fontId="10" fillId="0" borderId="1" xfId="1" applyNumberFormat="1" applyFont="1" applyFill="1" applyBorder="1" applyAlignment="1">
      <alignment horizontal="right" vertical="center" indent="2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vertical="center"/>
    </xf>
    <xf numFmtId="165" fontId="17" fillId="0" borderId="2" xfId="1" applyNumberFormat="1" applyFont="1" applyFill="1" applyBorder="1" applyAlignment="1">
      <alignment horizontal="right" vertical="center"/>
    </xf>
    <xf numFmtId="165" fontId="18" fillId="0" borderId="2" xfId="1" applyNumberFormat="1" applyFont="1" applyFill="1" applyBorder="1" applyAlignment="1">
      <alignment horizontal="right" vertical="center"/>
    </xf>
    <xf numFmtId="164" fontId="10" fillId="0" borderId="2" xfId="1" applyNumberFormat="1" applyFont="1" applyFill="1" applyBorder="1" applyAlignment="1">
      <alignment horizontal="right" vertical="center" indent="2"/>
    </xf>
    <xf numFmtId="165" fontId="17" fillId="0" borderId="0" xfId="1" applyNumberFormat="1" applyFont="1" applyFill="1" applyBorder="1" applyAlignment="1">
      <alignment horizontal="right" vertical="center"/>
    </xf>
    <xf numFmtId="165" fontId="18" fillId="0" borderId="0" xfId="1" applyNumberFormat="1" applyFont="1" applyFill="1" applyBorder="1" applyAlignment="1">
      <alignment horizontal="right" vertical="center"/>
    </xf>
    <xf numFmtId="164" fontId="10" fillId="0" borderId="0" xfId="1" applyNumberFormat="1" applyFont="1" applyFill="1" applyBorder="1" applyAlignment="1">
      <alignment horizontal="right" vertical="center" indent="2"/>
    </xf>
    <xf numFmtId="165" fontId="19" fillId="0" borderId="3" xfId="1" applyNumberFormat="1" applyFont="1" applyFill="1" applyBorder="1" applyAlignment="1">
      <alignment horizontal="right" vertical="center"/>
    </xf>
    <xf numFmtId="165" fontId="20" fillId="0" borderId="3" xfId="1" applyNumberFormat="1" applyFont="1" applyFill="1" applyBorder="1" applyAlignment="1">
      <alignment horizontal="right" vertical="center"/>
    </xf>
    <xf numFmtId="164" fontId="21" fillId="0" borderId="3" xfId="1" applyNumberFormat="1" applyFont="1" applyFill="1" applyBorder="1" applyAlignment="1">
      <alignment horizontal="left" vertical="center" indent="2"/>
    </xf>
    <xf numFmtId="0" fontId="22" fillId="0" borderId="0" xfId="0" applyFont="1" applyAlignment="1">
      <alignment vertical="center"/>
    </xf>
    <xf numFmtId="164" fontId="23" fillId="0" borderId="0" xfId="1" applyNumberFormat="1" applyFont="1" applyFill="1" applyBorder="1" applyAlignment="1">
      <alignment horizontal="right" vertical="center"/>
    </xf>
    <xf numFmtId="165" fontId="0" fillId="0" borderId="0" xfId="1" applyNumberFormat="1" applyFont="1" applyAlignment="1">
      <alignment vertical="center"/>
    </xf>
    <xf numFmtId="165" fontId="17" fillId="0" borderId="4" xfId="1" applyNumberFormat="1" applyFont="1" applyFill="1" applyBorder="1" applyAlignment="1">
      <alignment horizontal="right" vertical="center"/>
    </xf>
    <xf numFmtId="165" fontId="18" fillId="0" borderId="4" xfId="1" applyNumberFormat="1" applyFont="1" applyFill="1" applyBorder="1" applyAlignment="1">
      <alignment horizontal="right" vertical="center"/>
    </xf>
    <xf numFmtId="164" fontId="10" fillId="0" borderId="4" xfId="1" applyNumberFormat="1" applyFont="1" applyFill="1" applyBorder="1" applyAlignment="1">
      <alignment horizontal="right" vertical="center" indent="2"/>
    </xf>
    <xf numFmtId="165" fontId="24" fillId="0" borderId="5" xfId="1" applyNumberFormat="1" applyFont="1" applyFill="1" applyBorder="1" applyAlignment="1">
      <alignment horizontal="right" vertical="center"/>
    </xf>
    <xf numFmtId="165" fontId="20" fillId="0" borderId="5" xfId="1" applyNumberFormat="1" applyFont="1" applyFill="1" applyBorder="1" applyAlignment="1">
      <alignment horizontal="right" vertical="center"/>
    </xf>
    <xf numFmtId="164" fontId="14" fillId="0" borderId="5" xfId="1" applyNumberFormat="1" applyFont="1" applyFill="1" applyBorder="1" applyAlignment="1">
      <alignment horizontal="right" vertical="center" indent="1"/>
    </xf>
    <xf numFmtId="165" fontId="17" fillId="0" borderId="6" xfId="1" applyNumberFormat="1" applyFont="1" applyFill="1" applyBorder="1" applyAlignment="1">
      <alignment horizontal="right" vertical="center"/>
    </xf>
    <xf numFmtId="165" fontId="18" fillId="0" borderId="6" xfId="1" applyNumberFormat="1" applyFont="1" applyFill="1" applyBorder="1" applyAlignment="1">
      <alignment horizontal="right" vertical="center"/>
    </xf>
    <xf numFmtId="164" fontId="10" fillId="0" borderId="6" xfId="1" applyNumberFormat="1" applyFont="1" applyFill="1" applyBorder="1" applyAlignment="1">
      <alignment horizontal="right" vertical="center" indent="4"/>
    </xf>
    <xf numFmtId="164" fontId="10" fillId="0" borderId="2" xfId="1" applyNumberFormat="1" applyFont="1" applyFill="1" applyBorder="1" applyAlignment="1">
      <alignment horizontal="right" vertical="center" indent="4"/>
    </xf>
    <xf numFmtId="165" fontId="24" fillId="0" borderId="7" xfId="1" applyNumberFormat="1" applyFont="1" applyFill="1" applyBorder="1" applyAlignment="1">
      <alignment horizontal="right" vertical="center"/>
    </xf>
    <xf numFmtId="165" fontId="20" fillId="0" borderId="7" xfId="1" applyNumberFormat="1" applyFont="1" applyFill="1" applyBorder="1" applyAlignment="1">
      <alignment horizontal="right" vertical="center"/>
    </xf>
    <xf numFmtId="164" fontId="14" fillId="0" borderId="7" xfId="1" applyNumberFormat="1" applyFont="1" applyFill="1" applyBorder="1" applyAlignment="1">
      <alignment horizontal="right" vertical="center" indent="1"/>
    </xf>
    <xf numFmtId="164" fontId="10" fillId="0" borderId="0" xfId="1" applyNumberFormat="1" applyFont="1" applyFill="1" applyBorder="1" applyAlignment="1">
      <alignment horizontal="right" vertical="center" indent="4"/>
    </xf>
    <xf numFmtId="43" fontId="0" fillId="0" borderId="0" xfId="0" applyNumberFormat="1" applyAlignment="1">
      <alignment horizontal="center" vertical="center"/>
    </xf>
    <xf numFmtId="164" fontId="10" fillId="0" borderId="1" xfId="1" applyNumberFormat="1" applyFont="1" applyFill="1" applyBorder="1" applyAlignment="1">
      <alignment horizontal="right" vertical="center" indent="4"/>
    </xf>
    <xf numFmtId="166" fontId="17" fillId="0" borderId="0" xfId="1" applyNumberFormat="1" applyFont="1" applyFill="1" applyBorder="1" applyAlignment="1">
      <alignment vertical="center"/>
    </xf>
    <xf numFmtId="166" fontId="18" fillId="0" borderId="0" xfId="1" applyNumberFormat="1" applyFont="1" applyFill="1" applyBorder="1" applyAlignment="1">
      <alignment vertical="center"/>
    </xf>
    <xf numFmtId="0" fontId="10" fillId="0" borderId="0" xfId="1" applyNumberFormat="1" applyFont="1" applyBorder="1" applyAlignment="1">
      <alignment horizontal="right" vertical="center" indent="2" readingOrder="2"/>
    </xf>
    <xf numFmtId="166" fontId="17" fillId="0" borderId="2" xfId="1" applyNumberFormat="1" applyFont="1" applyFill="1" applyBorder="1" applyAlignment="1">
      <alignment vertical="center"/>
    </xf>
    <xf numFmtId="166" fontId="18" fillId="0" borderId="2" xfId="1" applyNumberFormat="1" applyFont="1" applyFill="1" applyBorder="1" applyAlignment="1">
      <alignment vertical="center"/>
    </xf>
    <xf numFmtId="0" fontId="10" fillId="0" borderId="2" xfId="1" applyNumberFormat="1" applyFont="1" applyBorder="1" applyAlignment="1">
      <alignment horizontal="right" vertical="center" indent="2" readingOrder="2"/>
    </xf>
    <xf numFmtId="166" fontId="24" fillId="0" borderId="0" xfId="1" applyNumberFormat="1" applyFont="1" applyFill="1" applyBorder="1" applyAlignment="1">
      <alignment vertical="center"/>
    </xf>
    <xf numFmtId="166" fontId="20" fillId="0" borderId="0" xfId="1" applyNumberFormat="1" applyFont="1" applyFill="1" applyBorder="1" applyAlignment="1">
      <alignment vertical="center"/>
    </xf>
    <xf numFmtId="0" fontId="14" fillId="0" borderId="0" xfId="1" applyNumberFormat="1" applyFont="1" applyBorder="1" applyAlignment="1">
      <alignment horizontal="right" vertical="center" indent="2" readingOrder="2"/>
    </xf>
    <xf numFmtId="0" fontId="10" fillId="0" borderId="2" xfId="1" applyNumberFormat="1" applyFont="1" applyBorder="1" applyAlignment="1">
      <alignment horizontal="right" vertical="center" indent="4" readingOrder="2"/>
    </xf>
    <xf numFmtId="0" fontId="10" fillId="0" borderId="0" xfId="1" applyNumberFormat="1" applyFont="1" applyBorder="1" applyAlignment="1">
      <alignment horizontal="right" vertical="center" indent="4"/>
    </xf>
    <xf numFmtId="164" fontId="21" fillId="0" borderId="3" xfId="1" applyNumberFormat="1" applyFont="1" applyFill="1" applyBorder="1" applyAlignment="1">
      <alignment horizontal="right" vertical="center" indent="2"/>
    </xf>
    <xf numFmtId="167" fontId="17" fillId="0" borderId="0" xfId="2" applyNumberFormat="1" applyFont="1" applyBorder="1" applyAlignment="1">
      <alignment vertical="center"/>
    </xf>
    <xf numFmtId="167" fontId="18" fillId="0" borderId="0" xfId="2" applyNumberFormat="1" applyFont="1" applyBorder="1" applyAlignment="1">
      <alignment vertical="center"/>
    </xf>
    <xf numFmtId="168" fontId="10" fillId="0" borderId="0" xfId="1" applyNumberFormat="1" applyFont="1" applyBorder="1" applyAlignment="1">
      <alignment horizontal="right" vertical="center" indent="2"/>
    </xf>
    <xf numFmtId="167" fontId="17" fillId="0" borderId="2" xfId="2" applyNumberFormat="1" applyFont="1" applyBorder="1" applyAlignment="1">
      <alignment vertical="center"/>
    </xf>
    <xf numFmtId="167" fontId="18" fillId="0" borderId="2" xfId="2" applyNumberFormat="1" applyFont="1" applyBorder="1" applyAlignment="1">
      <alignment vertical="center"/>
    </xf>
    <xf numFmtId="168" fontId="10" fillId="0" borderId="2" xfId="1" applyNumberFormat="1" applyFont="1" applyBorder="1" applyAlignment="1">
      <alignment horizontal="right" vertical="center" indent="2"/>
    </xf>
    <xf numFmtId="167" fontId="24" fillId="0" borderId="0" xfId="2" applyNumberFormat="1" applyFont="1" applyBorder="1" applyAlignment="1">
      <alignment vertical="center"/>
    </xf>
    <xf numFmtId="167" fontId="20" fillId="0" borderId="0" xfId="2" applyNumberFormat="1" applyFont="1" applyBorder="1" applyAlignment="1">
      <alignment vertical="center"/>
    </xf>
    <xf numFmtId="168" fontId="14" fillId="0" borderId="0" xfId="1" applyNumberFormat="1" applyFont="1" applyBorder="1" applyAlignment="1">
      <alignment horizontal="right" vertical="center" indent="2"/>
    </xf>
    <xf numFmtId="168" fontId="10" fillId="0" borderId="2" xfId="1" applyNumberFormat="1" applyFont="1" applyBorder="1" applyAlignment="1">
      <alignment horizontal="right" vertical="center" indent="4"/>
    </xf>
    <xf numFmtId="164" fontId="10" fillId="0" borderId="2" xfId="1" applyNumberFormat="1" applyFont="1" applyFill="1" applyBorder="1" applyAlignment="1">
      <alignment horizontal="right" vertical="center" indent="5"/>
    </xf>
    <xf numFmtId="164" fontId="10" fillId="0" borderId="1" xfId="1" applyNumberFormat="1" applyFont="1" applyFill="1" applyBorder="1" applyAlignment="1">
      <alignment horizontal="right" vertical="center" indent="5"/>
    </xf>
    <xf numFmtId="164" fontId="10" fillId="0" borderId="0" xfId="1" applyNumberFormat="1" applyFont="1" applyFill="1" applyBorder="1" applyAlignment="1">
      <alignment horizontal="right" vertical="center" indent="7"/>
    </xf>
    <xf numFmtId="164" fontId="10" fillId="0" borderId="4" xfId="1" applyNumberFormat="1" applyFont="1" applyFill="1" applyBorder="1" applyAlignment="1">
      <alignment horizontal="right" vertical="center" indent="7"/>
    </xf>
  </cellXfs>
  <cellStyles count="6">
    <cellStyle name="Comma" xfId="1" builtinId="3"/>
    <cellStyle name="Comma 12" xfId="3" xr:uid="{C8C1D170-F1E7-407F-AA70-E826DCB7CDE2}"/>
    <cellStyle name="Comma 3" xfId="4" xr:uid="{12CAC2C6-497C-4DA5-855D-996B5E7071C3}"/>
    <cellStyle name="Normal" xfId="0" builtinId="0"/>
    <cellStyle name="Normal 2 2" xfId="5" xr:uid="{13745546-8D52-41DD-8488-ACC3170681CE}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914400</xdr:colOff>
          <xdr:row>0</xdr:row>
          <xdr:rowOff>0</xdr:rowOff>
        </xdr:to>
        <xdr:sp macro="" textlink="">
          <xdr:nvSpPr>
            <xdr:cNvPr id="1025" name="FPMExcelClientSheetOptionstb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0B3C-85C9-46C7-A4E4-2FA21A69262A}">
  <sheetPr codeName="Sheet1">
    <tabColor theme="4" tint="-0.499984740745262"/>
    <pageSetUpPr fitToPage="1"/>
  </sheetPr>
  <dimension ref="A1:N126"/>
  <sheetViews>
    <sheetView showGridLines="0" tabSelected="1" view="pageBreakPreview" topLeftCell="A3" zoomScale="85" zoomScaleNormal="100" zoomScaleSheetLayoutView="85" workbookViewId="0">
      <selection activeCell="H45" sqref="H45"/>
    </sheetView>
  </sheetViews>
  <sheetFormatPr defaultColWidth="8.84375" defaultRowHeight="16" x14ac:dyDescent="0.35"/>
  <cols>
    <col min="1" max="1" width="13.84375" style="1" customWidth="1"/>
    <col min="2" max="2" width="14.53515625" style="1" customWidth="1"/>
    <col min="3" max="3" width="13.84375" style="1" customWidth="1"/>
    <col min="4" max="4" width="1.07421875" customWidth="1"/>
    <col min="5" max="6" width="13.84375" style="1" customWidth="1"/>
    <col min="7" max="7" width="49.69140625" style="1" customWidth="1"/>
    <col min="8" max="8" width="17.3046875" style="3" bestFit="1" customWidth="1"/>
    <col min="9" max="9" width="18.07421875" style="1" bestFit="1" customWidth="1"/>
    <col min="10" max="11" width="17" style="1" bestFit="1" customWidth="1"/>
    <col min="12" max="12" width="14.3046875" style="1" bestFit="1" customWidth="1"/>
    <col min="13" max="14" width="15.4609375" style="1" bestFit="1" customWidth="1"/>
    <col min="15" max="16384" width="8.84375" style="1"/>
  </cols>
  <sheetData>
    <row r="1" spans="1:14" ht="18.75" hidden="1" customHeight="1" x14ac:dyDescent="0.35">
      <c r="G1" s="2"/>
    </row>
    <row r="2" spans="1:14" s="10" customFormat="1" ht="18.75" hidden="1" customHeight="1" x14ac:dyDescent="0.35">
      <c r="A2" s="4"/>
      <c r="B2" s="5"/>
      <c r="C2" s="4"/>
      <c r="D2"/>
      <c r="E2" s="6"/>
      <c r="F2" s="7"/>
      <c r="G2" s="8" t="s">
        <v>0</v>
      </c>
      <c r="H2" s="9"/>
    </row>
    <row r="3" spans="1:14" ht="37.5" customHeight="1" x14ac:dyDescent="0.35">
      <c r="G3" s="11" t="s">
        <v>1</v>
      </c>
    </row>
    <row r="4" spans="1:14" ht="18.75" customHeight="1" x14ac:dyDescent="0.35">
      <c r="G4" s="12" t="s">
        <v>2</v>
      </c>
    </row>
    <row r="5" spans="1:14" ht="11.25" customHeight="1" x14ac:dyDescent="0.35">
      <c r="G5" s="13"/>
    </row>
    <row r="6" spans="1:14" ht="30" customHeight="1" x14ac:dyDescent="0.35">
      <c r="A6" s="14">
        <v>2023</v>
      </c>
      <c r="B6" s="14">
        <v>2022</v>
      </c>
      <c r="C6" s="14">
        <v>2021</v>
      </c>
      <c r="E6" s="14">
        <v>2020</v>
      </c>
      <c r="F6" s="14">
        <v>2019</v>
      </c>
      <c r="G6" s="15"/>
    </row>
    <row r="7" spans="1:14" ht="30" customHeight="1" x14ac:dyDescent="0.35">
      <c r="A7" s="16" t="s">
        <v>3</v>
      </c>
      <c r="B7" s="16"/>
      <c r="C7" s="16"/>
      <c r="E7" s="17" t="s">
        <v>4</v>
      </c>
      <c r="F7" s="17" t="s">
        <v>5</v>
      </c>
      <c r="G7" s="18"/>
    </row>
    <row r="8" spans="1:14" ht="11.25" customHeight="1" x14ac:dyDescent="0.35"/>
    <row r="9" spans="1:14" ht="37.5" customHeight="1" x14ac:dyDescent="0.35">
      <c r="A9" s="19"/>
      <c r="B9" s="19"/>
      <c r="C9" s="19"/>
      <c r="E9" s="19"/>
      <c r="F9" s="19"/>
      <c r="G9" s="20" t="s">
        <v>6</v>
      </c>
    </row>
    <row r="10" spans="1:14" ht="33.75" customHeight="1" x14ac:dyDescent="0.35">
      <c r="A10" s="21">
        <v>23377889724</v>
      </c>
      <c r="B10" s="21">
        <v>19049723545</v>
      </c>
      <c r="C10" s="22">
        <v>15095892409</v>
      </c>
      <c r="E10" s="21">
        <v>12230025563</v>
      </c>
      <c r="F10" s="21">
        <v>21006640821</v>
      </c>
      <c r="G10" s="23" t="s">
        <v>7</v>
      </c>
      <c r="H10" s="24"/>
      <c r="I10" s="25"/>
      <c r="J10" s="25"/>
      <c r="K10" s="25"/>
      <c r="L10" s="25"/>
      <c r="M10" s="25"/>
      <c r="N10" s="25"/>
    </row>
    <row r="11" spans="1:14" ht="33.75" customHeight="1" x14ac:dyDescent="0.35">
      <c r="A11" s="26">
        <v>1008182969</v>
      </c>
      <c r="B11" s="26">
        <v>812356186</v>
      </c>
      <c r="C11" s="27">
        <v>482241315</v>
      </c>
      <c r="E11" s="26">
        <v>402565903</v>
      </c>
      <c r="F11" s="26">
        <v>1086316768</v>
      </c>
      <c r="G11" s="28" t="s">
        <v>8</v>
      </c>
      <c r="H11" s="24"/>
      <c r="I11" s="25"/>
      <c r="J11" s="25"/>
      <c r="K11" s="25"/>
      <c r="L11" s="25"/>
      <c r="M11" s="25"/>
      <c r="N11" s="25"/>
    </row>
    <row r="12" spans="1:14" ht="33.75" customHeight="1" thickBot="1" x14ac:dyDescent="0.4">
      <c r="A12" s="29">
        <v>-332583213</v>
      </c>
      <c r="B12" s="29">
        <v>-306120722</v>
      </c>
      <c r="C12" s="30">
        <v>-12272195</v>
      </c>
      <c r="E12" s="29">
        <v>-82366325</v>
      </c>
      <c r="F12" s="29">
        <v>-84135863</v>
      </c>
      <c r="G12" s="31" t="s">
        <v>9</v>
      </c>
      <c r="H12" s="24"/>
    </row>
    <row r="13" spans="1:14" ht="33.75" customHeight="1" thickBot="1" x14ac:dyDescent="0.4">
      <c r="A13" s="32">
        <f t="shared" ref="A13:C13" si="0">SUM(A10:A12)</f>
        <v>24053489480</v>
      </c>
      <c r="B13" s="32">
        <f t="shared" si="0"/>
        <v>19555959009</v>
      </c>
      <c r="C13" s="33">
        <f t="shared" si="0"/>
        <v>15565861529</v>
      </c>
      <c r="E13" s="32">
        <f>SUM(E10:E12)</f>
        <v>12550225141</v>
      </c>
      <c r="F13" s="32">
        <f>SUM(F10:F12)</f>
        <v>22008821726</v>
      </c>
      <c r="G13" s="34" t="s">
        <v>10</v>
      </c>
      <c r="H13" s="24"/>
    </row>
    <row r="14" spans="1:14" ht="33.75" customHeight="1" x14ac:dyDescent="0.35">
      <c r="A14" s="21">
        <v>1557050000</v>
      </c>
      <c r="B14" s="21">
        <v>1557050000</v>
      </c>
      <c r="C14" s="22">
        <v>1557050000</v>
      </c>
      <c r="E14" s="21">
        <v>1565460487</v>
      </c>
      <c r="F14" s="21">
        <v>822508228</v>
      </c>
      <c r="G14" s="23" t="s">
        <v>11</v>
      </c>
      <c r="H14" s="24"/>
    </row>
    <row r="15" spans="1:14" ht="33.75" customHeight="1" thickBot="1" x14ac:dyDescent="0.4">
      <c r="A15" s="21">
        <v>608510954</v>
      </c>
      <c r="B15" s="21">
        <v>701240405</v>
      </c>
      <c r="C15" s="22">
        <v>669489752</v>
      </c>
      <c r="E15" s="21">
        <v>577117633</v>
      </c>
      <c r="F15" s="21">
        <v>400465088</v>
      </c>
      <c r="G15" s="23" t="s">
        <v>12</v>
      </c>
      <c r="H15" s="24"/>
    </row>
    <row r="16" spans="1:14" ht="33.75" customHeight="1" thickBot="1" x14ac:dyDescent="0.4">
      <c r="A16" s="32">
        <f t="shared" ref="A16:C16" si="1">SUM(A14:A15)</f>
        <v>2165560954</v>
      </c>
      <c r="B16" s="32">
        <f t="shared" si="1"/>
        <v>2258290405</v>
      </c>
      <c r="C16" s="33">
        <f t="shared" si="1"/>
        <v>2226539752</v>
      </c>
      <c r="E16" s="32">
        <f>SUM(E14:E15)</f>
        <v>2142578120</v>
      </c>
      <c r="F16" s="32">
        <f>SUM(F14:F15)</f>
        <v>1222973316</v>
      </c>
      <c r="G16" s="34" t="s">
        <v>13</v>
      </c>
      <c r="H16" s="24"/>
    </row>
    <row r="17" spans="1:11" ht="12" customHeight="1" thickBot="1" x14ac:dyDescent="0.4">
      <c r="A17" s="32"/>
      <c r="B17" s="32"/>
      <c r="C17" s="33"/>
      <c r="E17" s="32"/>
      <c r="F17" s="32"/>
      <c r="G17" s="34"/>
      <c r="H17" s="24"/>
    </row>
    <row r="18" spans="1:11" ht="33.75" customHeight="1" thickBot="1" x14ac:dyDescent="0.4">
      <c r="A18" s="32">
        <f t="shared" ref="A18:C18" si="2">A16+A13</f>
        <v>26219050434</v>
      </c>
      <c r="B18" s="32">
        <f t="shared" si="2"/>
        <v>21814249414</v>
      </c>
      <c r="C18" s="33">
        <f t="shared" si="2"/>
        <v>17792401281</v>
      </c>
      <c r="E18" s="32">
        <f>E16+E13</f>
        <v>14692803261</v>
      </c>
      <c r="F18" s="32">
        <f>F16+F13</f>
        <v>23231795042</v>
      </c>
      <c r="G18" s="34" t="s">
        <v>14</v>
      </c>
      <c r="H18" s="24"/>
    </row>
    <row r="19" spans="1:11" ht="11.25" customHeight="1" x14ac:dyDescent="0.35">
      <c r="C19" s="35"/>
      <c r="H19" s="24"/>
    </row>
    <row r="20" spans="1:11" ht="37.5" customHeight="1" x14ac:dyDescent="0.35">
      <c r="A20" s="19"/>
      <c r="B20" s="19"/>
      <c r="C20" s="36"/>
      <c r="E20" s="19"/>
      <c r="F20" s="19"/>
      <c r="G20" s="20" t="s">
        <v>15</v>
      </c>
      <c r="H20" s="24"/>
    </row>
    <row r="21" spans="1:11" ht="33.75" customHeight="1" x14ac:dyDescent="0.35">
      <c r="A21" s="21">
        <v>32278701981</v>
      </c>
      <c r="B21" s="21">
        <v>37564632718</v>
      </c>
      <c r="C21" s="22">
        <v>29301083434</v>
      </c>
      <c r="E21" s="21">
        <v>27942272535</v>
      </c>
      <c r="F21" s="21">
        <v>27413286167</v>
      </c>
      <c r="G21" s="23" t="s">
        <v>16</v>
      </c>
      <c r="H21" s="24"/>
      <c r="I21" s="24"/>
      <c r="J21" s="24"/>
      <c r="K21" s="24"/>
    </row>
    <row r="22" spans="1:11" ht="33.75" customHeight="1" x14ac:dyDescent="0.35">
      <c r="A22" s="26">
        <v>685000567</v>
      </c>
      <c r="B22" s="26">
        <v>1121558951</v>
      </c>
      <c r="C22" s="27">
        <v>720328034</v>
      </c>
      <c r="E22" s="26">
        <v>2422477152</v>
      </c>
      <c r="F22" s="26">
        <v>522936134</v>
      </c>
      <c r="G22" s="28" t="s">
        <v>17</v>
      </c>
      <c r="H22" s="24"/>
      <c r="I22" s="25"/>
      <c r="J22" s="25"/>
      <c r="K22" s="25"/>
    </row>
    <row r="23" spans="1:11" ht="33.75" customHeight="1" x14ac:dyDescent="0.35">
      <c r="A23" s="26">
        <v>21958360</v>
      </c>
      <c r="B23" s="26">
        <v>21958360</v>
      </c>
      <c r="C23" s="27">
        <v>24616052</v>
      </c>
      <c r="E23" s="26">
        <v>21771591</v>
      </c>
      <c r="F23" s="26">
        <v>37674425</v>
      </c>
      <c r="G23" s="28" t="s">
        <v>18</v>
      </c>
      <c r="H23" s="24"/>
    </row>
    <row r="24" spans="1:11" ht="33.75" customHeight="1" x14ac:dyDescent="0.35">
      <c r="A24" s="26">
        <v>608510954</v>
      </c>
      <c r="B24" s="26">
        <v>701240405</v>
      </c>
      <c r="C24" s="27">
        <v>669489752</v>
      </c>
      <c r="E24" s="26">
        <v>561207524</v>
      </c>
      <c r="F24" s="26">
        <v>233517893</v>
      </c>
      <c r="G24" s="28" t="s">
        <v>19</v>
      </c>
      <c r="H24" s="24"/>
      <c r="I24" s="25"/>
    </row>
    <row r="25" spans="1:11" ht="33.75" customHeight="1" x14ac:dyDescent="0.35">
      <c r="A25" s="26">
        <v>7131210576</v>
      </c>
      <c r="B25" s="26">
        <v>5078208321</v>
      </c>
      <c r="C25" s="27">
        <v>4042901796</v>
      </c>
      <c r="E25" s="26">
        <v>839406322</v>
      </c>
      <c r="F25" s="26">
        <v>1920802003</v>
      </c>
      <c r="G25" s="28" t="s">
        <v>20</v>
      </c>
      <c r="H25" s="24"/>
      <c r="I25" s="37"/>
    </row>
    <row r="26" spans="1:11" ht="33.75" customHeight="1" thickBot="1" x14ac:dyDescent="0.4">
      <c r="A26" s="38">
        <v>32278702</v>
      </c>
      <c r="B26" s="38">
        <v>37564633</v>
      </c>
      <c r="C26" s="39">
        <v>29301083</v>
      </c>
      <c r="E26" s="38">
        <v>0</v>
      </c>
      <c r="F26" s="38">
        <v>0</v>
      </c>
      <c r="G26" s="40" t="s">
        <v>21</v>
      </c>
      <c r="H26" s="24"/>
    </row>
    <row r="27" spans="1:11" ht="33.75" customHeight="1" thickBot="1" x14ac:dyDescent="0.4">
      <c r="A27" s="32">
        <f t="shared" ref="A27:C27" si="3">SUM(A21:A26)</f>
        <v>40757661140</v>
      </c>
      <c r="B27" s="32">
        <f t="shared" si="3"/>
        <v>44525163388</v>
      </c>
      <c r="C27" s="33">
        <f t="shared" si="3"/>
        <v>34787720151</v>
      </c>
      <c r="E27" s="32">
        <f>SUM(E21:E26)</f>
        <v>31787135124</v>
      </c>
      <c r="F27" s="32">
        <f>SUM(F21:F26)</f>
        <v>30128216622</v>
      </c>
      <c r="G27" s="34" t="s">
        <v>22</v>
      </c>
      <c r="H27" s="24"/>
      <c r="I27" s="25"/>
    </row>
    <row r="28" spans="1:11" ht="33.75" customHeight="1" x14ac:dyDescent="0.35">
      <c r="A28" s="21">
        <v>-999220000</v>
      </c>
      <c r="B28" s="21">
        <v>-998575080</v>
      </c>
      <c r="C28" s="22">
        <v>-485270000</v>
      </c>
      <c r="E28" s="21">
        <v>-206747994</v>
      </c>
      <c r="F28" s="21">
        <v>-137051853</v>
      </c>
      <c r="G28" s="23" t="s">
        <v>23</v>
      </c>
      <c r="I28" s="25"/>
      <c r="J28" s="25"/>
    </row>
    <row r="29" spans="1:11" ht="33.75" customHeight="1" x14ac:dyDescent="0.35">
      <c r="A29" s="26">
        <v>-1574893000</v>
      </c>
      <c r="B29" s="26">
        <v>-5359218000</v>
      </c>
      <c r="C29" s="27">
        <v>-984649000</v>
      </c>
      <c r="E29" s="26">
        <v>-931459000</v>
      </c>
      <c r="F29" s="26">
        <v>-987495693</v>
      </c>
      <c r="G29" s="76" t="s">
        <v>24</v>
      </c>
    </row>
    <row r="30" spans="1:11" ht="33.75" customHeight="1" thickBot="1" x14ac:dyDescent="0.4">
      <c r="A30" s="21">
        <v>-21730731</v>
      </c>
      <c r="B30" s="21">
        <v>-21730731</v>
      </c>
      <c r="C30" s="22">
        <v>-21268131</v>
      </c>
      <c r="E30" s="21">
        <v>-21272852</v>
      </c>
      <c r="F30" s="21">
        <v>-8939035</v>
      </c>
      <c r="G30" s="77" t="s">
        <v>25</v>
      </c>
    </row>
    <row r="31" spans="1:11" ht="33.75" customHeight="1" thickBot="1" x14ac:dyDescent="0.4">
      <c r="A31" s="32">
        <f t="shared" ref="A31:C31" si="4">SUM(A27:A30)</f>
        <v>38161817409</v>
      </c>
      <c r="B31" s="32">
        <f t="shared" si="4"/>
        <v>38145639577</v>
      </c>
      <c r="C31" s="33">
        <f t="shared" si="4"/>
        <v>33296533020</v>
      </c>
      <c r="E31" s="32">
        <f>SUM(E27:E30)</f>
        <v>30627655278</v>
      </c>
      <c r="F31" s="32">
        <f>SUM(F27:F30)</f>
        <v>28994730041</v>
      </c>
      <c r="G31" s="34" t="s">
        <v>26</v>
      </c>
    </row>
    <row r="32" spans="1:11" ht="11.25" customHeight="1" x14ac:dyDescent="0.35">
      <c r="C32" s="35"/>
    </row>
    <row r="33" spans="1:14" ht="37.5" customHeight="1" x14ac:dyDescent="0.35">
      <c r="A33" s="19"/>
      <c r="B33" s="19"/>
      <c r="C33" s="36"/>
      <c r="E33" s="19"/>
      <c r="F33" s="19"/>
      <c r="G33" s="20" t="s">
        <v>27</v>
      </c>
    </row>
    <row r="34" spans="1:14" ht="33.75" customHeight="1" x14ac:dyDescent="0.35">
      <c r="A34" s="21">
        <f t="shared" ref="A34:E34" si="5">A18</f>
        <v>26219050434</v>
      </c>
      <c r="B34" s="21">
        <f t="shared" si="5"/>
        <v>21814249414</v>
      </c>
      <c r="C34" s="22">
        <f t="shared" si="5"/>
        <v>17792401281</v>
      </c>
      <c r="E34" s="21">
        <f t="shared" si="5"/>
        <v>14692803261</v>
      </c>
      <c r="F34" s="21">
        <f>F18</f>
        <v>23231795042</v>
      </c>
      <c r="G34" s="23" t="s">
        <v>14</v>
      </c>
    </row>
    <row r="35" spans="1:14" ht="33.75" customHeight="1" thickBot="1" x14ac:dyDescent="0.4">
      <c r="A35" s="38">
        <f>-A31</f>
        <v>-38161817409</v>
      </c>
      <c r="B35" s="38">
        <f>-B31</f>
        <v>-38145639577</v>
      </c>
      <c r="C35" s="39">
        <f>-C31</f>
        <v>-33296533020</v>
      </c>
      <c r="E35" s="38">
        <f>-E31</f>
        <v>-30627655278</v>
      </c>
      <c r="F35" s="38">
        <f>-F31</f>
        <v>-28994730041</v>
      </c>
      <c r="G35" s="40" t="s">
        <v>28</v>
      </c>
    </row>
    <row r="36" spans="1:14" ht="33.75" customHeight="1" thickBot="1" x14ac:dyDescent="0.4">
      <c r="A36" s="32">
        <f t="shared" ref="A36:B36" si="6">SUM(A34:A35)</f>
        <v>-11942766975</v>
      </c>
      <c r="B36" s="32">
        <f t="shared" si="6"/>
        <v>-16331390163</v>
      </c>
      <c r="C36" s="33">
        <f>SUM(C34:C35)</f>
        <v>-15504131739</v>
      </c>
      <c r="E36" s="32">
        <f>SUM(E34:E35)</f>
        <v>-15934852017</v>
      </c>
      <c r="F36" s="32">
        <f>SUM(F34:F35)</f>
        <v>-5762934999</v>
      </c>
      <c r="G36" s="34" t="s">
        <v>29</v>
      </c>
      <c r="I36" s="25"/>
      <c r="J36" s="25"/>
      <c r="K36" s="25"/>
    </row>
    <row r="37" spans="1:14" ht="11.25" customHeight="1" thickBot="1" x14ac:dyDescent="0.4">
      <c r="C37" s="35"/>
    </row>
    <row r="38" spans="1:14" ht="33.75" customHeight="1" thickBot="1" x14ac:dyDescent="0.4">
      <c r="A38" s="32">
        <f t="shared" ref="A38:E38" si="7">SUM(A39:A40)</f>
        <v>-9298005004</v>
      </c>
      <c r="B38" s="32">
        <f t="shared" si="7"/>
        <v>-13658589512</v>
      </c>
      <c r="C38" s="33">
        <f t="shared" si="7"/>
        <v>-12941729269</v>
      </c>
      <c r="E38" s="32">
        <f t="shared" si="7"/>
        <v>-14226798971</v>
      </c>
      <c r="F38" s="32">
        <f>SUM(F39:F40)</f>
        <v>-4222121875</v>
      </c>
      <c r="G38" s="34" t="s">
        <v>30</v>
      </c>
      <c r="I38" s="25"/>
      <c r="J38" s="25"/>
      <c r="K38" s="25"/>
    </row>
    <row r="39" spans="1:14" ht="33.75" customHeight="1" x14ac:dyDescent="0.35">
      <c r="A39" s="21">
        <f t="shared" ref="A39:E39" si="8">A36</f>
        <v>-11942766975</v>
      </c>
      <c r="B39" s="21">
        <f t="shared" si="8"/>
        <v>-16331390163</v>
      </c>
      <c r="C39" s="22">
        <f t="shared" si="8"/>
        <v>-15504131739</v>
      </c>
      <c r="E39" s="21">
        <f t="shared" si="8"/>
        <v>-15934852017</v>
      </c>
      <c r="F39" s="21">
        <f>F36</f>
        <v>-5762934999</v>
      </c>
      <c r="G39" s="23" t="s">
        <v>29</v>
      </c>
      <c r="I39" s="25"/>
      <c r="J39" s="25"/>
      <c r="K39" s="25"/>
    </row>
    <row r="40" spans="1:14" ht="33.75" customHeight="1" x14ac:dyDescent="0.35">
      <c r="A40" s="21">
        <v>2644761971</v>
      </c>
      <c r="B40" s="21">
        <v>2672800651</v>
      </c>
      <c r="C40" s="22">
        <v>2562402470</v>
      </c>
      <c r="E40" s="26">
        <v>1708053046</v>
      </c>
      <c r="F40" s="26">
        <v>1540813124</v>
      </c>
      <c r="G40" s="28" t="s">
        <v>31</v>
      </c>
      <c r="I40" s="25"/>
      <c r="J40" s="25"/>
    </row>
    <row r="41" spans="1:14" ht="11.25" customHeight="1" x14ac:dyDescent="0.35">
      <c r="C41" s="35"/>
    </row>
    <row r="42" spans="1:14" ht="37.5" customHeight="1" x14ac:dyDescent="0.35">
      <c r="A42" s="19"/>
      <c r="B42" s="19"/>
      <c r="C42" s="36"/>
      <c r="E42" s="19"/>
      <c r="F42" s="19"/>
      <c r="G42" s="20" t="s">
        <v>32</v>
      </c>
      <c r="I42" s="25"/>
      <c r="J42" s="25"/>
      <c r="K42" s="25"/>
      <c r="L42" s="25"/>
      <c r="M42" s="25"/>
      <c r="N42" s="25"/>
    </row>
    <row r="43" spans="1:14" ht="33.75" customHeight="1" x14ac:dyDescent="0.35">
      <c r="A43" s="41">
        <f t="shared" ref="A43:E43" si="9">SUM(A44:A48)</f>
        <v>9535110889</v>
      </c>
      <c r="B43" s="41">
        <f t="shared" si="9"/>
        <v>9119119071</v>
      </c>
      <c r="C43" s="42">
        <f t="shared" si="9"/>
        <v>12104819887</v>
      </c>
      <c r="E43" s="41">
        <f t="shared" si="9"/>
        <v>6455730509</v>
      </c>
      <c r="F43" s="41">
        <f>SUM(F44:F48)</f>
        <v>936133701</v>
      </c>
      <c r="G43" s="43" t="s">
        <v>33</v>
      </c>
      <c r="I43" s="25"/>
    </row>
    <row r="44" spans="1:14" ht="33.75" customHeight="1" x14ac:dyDescent="0.35">
      <c r="A44" s="44">
        <v>7255003889</v>
      </c>
      <c r="B44" s="44">
        <v>5226337071</v>
      </c>
      <c r="C44" s="45">
        <v>4608468887</v>
      </c>
      <c r="E44" s="44">
        <v>2724643759</v>
      </c>
      <c r="F44" s="44">
        <v>1853161296</v>
      </c>
      <c r="G44" s="46" t="s">
        <v>34</v>
      </c>
      <c r="I44" s="25"/>
      <c r="J44" s="25"/>
      <c r="K44" s="25"/>
    </row>
    <row r="45" spans="1:14" ht="33.75" customHeight="1" x14ac:dyDescent="0.35">
      <c r="A45" s="26">
        <v>771000000</v>
      </c>
      <c r="B45" s="26">
        <v>1542000000</v>
      </c>
      <c r="C45" s="27">
        <v>2313000000</v>
      </c>
      <c r="E45" s="26">
        <v>0</v>
      </c>
      <c r="F45" s="26">
        <v>0</v>
      </c>
      <c r="G45" s="47" t="s">
        <v>57</v>
      </c>
      <c r="I45" s="25"/>
      <c r="J45" s="25"/>
      <c r="K45" s="25"/>
    </row>
    <row r="46" spans="1:14" ht="33.75" customHeight="1" x14ac:dyDescent="0.35">
      <c r="A46" s="26">
        <v>3084000000</v>
      </c>
      <c r="B46" s="26">
        <v>6168000000</v>
      </c>
      <c r="C46" s="27">
        <v>4626000000</v>
      </c>
      <c r="E46" s="26">
        <v>4662545750</v>
      </c>
      <c r="F46" s="26">
        <v>70468098</v>
      </c>
      <c r="G46" s="47" t="s">
        <v>35</v>
      </c>
      <c r="I46" s="25"/>
      <c r="J46" s="25"/>
      <c r="K46" s="25"/>
    </row>
    <row r="47" spans="1:14" ht="33.75" customHeight="1" x14ac:dyDescent="0.35">
      <c r="A47" s="26">
        <v>0</v>
      </c>
      <c r="B47" s="26">
        <v>1542000000</v>
      </c>
      <c r="C47" s="27">
        <v>1542000000</v>
      </c>
      <c r="E47" s="26">
        <v>0</v>
      </c>
      <c r="F47" s="26">
        <v>0</v>
      </c>
      <c r="G47" s="47" t="s">
        <v>36</v>
      </c>
      <c r="I47" s="25"/>
      <c r="J47" s="25"/>
      <c r="K47" s="25"/>
    </row>
    <row r="48" spans="1:14" ht="33.75" customHeight="1" x14ac:dyDescent="0.35">
      <c r="A48" s="26">
        <f t="shared" ref="A48:E48" si="10">A29</f>
        <v>-1574893000</v>
      </c>
      <c r="B48" s="26">
        <f t="shared" si="10"/>
        <v>-5359218000</v>
      </c>
      <c r="C48" s="27">
        <f t="shared" si="10"/>
        <v>-984649000</v>
      </c>
      <c r="E48" s="26">
        <f t="shared" si="10"/>
        <v>-931459000</v>
      </c>
      <c r="F48" s="26">
        <f>F29</f>
        <v>-987495693</v>
      </c>
      <c r="G48" s="47" t="s">
        <v>37</v>
      </c>
      <c r="I48" s="25"/>
      <c r="J48" s="25"/>
      <c r="K48" s="25"/>
    </row>
    <row r="49" spans="1:13" ht="33.75" customHeight="1" x14ac:dyDescent="0.35">
      <c r="A49" s="48">
        <f>SUM(A50:A56)</f>
        <v>2407656086</v>
      </c>
      <c r="B49" s="48">
        <f>SUM(B50:B56)</f>
        <v>7212271092</v>
      </c>
      <c r="C49" s="49">
        <f>SUM(C50:C56)</f>
        <v>3399311852</v>
      </c>
      <c r="E49" s="48">
        <f>SUM(E50:E56)</f>
        <v>9479121508</v>
      </c>
      <c r="F49" s="48">
        <f>SUM(F50:F56)</f>
        <v>4826801298</v>
      </c>
      <c r="G49" s="50" t="s">
        <v>38</v>
      </c>
      <c r="I49" s="37"/>
      <c r="J49" s="37"/>
      <c r="K49" s="25"/>
    </row>
    <row r="50" spans="1:13" ht="33.75" customHeight="1" x14ac:dyDescent="0.35">
      <c r="A50" s="29">
        <v>3044612355</v>
      </c>
      <c r="B50" s="29">
        <v>4337753550</v>
      </c>
      <c r="C50" s="30">
        <v>3740788618</v>
      </c>
      <c r="E50" s="29">
        <v>9895146380</v>
      </c>
      <c r="F50" s="29">
        <v>6273865200</v>
      </c>
      <c r="G50" s="51" t="s">
        <v>39</v>
      </c>
      <c r="H50" s="24"/>
      <c r="I50" s="25"/>
      <c r="J50" s="25"/>
      <c r="K50" s="25"/>
      <c r="L50" s="25"/>
      <c r="M50" s="25"/>
    </row>
    <row r="51" spans="1:13" ht="33.75" customHeight="1" x14ac:dyDescent="0.35">
      <c r="A51" s="26">
        <v>0</v>
      </c>
      <c r="B51" s="26">
        <f>220000000*15.42</f>
        <v>3392400000</v>
      </c>
      <c r="C51" s="27">
        <v>0</v>
      </c>
      <c r="E51" s="26">
        <v>0</v>
      </c>
      <c r="F51" s="26">
        <v>0</v>
      </c>
      <c r="G51" s="47" t="s">
        <v>40</v>
      </c>
      <c r="H51" s="52"/>
    </row>
    <row r="52" spans="1:13" ht="33.75" customHeight="1" x14ac:dyDescent="0.35">
      <c r="A52" s="26">
        <v>771000000</v>
      </c>
      <c r="B52" s="26">
        <v>771000000</v>
      </c>
      <c r="C52" s="27">
        <v>462600000</v>
      </c>
      <c r="E52" s="26">
        <v>0</v>
      </c>
      <c r="F52" s="26">
        <v>0</v>
      </c>
      <c r="G52" s="47" t="s">
        <v>41</v>
      </c>
    </row>
    <row r="53" spans="1:13" ht="33.75" customHeight="1" x14ac:dyDescent="0.35">
      <c r="A53" s="26">
        <f t="shared" ref="A53:E53" si="11">-A12</f>
        <v>332583213</v>
      </c>
      <c r="B53" s="26">
        <f t="shared" si="11"/>
        <v>306120722</v>
      </c>
      <c r="C53" s="27">
        <f t="shared" si="11"/>
        <v>12272195</v>
      </c>
      <c r="E53" s="26">
        <f t="shared" si="11"/>
        <v>82366325</v>
      </c>
      <c r="F53" s="26">
        <f>-F12</f>
        <v>84135863</v>
      </c>
      <c r="G53" s="47" t="s">
        <v>42</v>
      </c>
    </row>
    <row r="54" spans="1:13" ht="33.75" customHeight="1" x14ac:dyDescent="0.35">
      <c r="A54" s="21">
        <f t="shared" ref="A54:E54" si="12">A28</f>
        <v>-999220000</v>
      </c>
      <c r="B54" s="21">
        <f t="shared" si="12"/>
        <v>-998575080</v>
      </c>
      <c r="C54" s="22">
        <f t="shared" si="12"/>
        <v>-485270000</v>
      </c>
      <c r="E54" s="21">
        <f t="shared" si="12"/>
        <v>-206747994</v>
      </c>
      <c r="F54" s="21">
        <f>F28</f>
        <v>-137051853</v>
      </c>
      <c r="G54" s="53" t="s">
        <v>23</v>
      </c>
      <c r="H54" s="24"/>
    </row>
    <row r="55" spans="1:13" ht="33.75" customHeight="1" x14ac:dyDescent="0.35">
      <c r="A55" s="29">
        <v>-719588751</v>
      </c>
      <c r="B55" s="29">
        <v>-574697369</v>
      </c>
      <c r="C55" s="30">
        <v>-309810830</v>
      </c>
      <c r="E55" s="29">
        <v>-270370351</v>
      </c>
      <c r="F55" s="29">
        <v>-1385208877</v>
      </c>
      <c r="G55" s="78" t="s">
        <v>43</v>
      </c>
      <c r="H55" s="24"/>
    </row>
    <row r="56" spans="1:13" ht="33.75" customHeight="1" thickBot="1" x14ac:dyDescent="0.4">
      <c r="A56" s="38">
        <f t="shared" ref="A56:F56" si="13">A30</f>
        <v>-21730731</v>
      </c>
      <c r="B56" s="38">
        <f t="shared" si="13"/>
        <v>-21730731</v>
      </c>
      <c r="C56" s="39">
        <f t="shared" si="13"/>
        <v>-21268131</v>
      </c>
      <c r="E56" s="38">
        <f t="shared" si="13"/>
        <v>-21272852</v>
      </c>
      <c r="F56" s="38">
        <f t="shared" si="13"/>
        <v>-8939035</v>
      </c>
      <c r="G56" s="79" t="s">
        <v>25</v>
      </c>
    </row>
    <row r="57" spans="1:13" ht="33.75" customHeight="1" thickBot="1" x14ac:dyDescent="0.4">
      <c r="A57" s="32">
        <f t="shared" ref="A57:F57" si="14">A49+A43</f>
        <v>11942766975</v>
      </c>
      <c r="B57" s="32">
        <f t="shared" si="14"/>
        <v>16331390163</v>
      </c>
      <c r="C57" s="33">
        <f t="shared" si="14"/>
        <v>15504131739</v>
      </c>
      <c r="E57" s="32">
        <f t="shared" si="14"/>
        <v>15934852017</v>
      </c>
      <c r="F57" s="32">
        <f t="shared" si="14"/>
        <v>5762934999</v>
      </c>
      <c r="G57" s="34" t="s">
        <v>44</v>
      </c>
    </row>
    <row r="58" spans="1:13" ht="11.25" customHeight="1" x14ac:dyDescent="0.35">
      <c r="C58" s="35"/>
    </row>
    <row r="59" spans="1:13" ht="37.5" customHeight="1" x14ac:dyDescent="0.35">
      <c r="A59" s="19"/>
      <c r="B59" s="19"/>
      <c r="C59" s="36"/>
      <c r="E59" s="19"/>
      <c r="F59" s="19"/>
      <c r="G59" s="20" t="s">
        <v>45</v>
      </c>
    </row>
    <row r="60" spans="1:13" ht="33.75" customHeight="1" x14ac:dyDescent="0.35">
      <c r="A60" s="54">
        <v>90441.726653263366</v>
      </c>
      <c r="B60" s="54">
        <v>83788.672918152151</v>
      </c>
      <c r="C60" s="55">
        <v>66371.929588418381</v>
      </c>
      <c r="E60" s="54">
        <v>57941.610419399731</v>
      </c>
      <c r="F60" s="54">
        <v>86787.85176273757</v>
      </c>
      <c r="G60" s="56" t="s">
        <v>46</v>
      </c>
    </row>
    <row r="61" spans="1:13" ht="33.75" customHeight="1" x14ac:dyDescent="0.35">
      <c r="A61" s="57">
        <v>87648.287181109699</v>
      </c>
      <c r="B61" s="57">
        <v>79611.734118024717</v>
      </c>
      <c r="C61" s="58">
        <v>61902.218501519899</v>
      </c>
      <c r="E61" s="57">
        <v>54540.584910142767</v>
      </c>
      <c r="F61" s="57">
        <v>77161.899485018483</v>
      </c>
      <c r="G61" s="59" t="s">
        <v>47</v>
      </c>
    </row>
    <row r="62" spans="1:13" ht="33.75" customHeight="1" x14ac:dyDescent="0.35">
      <c r="A62" s="60">
        <f t="shared" ref="A62:C62" si="15">SUM(A63:A65)</f>
        <v>106185.87334240226</v>
      </c>
      <c r="B62" s="60">
        <f t="shared" si="15"/>
        <v>97656.876270602268</v>
      </c>
      <c r="C62" s="61">
        <f t="shared" si="15"/>
        <v>94753.447661416547</v>
      </c>
      <c r="E62" s="60">
        <f>SUM(E63:E65)</f>
        <v>85529.676467244703</v>
      </c>
      <c r="F62" s="60">
        <f>SUM(F63:F65)</f>
        <v>67961.188934999998</v>
      </c>
      <c r="G62" s="62" t="s">
        <v>48</v>
      </c>
    </row>
    <row r="63" spans="1:13" ht="33.75" customHeight="1" x14ac:dyDescent="0.35">
      <c r="A63" s="57">
        <v>46570.242800244698</v>
      </c>
      <c r="B63" s="57">
        <v>39312.465728444702</v>
      </c>
      <c r="C63" s="58">
        <v>37512.810329754509</v>
      </c>
      <c r="E63" s="57">
        <v>29960.146467244704</v>
      </c>
      <c r="F63" s="57">
        <v>22030.2</v>
      </c>
      <c r="G63" s="63" t="s">
        <v>49</v>
      </c>
    </row>
    <row r="64" spans="1:13" ht="33.75" customHeight="1" x14ac:dyDescent="0.35">
      <c r="A64" s="54">
        <v>50028.330542157571</v>
      </c>
      <c r="B64" s="54">
        <v>47385.710542157576</v>
      </c>
      <c r="C64" s="55">
        <v>45334.637331662037</v>
      </c>
      <c r="E64" s="54">
        <v>40408.53</v>
      </c>
      <c r="F64" s="54">
        <v>32226.988934999998</v>
      </c>
      <c r="G64" s="64" t="s">
        <v>50</v>
      </c>
    </row>
    <row r="65" spans="1:14" ht="33.75" customHeight="1" thickBot="1" x14ac:dyDescent="0.4">
      <c r="A65" s="57">
        <v>9587.2999999999993</v>
      </c>
      <c r="B65" s="57">
        <v>10958.7</v>
      </c>
      <c r="C65" s="58">
        <v>11906</v>
      </c>
      <c r="E65" s="57">
        <v>15161</v>
      </c>
      <c r="F65" s="57">
        <v>13704</v>
      </c>
      <c r="G65" s="63" t="s">
        <v>51</v>
      </c>
    </row>
    <row r="66" spans="1:14" ht="33.75" customHeight="1" thickBot="1" x14ac:dyDescent="0.4">
      <c r="A66" s="32"/>
      <c r="B66" s="32"/>
      <c r="C66" s="33"/>
      <c r="E66" s="32"/>
      <c r="F66" s="32"/>
      <c r="G66" s="65" t="s">
        <v>52</v>
      </c>
    </row>
    <row r="67" spans="1:14" ht="33.75" customHeight="1" x14ac:dyDescent="0.35">
      <c r="A67" s="66">
        <f t="shared" ref="A67:F67" si="16">+(A34/1000000)/A60</f>
        <v>0.28989993230136935</v>
      </c>
      <c r="B67" s="66">
        <f t="shared" si="16"/>
        <v>0.26034842961779525</v>
      </c>
      <c r="C67" s="67">
        <f t="shared" si="16"/>
        <v>0.26807117694683835</v>
      </c>
      <c r="E67" s="66">
        <f t="shared" si="16"/>
        <v>0.25357947690181259</v>
      </c>
      <c r="F67" s="66">
        <f t="shared" si="16"/>
        <v>0.26768487259612744</v>
      </c>
      <c r="G67" s="68" t="s">
        <v>14</v>
      </c>
    </row>
    <row r="68" spans="1:14" ht="33.75" customHeight="1" x14ac:dyDescent="0.35">
      <c r="A68" s="69">
        <f t="shared" ref="A68:F68" si="17">+(A31/1000000)/A60</f>
        <v>0.42194923539336288</v>
      </c>
      <c r="B68" s="69">
        <f t="shared" si="17"/>
        <v>0.45526009958723251</v>
      </c>
      <c r="C68" s="70">
        <f t="shared" si="17"/>
        <v>0.50166588837293813</v>
      </c>
      <c r="E68" s="69">
        <f t="shared" si="17"/>
        <v>0.52859516772673953</v>
      </c>
      <c r="F68" s="69">
        <f t="shared" si="17"/>
        <v>0.33408742643228911</v>
      </c>
      <c r="G68" s="71" t="s">
        <v>26</v>
      </c>
    </row>
    <row r="69" spans="1:14" ht="33.75" customHeight="1" x14ac:dyDescent="0.35">
      <c r="A69" s="66">
        <f t="shared" ref="A69:F69" si="18">+(A36/1000000)/A60</f>
        <v>-0.1320493030919935</v>
      </c>
      <c r="B69" s="66">
        <f t="shared" si="18"/>
        <v>-0.19491166996943729</v>
      </c>
      <c r="C69" s="67">
        <f t="shared" si="18"/>
        <v>-0.23359471142609969</v>
      </c>
      <c r="E69" s="66">
        <f t="shared" si="18"/>
        <v>-0.27501569082492688</v>
      </c>
      <c r="F69" s="66">
        <f t="shared" si="18"/>
        <v>-6.6402553836161671E-2</v>
      </c>
      <c r="G69" s="68" t="s">
        <v>29</v>
      </c>
    </row>
    <row r="70" spans="1:14" ht="33.75" customHeight="1" x14ac:dyDescent="0.35">
      <c r="A70" s="69">
        <f t="shared" ref="A70:F70" si="19">+(A38/1000000)/A60</f>
        <v>-0.10280658439490889</v>
      </c>
      <c r="B70" s="69">
        <f t="shared" si="19"/>
        <v>-0.16301236236719266</v>
      </c>
      <c r="C70" s="70">
        <f t="shared" si="19"/>
        <v>-0.19498799190039331</v>
      </c>
      <c r="E70" s="69">
        <f t="shared" si="19"/>
        <v>-0.24553682350252129</v>
      </c>
      <c r="F70" s="69">
        <f t="shared" si="19"/>
        <v>-4.8648765803565738E-2</v>
      </c>
      <c r="G70" s="71" t="s">
        <v>30</v>
      </c>
    </row>
    <row r="71" spans="1:14" ht="33.75" customHeight="1" x14ac:dyDescent="0.35">
      <c r="A71" s="72">
        <f t="shared" ref="A71:F71" si="20">+A62/A60</f>
        <v>1.1740805629408095</v>
      </c>
      <c r="B71" s="72">
        <f t="shared" si="20"/>
        <v>1.1655140589945503</v>
      </c>
      <c r="C71" s="73">
        <f t="shared" si="20"/>
        <v>1.4276132733972919</v>
      </c>
      <c r="E71" s="72">
        <f t="shared" si="20"/>
        <v>1.4761356449735141</v>
      </c>
      <c r="F71" s="72">
        <f t="shared" si="20"/>
        <v>0.7830726023821134</v>
      </c>
      <c r="G71" s="74" t="s">
        <v>53</v>
      </c>
    </row>
    <row r="72" spans="1:14" ht="33.75" customHeight="1" x14ac:dyDescent="0.35">
      <c r="A72" s="69">
        <f t="shared" ref="A72:F72" si="21">+A63/A60</f>
        <v>0.51491987740112799</v>
      </c>
      <c r="B72" s="69">
        <f t="shared" si="21"/>
        <v>0.46918592166803452</v>
      </c>
      <c r="C72" s="70">
        <f t="shared" si="21"/>
        <v>0.56519089564484104</v>
      </c>
      <c r="E72" s="69">
        <f t="shared" si="21"/>
        <v>0.51707479737590434</v>
      </c>
      <c r="F72" s="69">
        <f t="shared" si="21"/>
        <v>0.25383967401597424</v>
      </c>
      <c r="G72" s="75" t="s">
        <v>54</v>
      </c>
    </row>
    <row r="73" spans="1:14" s="3" customFormat="1" ht="33.75" customHeight="1" x14ac:dyDescent="0.35">
      <c r="A73" s="69">
        <f t="shared" ref="A73:F73" si="22">+A64/A60</f>
        <v>0.55315541170456439</v>
      </c>
      <c r="B73" s="69">
        <f t="shared" si="22"/>
        <v>0.56553838235922027</v>
      </c>
      <c r="C73" s="70">
        <f t="shared" si="22"/>
        <v>0.68303931515609784</v>
      </c>
      <c r="D73"/>
      <c r="E73" s="69">
        <f t="shared" si="22"/>
        <v>0.69740087835857956</v>
      </c>
      <c r="F73" s="69">
        <f t="shared" si="22"/>
        <v>0.37133064455959586</v>
      </c>
      <c r="G73" s="75" t="s">
        <v>55</v>
      </c>
      <c r="I73" s="1"/>
      <c r="J73" s="1"/>
      <c r="K73" s="1"/>
      <c r="L73" s="1"/>
      <c r="M73" s="1"/>
      <c r="N73" s="1"/>
    </row>
    <row r="74" spans="1:14" s="3" customFormat="1" ht="33.75" customHeight="1" x14ac:dyDescent="0.35">
      <c r="A74" s="69">
        <f t="shared" ref="A74:C74" si="23">+A65/A60</f>
        <v>0.10600527383511718</v>
      </c>
      <c r="B74" s="69">
        <f t="shared" si="23"/>
        <v>0.13078975496729564</v>
      </c>
      <c r="C74" s="70">
        <f t="shared" si="23"/>
        <v>0.17938306259635317</v>
      </c>
      <c r="D74"/>
      <c r="E74" s="69">
        <f>+E65/E60</f>
        <v>0.26165996923903012</v>
      </c>
      <c r="F74" s="69">
        <f>+F65/F60</f>
        <v>0.15790228380654334</v>
      </c>
      <c r="G74" s="75" t="s">
        <v>56</v>
      </c>
      <c r="I74" s="1"/>
      <c r="J74" s="1"/>
      <c r="K74" s="1"/>
      <c r="L74" s="1"/>
      <c r="M74" s="1"/>
      <c r="N74" s="1"/>
    </row>
    <row r="75" spans="1:14" ht="30" customHeight="1" x14ac:dyDescent="0.35">
      <c r="A75" s="25" t="b">
        <f t="shared" ref="A75:F75" si="24">(A36+A57)=0</f>
        <v>1</v>
      </c>
      <c r="B75" s="25" t="b">
        <f t="shared" si="24"/>
        <v>1</v>
      </c>
      <c r="C75" s="25" t="b">
        <f t="shared" si="24"/>
        <v>1</v>
      </c>
      <c r="E75" s="25" t="b">
        <f t="shared" si="24"/>
        <v>1</v>
      </c>
      <c r="F75" s="25" t="b">
        <f t="shared" si="24"/>
        <v>1</v>
      </c>
    </row>
    <row r="76" spans="1:14" ht="30" customHeight="1" x14ac:dyDescent="0.35"/>
    <row r="77" spans="1:14" ht="30" customHeight="1" x14ac:dyDescent="0.35"/>
    <row r="78" spans="1:14" ht="30" customHeight="1" x14ac:dyDescent="0.35"/>
    <row r="79" spans="1:14" ht="30" customHeight="1" x14ac:dyDescent="0.35"/>
    <row r="80" spans="1:14" ht="30" customHeight="1" x14ac:dyDescent="0.35"/>
    <row r="81" ht="30" customHeight="1" x14ac:dyDescent="0.35"/>
    <row r="82" ht="30" customHeight="1" x14ac:dyDescent="0.35"/>
    <row r="83" ht="30" customHeight="1" x14ac:dyDescent="0.35"/>
    <row r="84" ht="30" customHeight="1" x14ac:dyDescent="0.35"/>
    <row r="85" ht="30" customHeight="1" x14ac:dyDescent="0.35"/>
    <row r="86" ht="30" customHeight="1" x14ac:dyDescent="0.35"/>
    <row r="87" ht="30" customHeight="1" x14ac:dyDescent="0.35"/>
    <row r="88" ht="30" customHeight="1" x14ac:dyDescent="0.35"/>
    <row r="89" ht="30" customHeight="1" x14ac:dyDescent="0.35"/>
    <row r="90" ht="30" customHeight="1" x14ac:dyDescent="0.35"/>
    <row r="91" ht="30" customHeight="1" x14ac:dyDescent="0.35"/>
    <row r="92" ht="30" customHeight="1" x14ac:dyDescent="0.35"/>
    <row r="93" ht="30" customHeight="1" x14ac:dyDescent="0.35"/>
    <row r="94" ht="30" customHeight="1" x14ac:dyDescent="0.35"/>
    <row r="95" ht="30" customHeight="1" x14ac:dyDescent="0.35"/>
    <row r="96" ht="30" customHeight="1" x14ac:dyDescent="0.35"/>
    <row r="97" ht="30" customHeight="1" x14ac:dyDescent="0.35"/>
    <row r="98" ht="30" customHeight="1" x14ac:dyDescent="0.35"/>
    <row r="99" ht="30" customHeight="1" x14ac:dyDescent="0.35"/>
    <row r="100" ht="30" customHeight="1" x14ac:dyDescent="0.35"/>
    <row r="101" ht="30" customHeight="1" x14ac:dyDescent="0.35"/>
    <row r="102" ht="30" customHeight="1" x14ac:dyDescent="0.35"/>
    <row r="103" ht="30" customHeight="1" x14ac:dyDescent="0.35"/>
    <row r="104" ht="30" customHeight="1" x14ac:dyDescent="0.35"/>
    <row r="105" ht="30" customHeight="1" x14ac:dyDescent="0.35"/>
    <row r="106" ht="30" customHeight="1" x14ac:dyDescent="0.35"/>
    <row r="107" ht="30" customHeight="1" x14ac:dyDescent="0.35"/>
    <row r="108" ht="30" customHeight="1" x14ac:dyDescent="0.35"/>
    <row r="109" ht="30" customHeight="1" x14ac:dyDescent="0.35"/>
    <row r="110" ht="30" customHeight="1" x14ac:dyDescent="0.35"/>
    <row r="111" ht="30" customHeight="1" x14ac:dyDescent="0.35"/>
    <row r="112" ht="30" customHeight="1" x14ac:dyDescent="0.35"/>
    <row r="113" ht="30" customHeight="1" x14ac:dyDescent="0.35"/>
    <row r="114" ht="30" customHeight="1" x14ac:dyDescent="0.35"/>
    <row r="115" ht="30" customHeight="1" x14ac:dyDescent="0.35"/>
    <row r="116" ht="30" customHeight="1" x14ac:dyDescent="0.35"/>
    <row r="117" ht="30" customHeight="1" x14ac:dyDescent="0.35"/>
    <row r="118" ht="30" customHeight="1" x14ac:dyDescent="0.35"/>
    <row r="119" ht="30" customHeight="1" x14ac:dyDescent="0.35"/>
    <row r="120" ht="30" customHeight="1" x14ac:dyDescent="0.35"/>
    <row r="121" ht="30" customHeight="1" x14ac:dyDescent="0.35"/>
    <row r="122" ht="30" customHeight="1" x14ac:dyDescent="0.35"/>
    <row r="123" ht="30" customHeight="1" x14ac:dyDescent="0.35"/>
    <row r="124" ht="30" customHeight="1" x14ac:dyDescent="0.35"/>
    <row r="125" ht="30" customHeight="1" x14ac:dyDescent="0.35"/>
    <row r="126" ht="30" customHeight="1" x14ac:dyDescent="0.35"/>
  </sheetData>
  <conditionalFormatting sqref="A75:C75 E75:F75">
    <cfRule type="containsText" dxfId="2" priority="1" operator="containsText" text="TRUE">
      <formula>NOT(ISERROR(SEARCH("TRUE",A75)))</formula>
    </cfRule>
    <cfRule type="containsText" dxfId="1" priority="2" operator="containsText" text="FALSE">
      <formula>NOT(ISERROR(SEARCH("FALSE",A75)))</formula>
    </cfRule>
    <cfRule type="containsText" dxfId="0" priority="3" operator="containsText" text="FALSE">
      <formula>NOT(ISERROR(SEARCH("FALSE",A75)))</formula>
    </cfRule>
  </conditionalFormatting>
  <printOptions horizontalCentered="1"/>
  <pageMargins left="0.82677165354330717" right="0.82677165354330717" top="0.9055118110236221" bottom="0.9055118110236221" header="0.31496062992125984" footer="0.31496062992125984"/>
  <pageSetup paperSize="9" scale="59" fitToHeight="0" orientation="portrait" r:id="rId1"/>
  <rowBreaks count="1" manualBreakCount="1">
    <brk id="41" max="6" man="1"/>
  </rowBreaks>
  <drawing r:id="rId2"/>
  <legacyDrawing r:id="rId3"/>
  <controls>
    <mc:AlternateContent xmlns:mc="http://schemas.openxmlformats.org/markup-compatibility/2006">
      <mc:Choice Requires="x14">
        <control shapeId="1025" r:id="rId4" name="FPMExcelClientSheetOptionstb1">
          <controlPr defaultSize="0" autoLin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914400</xdr:colOff>
                <xdr:row>0</xdr:row>
                <xdr:rowOff>0</xdr:rowOff>
              </to>
            </anchor>
          </controlPr>
        </control>
      </mc:Choice>
      <mc:Fallback>
        <control shapeId="1025" r:id="rId4" name="FPMExcelClientSheetOptionstb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E2AEF69C-AFDC-4DF2-9B5E-85B34D6A8E26}"/>
</file>

<file path=customXml/itemProps2.xml><?xml version="1.0" encoding="utf-8"?>
<ds:datastoreItem xmlns:ds="http://schemas.openxmlformats.org/officeDocument/2006/customXml" ds:itemID="{7B7AE3F2-4010-48A0-B053-1D1195C5101A}"/>
</file>

<file path=customXml/itemProps3.xml><?xml version="1.0" encoding="utf-8"?>
<ds:datastoreItem xmlns:ds="http://schemas.openxmlformats.org/officeDocument/2006/customXml" ds:itemID="{42AD3C16-11B4-4ECC-BE51-32B7BB27C7B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cp:lastPrinted>2020-11-05T13:18:46Z</cp:lastPrinted>
  <dcterms:created xsi:type="dcterms:W3CDTF">2020-11-02T13:11:29Z</dcterms:created>
  <dcterms:modified xsi:type="dcterms:W3CDTF">2020-11-05T16:46:46Z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