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"/>
    </mc:Choice>
  </mc:AlternateContent>
  <bookViews>
    <workbookView xWindow="0" yWindow="0" windowWidth="28800" windowHeight="14010"/>
  </bookViews>
  <sheets>
    <sheet name="Budget" sheetId="1" r:id="rId1"/>
  </sheets>
  <definedNames>
    <definedName name="_xlnm._FilterDatabase" localSheetId="0" hidden="1">Budget!$A$8:$H$130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_xlnm.Print_Area" localSheetId="0">Budget!$A$1:$E$132</definedName>
    <definedName name="_xlnm.Print_Titles" localSheetId="0">Budget!$5:$7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2" i="1" l="1"/>
  <c r="L132" i="1"/>
  <c r="K132" i="1"/>
  <c r="J132" i="1"/>
  <c r="M132" i="1" s="1"/>
  <c r="I132" i="1"/>
  <c r="G132" i="1"/>
  <c r="C131" i="1"/>
  <c r="B131" i="1"/>
  <c r="A131" i="1"/>
  <c r="L130" i="1"/>
  <c r="K130" i="1"/>
  <c r="N130" i="1" s="1"/>
  <c r="J130" i="1"/>
  <c r="M130" i="1" s="1"/>
  <c r="I130" i="1"/>
  <c r="G130" i="1"/>
  <c r="M129" i="1"/>
  <c r="L129" i="1"/>
  <c r="K129" i="1"/>
  <c r="N129" i="1" s="1"/>
  <c r="J129" i="1"/>
  <c r="I129" i="1"/>
  <c r="G129" i="1"/>
  <c r="C128" i="1"/>
  <c r="B128" i="1"/>
  <c r="A128" i="1"/>
  <c r="N127" i="1"/>
  <c r="M127" i="1"/>
  <c r="K127" i="1"/>
  <c r="J127" i="1"/>
  <c r="I127" i="1"/>
  <c r="L127" i="1" s="1"/>
  <c r="G127" i="1"/>
  <c r="C126" i="1"/>
  <c r="B126" i="1"/>
  <c r="A126" i="1"/>
  <c r="M125" i="1"/>
  <c r="L125" i="1"/>
  <c r="K125" i="1"/>
  <c r="N125" i="1" s="1"/>
  <c r="J125" i="1"/>
  <c r="I125" i="1"/>
  <c r="G125" i="1"/>
  <c r="C124" i="1"/>
  <c r="B124" i="1"/>
  <c r="A124" i="1"/>
  <c r="K123" i="1"/>
  <c r="N123" i="1" s="1"/>
  <c r="J123" i="1"/>
  <c r="M123" i="1" s="1"/>
  <c r="I123" i="1"/>
  <c r="L123" i="1" s="1"/>
  <c r="G123" i="1"/>
  <c r="C122" i="1"/>
  <c r="B122" i="1"/>
  <c r="A122" i="1"/>
  <c r="K121" i="1"/>
  <c r="N121" i="1" s="1"/>
  <c r="J121" i="1"/>
  <c r="M121" i="1" s="1"/>
  <c r="I121" i="1"/>
  <c r="L121" i="1" s="1"/>
  <c r="N120" i="1"/>
  <c r="L120" i="1"/>
  <c r="K120" i="1"/>
  <c r="J120" i="1"/>
  <c r="M120" i="1" s="1"/>
  <c r="I120" i="1"/>
  <c r="K119" i="1"/>
  <c r="N119" i="1" s="1"/>
  <c r="J119" i="1"/>
  <c r="M119" i="1" s="1"/>
  <c r="I119" i="1"/>
  <c r="L119" i="1" s="1"/>
  <c r="G119" i="1"/>
  <c r="G120" i="1" s="1"/>
  <c r="G121" i="1" s="1"/>
  <c r="C118" i="1"/>
  <c r="B118" i="1"/>
  <c r="A118" i="1"/>
  <c r="K117" i="1"/>
  <c r="N117" i="1" s="1"/>
  <c r="J117" i="1"/>
  <c r="M117" i="1" s="1"/>
  <c r="I117" i="1"/>
  <c r="L117" i="1" s="1"/>
  <c r="G117" i="1"/>
  <c r="C116" i="1"/>
  <c r="B116" i="1"/>
  <c r="A116" i="1"/>
  <c r="N115" i="1"/>
  <c r="M115" i="1"/>
  <c r="K115" i="1"/>
  <c r="J115" i="1"/>
  <c r="I115" i="1"/>
  <c r="L115" i="1" s="1"/>
  <c r="N114" i="1"/>
  <c r="M114" i="1"/>
  <c r="L114" i="1"/>
  <c r="K114" i="1"/>
  <c r="J114" i="1"/>
  <c r="I114" i="1"/>
  <c r="K113" i="1"/>
  <c r="N113" i="1" s="1"/>
  <c r="J113" i="1"/>
  <c r="M113" i="1" s="1"/>
  <c r="I113" i="1"/>
  <c r="L113" i="1" s="1"/>
  <c r="N112" i="1"/>
  <c r="L112" i="1"/>
  <c r="K112" i="1"/>
  <c r="J112" i="1"/>
  <c r="M112" i="1" s="1"/>
  <c r="I112" i="1"/>
  <c r="K111" i="1"/>
  <c r="N111" i="1" s="1"/>
  <c r="J111" i="1"/>
  <c r="M111" i="1" s="1"/>
  <c r="I111" i="1"/>
  <c r="L111" i="1" s="1"/>
  <c r="N110" i="1"/>
  <c r="M110" i="1"/>
  <c r="L110" i="1"/>
  <c r="K110" i="1"/>
  <c r="J110" i="1"/>
  <c r="I110" i="1"/>
  <c r="M109" i="1"/>
  <c r="L109" i="1"/>
  <c r="K109" i="1"/>
  <c r="N109" i="1" s="1"/>
  <c r="J109" i="1"/>
  <c r="I109" i="1"/>
  <c r="N108" i="1"/>
  <c r="K108" i="1"/>
  <c r="J108" i="1"/>
  <c r="M108" i="1" s="1"/>
  <c r="I108" i="1"/>
  <c r="L108" i="1" s="1"/>
  <c r="N107" i="1"/>
  <c r="M107" i="1"/>
  <c r="K107" i="1"/>
  <c r="J107" i="1"/>
  <c r="I107" i="1"/>
  <c r="L107" i="1" s="1"/>
  <c r="K106" i="1"/>
  <c r="N106" i="1" s="1"/>
  <c r="J106" i="1"/>
  <c r="M106" i="1" s="1"/>
  <c r="I106" i="1"/>
  <c r="L106" i="1" s="1"/>
  <c r="G106" i="1"/>
  <c r="G107" i="1" s="1"/>
  <c r="G108" i="1" s="1"/>
  <c r="G109" i="1" s="1"/>
  <c r="G110" i="1" s="1"/>
  <c r="G111" i="1" s="1"/>
  <c r="G112" i="1" s="1"/>
  <c r="G113" i="1" s="1"/>
  <c r="G114" i="1" s="1"/>
  <c r="G115" i="1" s="1"/>
  <c r="M105" i="1"/>
  <c r="L105" i="1"/>
  <c r="K105" i="1"/>
  <c r="N105" i="1" s="1"/>
  <c r="J105" i="1"/>
  <c r="I105" i="1"/>
  <c r="G105" i="1"/>
  <c r="C104" i="1"/>
  <c r="B104" i="1"/>
  <c r="A104" i="1"/>
  <c r="N103" i="1"/>
  <c r="M103" i="1"/>
  <c r="K103" i="1"/>
  <c r="J103" i="1"/>
  <c r="I103" i="1"/>
  <c r="L103" i="1" s="1"/>
  <c r="K102" i="1"/>
  <c r="N102" i="1" s="1"/>
  <c r="J102" i="1"/>
  <c r="M102" i="1" s="1"/>
  <c r="I102" i="1"/>
  <c r="L102" i="1" s="1"/>
  <c r="C101" i="1"/>
  <c r="I101" i="1" s="1"/>
  <c r="L101" i="1" s="1"/>
  <c r="B101" i="1"/>
  <c r="J101" i="1" s="1"/>
  <c r="M101" i="1" s="1"/>
  <c r="A101" i="1"/>
  <c r="K101" i="1" s="1"/>
  <c r="N101" i="1" s="1"/>
  <c r="N100" i="1"/>
  <c r="M100" i="1"/>
  <c r="K100" i="1"/>
  <c r="J100" i="1"/>
  <c r="I100" i="1"/>
  <c r="L100" i="1" s="1"/>
  <c r="K99" i="1"/>
  <c r="N99" i="1" s="1"/>
  <c r="J99" i="1"/>
  <c r="M99" i="1" s="1"/>
  <c r="I99" i="1"/>
  <c r="L99" i="1" s="1"/>
  <c r="M98" i="1"/>
  <c r="L98" i="1"/>
  <c r="K98" i="1"/>
  <c r="N98" i="1" s="1"/>
  <c r="J98" i="1"/>
  <c r="I98" i="1"/>
  <c r="K97" i="1"/>
  <c r="N97" i="1" s="1"/>
  <c r="J97" i="1"/>
  <c r="M97" i="1" s="1"/>
  <c r="C97" i="1"/>
  <c r="I97" i="1" s="1"/>
  <c r="L97" i="1" s="1"/>
  <c r="N96" i="1"/>
  <c r="K96" i="1"/>
  <c r="J96" i="1"/>
  <c r="M96" i="1" s="1"/>
  <c r="I96" i="1"/>
  <c r="L96" i="1" s="1"/>
  <c r="N95" i="1"/>
  <c r="M95" i="1"/>
  <c r="K95" i="1"/>
  <c r="J95" i="1"/>
  <c r="I95" i="1"/>
  <c r="L95" i="1" s="1"/>
  <c r="K94" i="1"/>
  <c r="N94" i="1" s="1"/>
  <c r="J94" i="1"/>
  <c r="M94" i="1" s="1"/>
  <c r="I94" i="1"/>
  <c r="L94" i="1" s="1"/>
  <c r="M93" i="1"/>
  <c r="L93" i="1"/>
  <c r="K93" i="1"/>
  <c r="N93" i="1" s="1"/>
  <c r="J93" i="1"/>
  <c r="I93" i="1"/>
  <c r="L92" i="1"/>
  <c r="K92" i="1"/>
  <c r="N92" i="1" s="1"/>
  <c r="J92" i="1"/>
  <c r="M92" i="1" s="1"/>
  <c r="I92" i="1"/>
  <c r="N91" i="1"/>
  <c r="M91" i="1"/>
  <c r="K91" i="1"/>
  <c r="J91" i="1"/>
  <c r="I91" i="1"/>
  <c r="L91" i="1" s="1"/>
  <c r="N90" i="1"/>
  <c r="M90" i="1"/>
  <c r="L90" i="1"/>
  <c r="K90" i="1"/>
  <c r="J90" i="1"/>
  <c r="I90" i="1"/>
  <c r="G90" i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L88" i="1"/>
  <c r="K88" i="1"/>
  <c r="N88" i="1" s="1"/>
  <c r="J88" i="1"/>
  <c r="M88" i="1" s="1"/>
  <c r="I88" i="1"/>
  <c r="G88" i="1"/>
  <c r="C87" i="1"/>
  <c r="B87" i="1"/>
  <c r="A87" i="1"/>
  <c r="K86" i="1"/>
  <c r="N86" i="1" s="1"/>
  <c r="J86" i="1"/>
  <c r="M86" i="1" s="1"/>
  <c r="I86" i="1"/>
  <c r="L86" i="1" s="1"/>
  <c r="G86" i="1"/>
  <c r="C85" i="1"/>
  <c r="B85" i="1"/>
  <c r="A85" i="1"/>
  <c r="N84" i="1"/>
  <c r="K84" i="1"/>
  <c r="J84" i="1"/>
  <c r="M84" i="1" s="1"/>
  <c r="I84" i="1"/>
  <c r="L84" i="1" s="1"/>
  <c r="G84" i="1"/>
  <c r="C83" i="1"/>
  <c r="B83" i="1"/>
  <c r="A83" i="1"/>
  <c r="N82" i="1"/>
  <c r="M82" i="1"/>
  <c r="L82" i="1"/>
  <c r="K82" i="1"/>
  <c r="J82" i="1"/>
  <c r="I82" i="1"/>
  <c r="G82" i="1"/>
  <c r="C81" i="1"/>
  <c r="B81" i="1"/>
  <c r="A81" i="1"/>
  <c r="N80" i="1"/>
  <c r="L80" i="1"/>
  <c r="K80" i="1"/>
  <c r="J80" i="1"/>
  <c r="M80" i="1" s="1"/>
  <c r="I80" i="1"/>
  <c r="G80" i="1"/>
  <c r="C79" i="1"/>
  <c r="B79" i="1"/>
  <c r="A79" i="1"/>
  <c r="N78" i="1"/>
  <c r="M78" i="1"/>
  <c r="L78" i="1"/>
  <c r="K78" i="1"/>
  <c r="J78" i="1"/>
  <c r="I78" i="1"/>
  <c r="G78" i="1"/>
  <c r="C77" i="1"/>
  <c r="B77" i="1"/>
  <c r="A77" i="1"/>
  <c r="L76" i="1"/>
  <c r="K76" i="1"/>
  <c r="N76" i="1" s="1"/>
  <c r="J76" i="1"/>
  <c r="M76" i="1" s="1"/>
  <c r="I76" i="1"/>
  <c r="G76" i="1"/>
  <c r="C75" i="1"/>
  <c r="B75" i="1"/>
  <c r="A75" i="1"/>
  <c r="K74" i="1"/>
  <c r="N74" i="1" s="1"/>
  <c r="J74" i="1"/>
  <c r="M74" i="1" s="1"/>
  <c r="I74" i="1"/>
  <c r="L74" i="1" s="1"/>
  <c r="G74" i="1"/>
  <c r="C73" i="1"/>
  <c r="B73" i="1"/>
  <c r="A73" i="1"/>
  <c r="N72" i="1"/>
  <c r="K72" i="1"/>
  <c r="J72" i="1"/>
  <c r="M72" i="1" s="1"/>
  <c r="I72" i="1"/>
  <c r="L72" i="1" s="1"/>
  <c r="G72" i="1"/>
  <c r="N71" i="1"/>
  <c r="M71" i="1"/>
  <c r="K71" i="1"/>
  <c r="J71" i="1"/>
  <c r="I71" i="1"/>
  <c r="L71" i="1" s="1"/>
  <c r="G71" i="1"/>
  <c r="C70" i="1"/>
  <c r="B70" i="1"/>
  <c r="A70" i="1"/>
  <c r="M69" i="1"/>
  <c r="L69" i="1"/>
  <c r="K69" i="1"/>
  <c r="N69" i="1" s="1"/>
  <c r="J69" i="1"/>
  <c r="I69" i="1"/>
  <c r="G69" i="1"/>
  <c r="C68" i="1"/>
  <c r="B68" i="1"/>
  <c r="A68" i="1"/>
  <c r="K67" i="1"/>
  <c r="N67" i="1" s="1"/>
  <c r="J67" i="1"/>
  <c r="M67" i="1" s="1"/>
  <c r="I67" i="1"/>
  <c r="L67" i="1" s="1"/>
  <c r="N66" i="1"/>
  <c r="M66" i="1"/>
  <c r="L66" i="1"/>
  <c r="K66" i="1"/>
  <c r="J66" i="1"/>
  <c r="I66" i="1"/>
  <c r="M65" i="1"/>
  <c r="L65" i="1"/>
  <c r="K65" i="1"/>
  <c r="N65" i="1" s="1"/>
  <c r="J65" i="1"/>
  <c r="I65" i="1"/>
  <c r="G65" i="1"/>
  <c r="G66" i="1" s="1"/>
  <c r="G67" i="1" s="1"/>
  <c r="C64" i="1"/>
  <c r="B64" i="1"/>
  <c r="A64" i="1"/>
  <c r="K63" i="1"/>
  <c r="N63" i="1" s="1"/>
  <c r="J63" i="1"/>
  <c r="M63" i="1" s="1"/>
  <c r="I63" i="1"/>
  <c r="L63" i="1" s="1"/>
  <c r="N62" i="1"/>
  <c r="M62" i="1"/>
  <c r="L62" i="1"/>
  <c r="K62" i="1"/>
  <c r="J62" i="1"/>
  <c r="I62" i="1"/>
  <c r="M61" i="1"/>
  <c r="L61" i="1"/>
  <c r="K61" i="1"/>
  <c r="N61" i="1" s="1"/>
  <c r="J61" i="1"/>
  <c r="I61" i="1"/>
  <c r="N60" i="1"/>
  <c r="K60" i="1"/>
  <c r="J60" i="1"/>
  <c r="M60" i="1" s="1"/>
  <c r="I60" i="1"/>
  <c r="L60" i="1" s="1"/>
  <c r="G60" i="1"/>
  <c r="G61" i="1" s="1"/>
  <c r="G62" i="1" s="1"/>
  <c r="G63" i="1" s="1"/>
  <c r="N59" i="1"/>
  <c r="M59" i="1"/>
  <c r="K59" i="1"/>
  <c r="J59" i="1"/>
  <c r="I59" i="1"/>
  <c r="L59" i="1" s="1"/>
  <c r="G59" i="1"/>
  <c r="C58" i="1"/>
  <c r="B58" i="1"/>
  <c r="A58" i="1"/>
  <c r="M57" i="1"/>
  <c r="L57" i="1"/>
  <c r="K57" i="1"/>
  <c r="N57" i="1" s="1"/>
  <c r="J57" i="1"/>
  <c r="I57" i="1"/>
  <c r="N56" i="1"/>
  <c r="K56" i="1"/>
  <c r="J56" i="1"/>
  <c r="M56" i="1" s="1"/>
  <c r="I56" i="1"/>
  <c r="L56" i="1" s="1"/>
  <c r="N55" i="1"/>
  <c r="M55" i="1"/>
  <c r="K55" i="1"/>
  <c r="J55" i="1"/>
  <c r="I55" i="1"/>
  <c r="L55" i="1" s="1"/>
  <c r="K54" i="1"/>
  <c r="N54" i="1" s="1"/>
  <c r="J54" i="1"/>
  <c r="M54" i="1" s="1"/>
  <c r="I54" i="1"/>
  <c r="L54" i="1" s="1"/>
  <c r="M53" i="1"/>
  <c r="L53" i="1"/>
  <c r="K53" i="1"/>
  <c r="N53" i="1" s="1"/>
  <c r="J53" i="1"/>
  <c r="I53" i="1"/>
  <c r="L52" i="1"/>
  <c r="K52" i="1"/>
  <c r="N52" i="1" s="1"/>
  <c r="J52" i="1"/>
  <c r="M52" i="1" s="1"/>
  <c r="I52" i="1"/>
  <c r="G52" i="1"/>
  <c r="G53" i="1" s="1"/>
  <c r="G54" i="1" s="1"/>
  <c r="G55" i="1" s="1"/>
  <c r="G56" i="1" s="1"/>
  <c r="G57" i="1" s="1"/>
  <c r="C51" i="1"/>
  <c r="B51" i="1"/>
  <c r="A51" i="1"/>
  <c r="K50" i="1"/>
  <c r="N50" i="1" s="1"/>
  <c r="J50" i="1"/>
  <c r="M50" i="1" s="1"/>
  <c r="I50" i="1"/>
  <c r="L50" i="1" s="1"/>
  <c r="G50" i="1"/>
  <c r="C49" i="1"/>
  <c r="B49" i="1"/>
  <c r="A49" i="1"/>
  <c r="N48" i="1"/>
  <c r="K48" i="1"/>
  <c r="J48" i="1"/>
  <c r="M48" i="1" s="1"/>
  <c r="I48" i="1"/>
  <c r="L48" i="1" s="1"/>
  <c r="G48" i="1"/>
  <c r="C47" i="1"/>
  <c r="B47" i="1"/>
  <c r="A47" i="1"/>
  <c r="N46" i="1"/>
  <c r="M46" i="1"/>
  <c r="L46" i="1"/>
  <c r="K46" i="1"/>
  <c r="J46" i="1"/>
  <c r="I46" i="1"/>
  <c r="M45" i="1"/>
  <c r="K45" i="1"/>
  <c r="N45" i="1" s="1"/>
  <c r="J45" i="1"/>
  <c r="C45" i="1"/>
  <c r="I45" i="1" s="1"/>
  <c r="L45" i="1" s="1"/>
  <c r="K44" i="1"/>
  <c r="N44" i="1" s="1"/>
  <c r="J44" i="1"/>
  <c r="M44" i="1" s="1"/>
  <c r="I44" i="1"/>
  <c r="L44" i="1" s="1"/>
  <c r="N43" i="1"/>
  <c r="L43" i="1"/>
  <c r="K43" i="1"/>
  <c r="J43" i="1"/>
  <c r="M43" i="1" s="1"/>
  <c r="I43" i="1"/>
  <c r="K42" i="1"/>
  <c r="N42" i="1" s="1"/>
  <c r="J42" i="1"/>
  <c r="M42" i="1" s="1"/>
  <c r="I42" i="1"/>
  <c r="L42" i="1" s="1"/>
  <c r="N41" i="1"/>
  <c r="M41" i="1"/>
  <c r="L41" i="1"/>
  <c r="K41" i="1"/>
  <c r="J41" i="1"/>
  <c r="I41" i="1"/>
  <c r="M40" i="1"/>
  <c r="L40" i="1"/>
  <c r="K40" i="1"/>
  <c r="N40" i="1" s="1"/>
  <c r="J40" i="1"/>
  <c r="I40" i="1"/>
  <c r="N39" i="1"/>
  <c r="K39" i="1"/>
  <c r="J39" i="1"/>
  <c r="M39" i="1" s="1"/>
  <c r="I39" i="1"/>
  <c r="L39" i="1" s="1"/>
  <c r="N38" i="1"/>
  <c r="M38" i="1"/>
  <c r="K38" i="1"/>
  <c r="J38" i="1"/>
  <c r="I38" i="1"/>
  <c r="L38" i="1" s="1"/>
  <c r="K37" i="1"/>
  <c r="N37" i="1" s="1"/>
  <c r="J37" i="1"/>
  <c r="M37" i="1" s="1"/>
  <c r="I37" i="1"/>
  <c r="L37" i="1" s="1"/>
  <c r="M36" i="1"/>
  <c r="L36" i="1"/>
  <c r="K36" i="1"/>
  <c r="N36" i="1" s="1"/>
  <c r="J36" i="1"/>
  <c r="I36" i="1"/>
  <c r="L35" i="1"/>
  <c r="K35" i="1"/>
  <c r="N35" i="1" s="1"/>
  <c r="J35" i="1"/>
  <c r="M35" i="1" s="1"/>
  <c r="I35" i="1"/>
  <c r="N34" i="1"/>
  <c r="M34" i="1"/>
  <c r="K34" i="1"/>
  <c r="J34" i="1"/>
  <c r="I34" i="1"/>
  <c r="L34" i="1" s="1"/>
  <c r="N33" i="1"/>
  <c r="M33" i="1"/>
  <c r="L33" i="1"/>
  <c r="K33" i="1"/>
  <c r="J33" i="1"/>
  <c r="I33" i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B32" i="1"/>
  <c r="A32" i="1"/>
  <c r="L31" i="1"/>
  <c r="K31" i="1"/>
  <c r="N31" i="1" s="1"/>
  <c r="J31" i="1"/>
  <c r="M31" i="1" s="1"/>
  <c r="I31" i="1"/>
  <c r="G31" i="1"/>
  <c r="N30" i="1"/>
  <c r="M30" i="1"/>
  <c r="K30" i="1"/>
  <c r="J30" i="1"/>
  <c r="I30" i="1"/>
  <c r="L30" i="1" s="1"/>
  <c r="G30" i="1"/>
  <c r="C29" i="1"/>
  <c r="B29" i="1"/>
  <c r="A29" i="1"/>
  <c r="M28" i="1"/>
  <c r="L28" i="1"/>
  <c r="K28" i="1"/>
  <c r="N28" i="1" s="1"/>
  <c r="J28" i="1"/>
  <c r="I28" i="1"/>
  <c r="L27" i="1"/>
  <c r="K27" i="1"/>
  <c r="N27" i="1" s="1"/>
  <c r="J27" i="1"/>
  <c r="M27" i="1" s="1"/>
  <c r="I27" i="1"/>
  <c r="G27" i="1"/>
  <c r="G28" i="1" s="1"/>
  <c r="C26" i="1"/>
  <c r="B26" i="1"/>
  <c r="A26" i="1"/>
  <c r="K25" i="1"/>
  <c r="N25" i="1" s="1"/>
  <c r="J25" i="1"/>
  <c r="M25" i="1" s="1"/>
  <c r="I25" i="1"/>
  <c r="L25" i="1" s="1"/>
  <c r="G25" i="1"/>
  <c r="C24" i="1"/>
  <c r="B24" i="1"/>
  <c r="A24" i="1"/>
  <c r="N23" i="1"/>
  <c r="K23" i="1"/>
  <c r="J23" i="1"/>
  <c r="M23" i="1" s="1"/>
  <c r="I23" i="1"/>
  <c r="L23" i="1" s="1"/>
  <c r="G23" i="1"/>
  <c r="C22" i="1"/>
  <c r="B22" i="1"/>
  <c r="A22" i="1"/>
  <c r="N21" i="1"/>
  <c r="M21" i="1"/>
  <c r="L21" i="1"/>
  <c r="K21" i="1"/>
  <c r="J21" i="1"/>
  <c r="I21" i="1"/>
  <c r="G21" i="1"/>
  <c r="C20" i="1"/>
  <c r="B20" i="1"/>
  <c r="A20" i="1"/>
  <c r="N19" i="1"/>
  <c r="L19" i="1"/>
  <c r="K19" i="1"/>
  <c r="J19" i="1"/>
  <c r="M19" i="1" s="1"/>
  <c r="I19" i="1"/>
  <c r="G19" i="1"/>
  <c r="C18" i="1"/>
  <c r="B18" i="1"/>
  <c r="A18" i="1"/>
  <c r="N17" i="1"/>
  <c r="M17" i="1"/>
  <c r="L17" i="1"/>
  <c r="K17" i="1"/>
  <c r="J17" i="1"/>
  <c r="I17" i="1"/>
  <c r="K16" i="1"/>
  <c r="N16" i="1" s="1"/>
  <c r="J16" i="1"/>
  <c r="M16" i="1" s="1"/>
  <c r="I16" i="1"/>
  <c r="L16" i="1" s="1"/>
  <c r="N15" i="1"/>
  <c r="L15" i="1"/>
  <c r="K15" i="1"/>
  <c r="J15" i="1"/>
  <c r="M15" i="1" s="1"/>
  <c r="I15" i="1"/>
  <c r="K14" i="1"/>
  <c r="N14" i="1" s="1"/>
  <c r="J14" i="1"/>
  <c r="M14" i="1" s="1"/>
  <c r="I14" i="1"/>
  <c r="L14" i="1" s="1"/>
  <c r="N13" i="1"/>
  <c r="M13" i="1"/>
  <c r="L13" i="1"/>
  <c r="K13" i="1"/>
  <c r="J13" i="1"/>
  <c r="I13" i="1"/>
  <c r="G13" i="1"/>
  <c r="G14" i="1" s="1"/>
  <c r="G15" i="1" s="1"/>
  <c r="G16" i="1" s="1"/>
  <c r="G17" i="1" s="1"/>
  <c r="C12" i="1"/>
  <c r="B12" i="1"/>
  <c r="A12" i="1"/>
  <c r="N11" i="1"/>
  <c r="L11" i="1"/>
  <c r="K11" i="1"/>
  <c r="J11" i="1"/>
  <c r="M11" i="1" s="1"/>
  <c r="I11" i="1"/>
  <c r="G11" i="1"/>
  <c r="C10" i="1"/>
  <c r="B10" i="1"/>
  <c r="A10" i="1"/>
  <c r="B89" i="1" l="1"/>
  <c r="B8" i="1" s="1"/>
  <c r="A89" i="1"/>
  <c r="A8" i="1" s="1"/>
  <c r="C32" i="1"/>
  <c r="C8" i="1" s="1"/>
  <c r="C89" i="1"/>
</calcChain>
</file>

<file path=xl/sharedStrings.xml><?xml version="1.0" encoding="utf-8"?>
<sst xmlns="http://schemas.openxmlformats.org/spreadsheetml/2006/main" count="253" uniqueCount="211">
  <si>
    <t>ޚާއްސަ ބަޖެޓުގެ ތަފުސީލު</t>
  </si>
  <si>
    <t>Program Code</t>
  </si>
  <si>
    <t>(އަދަދުތައް ރުފިޔާއިން)</t>
  </si>
  <si>
    <t>ލަފާކުރި</t>
  </si>
  <si>
    <t>ޖުމުލަ</t>
  </si>
  <si>
    <t>މުވައްޒަފުންގެ މުސާރަ</t>
  </si>
  <si>
    <t>SUM</t>
  </si>
  <si>
    <t>މިނިމަން ވޭޖް އަދި ޕޭ ހާރމަނައިޒްކުރުމަށް</t>
  </si>
  <si>
    <t>S037-001-001-001-001</t>
  </si>
  <si>
    <t>މުވައްޒަފުންނާއި މުވައްޒަފުންގެ އަނބިދަރީންގެ ލިވިންގ އެލަވަންސްއާއި ފެމިލީ އެލަވަންސް</t>
  </si>
  <si>
    <t>ރައީސުލްޖުމްހޫރިއްޔާ ކަން ކޮށްފައިވާ މީހަކަށް މާލީ ޢިނާޔަތުގެގޮތުގައި ދިނުމަށް (މަހަކު 75,000.00) މައުމޫން ޢަބުދުލް ޤައްޔޫމް</t>
  </si>
  <si>
    <t>S037-002-001-001-001</t>
  </si>
  <si>
    <t>ރައީސުލްޖުމްހޫރިއްޔާ ކަން ކޮށްފައިވާ މީހަކަށް މާލީ ޢިނާޔަތުގެގޮތުގައި ދިނުމަށް (މަހަކު 50,000.00) މުހައްމަދު ނަޝީދު</t>
  </si>
  <si>
    <t>S037-002-001-001-002</t>
  </si>
  <si>
    <t>ރައީސުލްޖުމްހޫރިއްޔާ ކަން ކޮށްފައިވާ މީހަކަށް ދިރިއުޅުއްވާ ތަނުގެ ޚަރަދު ހަމަޖެއްސުމަށް (މަހަކު 50,000.00) މައުމޫން ޢަބުދުލް ޤައްޔޫމް</t>
  </si>
  <si>
    <t>S037-002-001-002-001</t>
  </si>
  <si>
    <t>ރައީސުލްޖުމްހޫރިއްޔާ ކަން ކޮށްފައިވާ މީހަކަށް ދިރިއުޅުއްވާ ތަނުގެ ޚަރަދު ހަމަޖެއްސުމަށް (މަހަކު  50,000.00) މުހައްމަދު ނަޝީދު</t>
  </si>
  <si>
    <t>S037-002-001-002-002</t>
  </si>
  <si>
    <t>ރައީސުލްޖުމްހޫރިއްޔާ ކަން ކޮށްފައިވާ މީހަކަށް ދިރިއުޅުއްވާ ތަނުގެ ޚަރަދު ހަމަޖެއްސުމަށް (މަހަކު 50,000.00) މުޙަންމަދު ވަހީދު ޙަސަން މަނިކު</t>
  </si>
  <si>
    <t>S037-002-001-002-003</t>
  </si>
  <si>
    <t>އިލެކްޓްރިކް ފީގެ ޚަރަދު</t>
  </si>
  <si>
    <t>ދައުލަތުގެ މުއައްސަސާތަކުގެ ކަރަންޓު ބިލު ދެއްކުމަށް</t>
  </si>
  <si>
    <t>S037-003-001-001-001</t>
  </si>
  <si>
    <t>ބޯފެނާއި ފާޚާނާގެ ޚިދުމަތުގެ އަގުދިނުމަށް ކުރާޚަރަދު</t>
  </si>
  <si>
    <t>ދައުލަތުގެ މުއައްސަސާތަކުގެ ފެން ބިލު ދެއްކުމަށް</t>
  </si>
  <si>
    <t>S037-003-001-001-002</t>
  </si>
  <si>
    <t>ކޮންސަލްޓެންސީ ޚިދުމަތާއި، ތަރުޖަމާކުރުންފަދަ ޚިދުމަތުގެ އަގަށްދޭ ފައިސާ</t>
  </si>
  <si>
    <t xml:space="preserve">ދައުލަތުގެ ފަރާތުން އެކިއެކި މައްސަލަތަކުގައި ޖަވާބުދާރީވުމުގެ ގޮތުން ހަޔަރކުރެވޭ ލޯޔަރުންގެ ޚަރަދުތަށް ހަމަޖެއްސުމަށް </t>
  </si>
  <si>
    <t>S037-003-003-001-001</t>
  </si>
  <si>
    <t>ރާއްޖެއާއި ރާއްޖޭންބޭރުގައި ބާއްވާ އެކިއެކި ފެއަރގައި ބައިވެރިމުވުގެ ޚަރަދު</t>
  </si>
  <si>
    <t>މޯލްޑިވްސް މާކެޓިންގ އެންޑް ޕަބްލިކް ރިލޭޝަންސް ކޯޕަރޭޝަން</t>
  </si>
  <si>
    <t>S037-003-003-005-001</t>
  </si>
  <si>
    <t>ބޭންކްޗާޖާއި ކޮމިޝަންގެ ގޮތުގައި ދައްކާ ފައިސާ</t>
  </si>
  <si>
    <t>ޕީ.އޯ.އެސް ޓާރމިނަލް ފީ އަދި ޕޭމަންޓް ގޭޓްވޭ ފީ</t>
  </si>
  <si>
    <t>S037-003-003-002-001</t>
  </si>
  <si>
    <t>ބޭންކްޗާރޖާއި ކޮމިޝަން</t>
  </si>
  <si>
    <t>S037-003-003-002-002</t>
  </si>
  <si>
    <t>އިންޝުއަރެންސް ޚިދުމަތުގެ އަގު އަދާ ކުރުން</t>
  </si>
  <si>
    <t>ދައުލަތުގެ ޢިމާރާތްތައް އިންޝުއަރ ކުރުމަށް</t>
  </si>
  <si>
    <t>S037-003-002-001-001</t>
  </si>
  <si>
    <t>ދައުލަތުގެ މިނިސްޓަރުންގެ ހެލްތް އިންޝުއަރެންސް</t>
  </si>
  <si>
    <t>S037-003-002-001-002</t>
  </si>
  <si>
    <t>އެހެނިހެން އޮފީސް ހިންގުމުގެ ޚިދުމަތުގެ ޚަރަދު</t>
  </si>
  <si>
    <t>ރައީސުލްޖުމްހޫރިއްޔާ ކަން ކޮށްފައިވާ މީހަކު އޮފީސް ހިންގުމުގެ ޚަރަދުގެ ގޮތުގައި ދިނުމަށް (މަހަކު 175,000.00) މައުމޫން ޢަބުދުލް ޤައްޔޫމް</t>
  </si>
  <si>
    <t>S037-002-001-003-001</t>
  </si>
  <si>
    <t>ރައީސުލްޖުމްހޫރިއްޔާ ކަން ކޮށްފައިވާ މީހަކު އޮފީސް ހިންގުމުގެ ޚަރަދުގެ ގޮތުގައި ދިނުމަށް (މަހަކު 175,000.00) މުހައްމަދު ނަޝީދު</t>
  </si>
  <si>
    <t>S037-002-001-003-002</t>
  </si>
  <si>
    <t>ރައީސުލްޖުމްހޫރިއްޔާ ކަން ކޮށްފައިވާ މީހަކު އޮފީސް ހިންގުމުގެ ޚަރަދުގެ ގޮތުގައި ދިނުމަށް (މަހަކު 175,000.00) މުޙަންމަދު ވަހީދު ޙަސަން މަނިކު</t>
  </si>
  <si>
    <t>S037-002-001-003-003</t>
  </si>
  <si>
    <t>ރައީސުލްޖުމްހޫރިއްޔާ ކަން ކޮށްފައިވާ މީހަކު ބޭސް ފަރުވާ ކުރުމުގެ ގޮތުން ދިނުމަށް (މައުމޫން ޢަބުދުލް ޤައްޔޫމް)</t>
  </si>
  <si>
    <t>S037-002-001-004-001</t>
  </si>
  <si>
    <t>ރައީސުލްޖުމްހޫރިއްޔާ ކަން ކޮށްފައިވާ މީހަކު ބޭސް ފަރުވާ ކުރުމުގެ ގޮތުން ދިނުމަށް (މުހައްމަދު ނަޝީދު)</t>
  </si>
  <si>
    <t>S037-002-001-004-002</t>
  </si>
  <si>
    <t>ރައީސުލްޖުމްހޫރިއްޔާ ކަން ކޮށްފައިވާ މީހަކު ބޭސް ފަރުވާ ކުރުމުގެ ގޮތުން ދިނުމަށް (މުޙަންމަދު ވަހީދު ޙަސަން މަނިކު)</t>
  </si>
  <si>
    <t>S037-002-001-004-003</t>
  </si>
  <si>
    <t>ދައުލަތުގެ ބިންބިމާއި އިމާރާތްތައް ވެލިޔުކުރުމަށް</t>
  </si>
  <si>
    <t>S037-003-003-004-001</t>
  </si>
  <si>
    <t>މޯލްޑިވްސް ސިވިލް އޭވިއޭޝަން އޮތޯރިޓީގެ ބަޖެޓު</t>
  </si>
  <si>
    <t>S037-004-001-001-001</t>
  </si>
  <si>
    <t>ކެޕިޓަލް މާކެޓް ޑިވެލޮޕްމަންޓް އޮތޯރިޓީގެ ބަޖެޓު</t>
  </si>
  <si>
    <t>S037-004-001-002-002</t>
  </si>
  <si>
    <t>މޯލްޑިވްސް ބާ ކައުންސިލްގެ ބަޖެޓު</t>
  </si>
  <si>
    <t>S037-004-001-003-003</t>
  </si>
  <si>
    <t>މޯލްޑިވްސް ޗާޓަރޑް އެކައުންޓެންޓްސް އެސޯސިއޭޝަންގެ ބަޖެޓް</t>
  </si>
  <si>
    <t>S037-004-001-004-004</t>
  </si>
  <si>
    <t>ޕީ.އެސް.އެމް ހިންގުމުގެ ޚަރަދު</t>
  </si>
  <si>
    <t>S037-005-003-003-001</t>
  </si>
  <si>
    <t>ރީޖަނަލް ސީ ޕޯޓް އަދި އެއަރޕޯޓް އޮޕަރޭޝަންސް ފުޅާކުރުން</t>
  </si>
  <si>
    <t>S037-005-001-001-001</t>
  </si>
  <si>
    <t>އުތުރުގެ ސަރަހައްދުގައި ހައި-ސްޕީޑް ފެރީގެ ނިޒާމު ހިންގުން</t>
  </si>
  <si>
    <t>S037-005-002-002-001</t>
  </si>
  <si>
    <t>ޚިދުމަތުގެ ޚަރަދު -ސަރުކާރުގެ އެއްތަނުން އަނެއްތަނަށް ދައްކަންޖެހޭ</t>
  </si>
  <si>
    <t>ޓްރެޜަރީ ބޮންޑް (އެމް.އެމް.އޭ)</t>
  </si>
  <si>
    <t>S037-006-001-001-001</t>
  </si>
  <si>
    <t>ޚިދުމަތުގެ ޚަރަދު -ރާއްޖޭގެ އަމިއްލަ ފަރާތްތަކަށް ދަންކަންޖެހޭ</t>
  </si>
  <si>
    <t>ޑޮމެސްޓިކް ލޯން</t>
  </si>
  <si>
    <t>S037-006-001-001-002</t>
  </si>
  <si>
    <t>ޚިދުމަތުގެ ޚަރަދު -ރާއްޖޭން ބޭރުގެ ފަރާތްތަކަށް ދަންކަންޖެހޭ</t>
  </si>
  <si>
    <t>ބޮންޑް</t>
  </si>
  <si>
    <t>S037-006-001-001-003</t>
  </si>
  <si>
    <t>ޕައިޕްލައިން ސެކިއުރިޓީޒް</t>
  </si>
  <si>
    <t>S037-006-001-001-004</t>
  </si>
  <si>
    <t>މަލްޓި ލެޓްރަލް</t>
  </si>
  <si>
    <t>S037-006-001-001-005</t>
  </si>
  <si>
    <t>ބައިލެޓްރަލް</t>
  </si>
  <si>
    <t>S037-006-001-001-006</t>
  </si>
  <si>
    <t>ބަޔަރސް ކްރެޑިޓް</t>
  </si>
  <si>
    <t>S037-006-001-001-007</t>
  </si>
  <si>
    <t>ޕައިޕްލައިން ލޯނު</t>
  </si>
  <si>
    <t>S037-006-001-001-008</t>
  </si>
  <si>
    <t xml:space="preserve">ޓީ ބިލްއާއި ޓީ ބޮންޑްގެ އިންޓްރެސްޓަށް ދައްކަންޖެހޭ ފައިސާ </t>
  </si>
  <si>
    <t>ފިކްސްޑް ކޫޕަން ބޮންޑް</t>
  </si>
  <si>
    <t>S037-006-001-002-001</t>
  </si>
  <si>
    <t>ޕެންޝަން އެކްރޫޑް ރައިޓްސް ބޮންޑް</t>
  </si>
  <si>
    <t>S037-006-001-002-002</t>
  </si>
  <si>
    <t>ދިވެހި ރުފިޔާ ޓީ-ބިލް</t>
  </si>
  <si>
    <t>S037-006-001-002-003</t>
  </si>
  <si>
    <t>ޔޫ.އެސް ޑޮލަރ ޓީ-ބިލް (ދިވެހި ރުފިޔާއިން)</t>
  </si>
  <si>
    <t>S037-006-001-002-004</t>
  </si>
  <si>
    <t>އިސްލާމިކް އިންސްޓްރޫމަންޓްސް</t>
  </si>
  <si>
    <t>S037-006-001-002-005</t>
  </si>
  <si>
    <t>އެކި ކަންކަމަށް ސަރުކާރުން ދައްކަންޖެހޭ އަހަރީ ފީ</t>
  </si>
  <si>
    <t>އެސް.އޭ.ޕީ ލައިސަންސް ގަތުމަށް</t>
  </si>
  <si>
    <t>S037-003-003-003-001</t>
  </si>
  <si>
    <t>ކްރެޑިޓް ރޭޓިންގ ފިސްކަލް އެޖެންޓް ފީ</t>
  </si>
  <si>
    <t>S037-003-003-003-002</t>
  </si>
  <si>
    <t>ބްލޫމްބަރގް ޕޯޓަލް އަހަރީ ފީ</t>
  </si>
  <si>
    <t>S037-003-003-003-003</t>
  </si>
  <si>
    <t>އެކިއެކި އެސޯސިއޭޝަންތަކާއި އިޖްތިމާއި ކޮމިޓީތައް ހިންގުމަށް ދޭ އެހީގެ ފައިސާ</t>
  </si>
  <si>
    <t>ދައުލަތުގެ ބަޖެޓުން ސިޔާސީ ޕާޓީ ތަކަށް ދައްކަންޖެހޭ 0.1 %</t>
  </si>
  <si>
    <t>S037-004-002-001-005</t>
  </si>
  <si>
    <t>ކަރަންޓު އަގުހެޔޮކުރުމުގެ ގޮތުންދޭ ފައިސާ</t>
  </si>
  <si>
    <t>ރައްޔިތުންނަށް ފޯރުކޮށްދޭ ކަރަންޓު އަގުހެޔޮ ކުރުމަށް (ސްޓެލްކޯ)</t>
  </si>
  <si>
    <t>S037-007-002-001-001</t>
  </si>
  <si>
    <t>ރައްޔިތުންނަށް ފޯރުކޮށްދޭ ކަރަންޓު އަގުހެޔޮ ކުރުމަށް (ފެނަކަ)</t>
  </si>
  <si>
    <t>S037-007-002-001-002</t>
  </si>
  <si>
    <t>ކާބޯތަކެތި އަގުހެޔޮކުރުމުގެ ގޮތުންދޭ ފައިސާ</t>
  </si>
  <si>
    <t>އެސް.ޓި.އޯ އިން ވިއްކާ ކާޑު އަގުހެޔޮ ކުރުމަށް</t>
  </si>
  <si>
    <t>S037-007-004-001-001</t>
  </si>
  <si>
    <t>ކުނި މެނޭޖްކުރުމަށް ދޭ ސަބްސިޑީ</t>
  </si>
  <si>
    <t>ވެމްކޯ އިން ފޯރުކޮށްދޭ ހިދުމަތްތަކުގެ އަގުހެޔޮ ކުރުމަށް</t>
  </si>
  <si>
    <t>S037-007-005-001-001</t>
  </si>
  <si>
    <t>ފިއުލް ސަބްސިޑީ</t>
  </si>
  <si>
    <t>އެސް.ޓި.އޯ އިން ވިއްކާ ތެޔޮ އަގުހެޔޮ ކުރުމަށް</t>
  </si>
  <si>
    <t>S037-007-003-001-001</t>
  </si>
  <si>
    <t>ޓްރާންސްޕޯޓް ސަބްސިޑީ</t>
  </si>
  <si>
    <t>S037-007-001-001-001</t>
  </si>
  <si>
    <t>އެހެނިހެން ގޮތްގޮތުންދެވޭ އެހީގެ ފައިސާ</t>
  </si>
  <si>
    <t>ދައުލަތުގެ އާމްދަނީއިން އެކި ފަރާތްތަކަށް ދިނުމަށް ކަނޑައަޅާ ފައިސާ</t>
  </si>
  <si>
    <t>S037-007-007-001-001</t>
  </si>
  <si>
    <t>ސަރުކާރަށްވީ ގެއްލުމެއް ނުވަތަ ލިބިދާނެ ގެއްލުމެއް ހަމަޖެއްސުމަށް ދޭ ފައިސާ</t>
  </si>
  <si>
    <t>ޤަޟިއްޔާތަކާއި ގުޅިގެން ދައްކަން ޖެހޭނެ ކަމަށް އަންދާޒާ ކުރެވޭ</t>
  </si>
  <si>
    <t>S037-010-001-001-001</t>
  </si>
  <si>
    <t>ބަޖެޓު ކޮންޓިންޖެންސީ</t>
  </si>
  <si>
    <t>ކޮންޓިންޖެންސީ</t>
  </si>
  <si>
    <t>S037-010-002-001-002</t>
  </si>
  <si>
    <t>އެއްގަމުގައި ދުއްވާތަކެތި</t>
  </si>
  <si>
    <t xml:space="preserve">ދައުލަތަށް ބޭނުންވާ ވެހިކަލްސް ގަތުމަށް </t>
  </si>
  <si>
    <t>S037-003-004-001-001</t>
  </si>
  <si>
    <t>ސަރުކާރުން ހިންގާ ފައިދާ ލިބޭގޮތަށް ހުންނަތަންތަނަށް ކެޕިޓަލް ދޫކުރުމަށް ދޭ ފައިސާ</t>
  </si>
  <si>
    <t>މޯލްޑިވްސް ހައްޖު ކޯޕަރޭޝަން ލިމިޓެޑް</t>
  </si>
  <si>
    <t>S037-008-001-001-002</t>
  </si>
  <si>
    <t>މޯލްޑިވްސް ސްޕޯޓްސް ކޯޕަރޭޝަން ލިމިޓެޑް</t>
  </si>
  <si>
    <t>S037-008-001-001-003</t>
  </si>
  <si>
    <t>މޯލްޑިވްސް އިންޓެގްރޭޓެޑް ޓޫރިޒަމް ޑިވެލޮޕްމަންޓް ކޯޕަރޭޝަން</t>
  </si>
  <si>
    <t>S037-008-001-001-004</t>
  </si>
  <si>
    <t>ބިޒްނަސް ސެންޓަރ ކޯޕަރޭޝަން</t>
  </si>
  <si>
    <t>S037-008-001-001-005</t>
  </si>
  <si>
    <t>ކައްދޫ އެއާރޕޯރޓް ކޮމްޕެނީ ލިމިޓެޑް</t>
  </si>
  <si>
    <t>S037-008-001-001-006</t>
  </si>
  <si>
    <t>އާސަންދަ ޕްރައިވެޓް ލިމިޓެޑް</t>
  </si>
  <si>
    <t>S037-008-001-001-007</t>
  </si>
  <si>
    <t>މޯލްޑިވްސް ފަންޑްސް މެނޭޖްމަންޓް ކޯޕަރޭޝަން ލިމިޓެޑް</t>
  </si>
  <si>
    <t>S037-008-001-001-008</t>
  </si>
  <si>
    <t>އެގްރޯ ނޭޝަނަލް ކޯޕަރޭޝަން</t>
  </si>
  <si>
    <t>S037-008-001-001-018</t>
  </si>
  <si>
    <t>އެސް.އެމް.އީ ޑިވެލޮޕްމަންޓް ފައިނޭންސް ކޯޕަރޭޝަން</t>
  </si>
  <si>
    <t>S037-008-001-001-010</t>
  </si>
  <si>
    <t>އައްޑޫ އިންޓަރނޭޝަނަލް އެއަރޕޯޓް</t>
  </si>
  <si>
    <t>S037-008-001-001-011</t>
  </si>
  <si>
    <t>ފަހި ދިރިއުޅުން ކޯޕަރޭޝަން ލިމިޓެޑް</t>
  </si>
  <si>
    <t>S037-008-001-001-012</t>
  </si>
  <si>
    <t>ސްޓޭޓް އިލެކްޓްރިކް ކޮމްޕެނީ</t>
  </si>
  <si>
    <t>S037-008-001-001-014</t>
  </si>
  <si>
    <t>ޓްރޭޑްނެޓް މޯލްޑިވްސް ކޯޕަރޭޝަން</t>
  </si>
  <si>
    <t>S037-008-001-001-016</t>
  </si>
  <si>
    <t>ރީޖަނަލް އެއަރޕޯޓްސް</t>
  </si>
  <si>
    <t>S037-008-001-001-017</t>
  </si>
  <si>
    <t>ރާއްޖޭން ބޭރުގައި ހިންގާ ކުންފުނިތައް ފަދަތަންތާނގައި ބައިވެރިވުމަށް ގެންދާ ރައުސްމާލު</t>
  </si>
  <si>
    <t>އައި.ޑީ.ބީ</t>
  </si>
  <si>
    <t>S037-009-001-001-001</t>
  </si>
  <si>
    <t>އައި.ސީ.އައި.އީ.ސީ</t>
  </si>
  <si>
    <t>S037-009-001-001-002</t>
  </si>
  <si>
    <t>އައި.ޑީ.އޭ</t>
  </si>
  <si>
    <t>S037-009-001-001-003</t>
  </si>
  <si>
    <t xml:space="preserve">ޔޫ.އެން.ޑީ.ޕީ </t>
  </si>
  <si>
    <t>S037-009-001-001-004</t>
  </si>
  <si>
    <t>އައި.ސީ.ޑީ</t>
  </si>
  <si>
    <t>S037-009-001-001-005</t>
  </si>
  <si>
    <t>އޭ.އައި.އައި.ބީ</t>
  </si>
  <si>
    <t>S037-009-001-001-006</t>
  </si>
  <si>
    <t>އައި.އެސް.އެފް.ޑީ</t>
  </si>
  <si>
    <t>S037-009-001-001-007</t>
  </si>
  <si>
    <t>އައި.ޓީ.އެފް.ސީ</t>
  </si>
  <si>
    <t>S037-009-001-001-008</t>
  </si>
  <si>
    <t>ސީ.އެފް.ޓީ.ސީ</t>
  </si>
  <si>
    <t>S037-009-001-001-010</t>
  </si>
  <si>
    <t>އައި.ބީ.އާރު.ޑީ</t>
  </si>
  <si>
    <t>S037-009-001-001-011</t>
  </si>
  <si>
    <t>އައި.އެފް.ސީ</t>
  </si>
  <si>
    <t>S037-009-001-001-012</t>
  </si>
  <si>
    <t>ކުރުމުއްދަތުގެ ލޯން އަނބުރާ ދެއްކުން - ބޭރުގެ އެހެނިހެން ފަރާތްތައް</t>
  </si>
  <si>
    <t>S037-006-002-001-011</t>
  </si>
  <si>
    <t>ދިގުމުއްދަތުގެ ޑޮމެސްޓިކް ލޯނު އަނބުރާ ދެއްކުން - ރާއްޖޭގެ މާލީ އިދާރާތައް</t>
  </si>
  <si>
    <t>S037-006-002-001-003</t>
  </si>
  <si>
    <t>S037-006-002-001-004</t>
  </si>
  <si>
    <t>S037-006-002-001-005</t>
  </si>
  <si>
    <t>ދިގުމުއްދަތުގެ ޑޮމެސްޓިކް ލޯނު އަނބުރާ ދެއްކުން - އަމިއްލަ ފަރާތްތައް</t>
  </si>
  <si>
    <t>S037-006-002-001-006</t>
  </si>
  <si>
    <t>ދިގުމުއްދަތުގެ ލޯން އަނބުރާ ދެއްކުން - ބައިނަލްއަޤްވާމީ އިދާރާތައް</t>
  </si>
  <si>
    <t>ބައިނަލްއަޤްވާމީ އިދާރާތަކަށް</t>
  </si>
  <si>
    <t>S037-006-002-001-007</t>
  </si>
  <si>
    <t>ދިގުމުއްދަތުގެ ލޯން އަނބުރާ ދެއްކުން - ބޭރުގެ ސަރުކާރުތަކަށް</t>
  </si>
  <si>
    <t>ބޭރުގެ ސަރުކާރުތަކަށް</t>
  </si>
  <si>
    <t>S037-006-002-001-008</t>
  </si>
  <si>
    <t>ދިގުމުއްދަތުގެ ލޯން އަނބުރާ ދެއްކުން - ބޭރުގެ އަމިއްލަ ފަރާތްތަކަށް</t>
  </si>
  <si>
    <t>S037-006-002-001-009</t>
  </si>
  <si>
    <t>S037-006-002-001-010</t>
  </si>
  <si>
    <t>ލޯން ދޫކުރުން - ރާއްޖޭގެ އެހެނިހެން ފަރާތްތައް</t>
  </si>
  <si>
    <t>ސިފްކޯ ހައުސިންގ މަޝްރޫއު</t>
  </si>
  <si>
    <t>S037-011-001-001-001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</si>
</sst>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1" x14ac:knownFonts="1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2"/>
      <name val="Roboto Condensed"/>
    </font>
    <font>
      <sz val="10"/>
      <name val="Times New Roman"/>
      <family val="1"/>
    </font>
    <font>
      <sz val="24"/>
      <color rgb="FF667FBF"/>
      <name val="Mv MAG Round"/>
      <family val="3"/>
    </font>
    <font>
      <b/>
      <sz val="12"/>
      <name val="Roboto Condensed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b/>
      <sz val="12"/>
      <color rgb="FF667FBF"/>
      <name val="Roboto Condensed"/>
    </font>
    <font>
      <sz val="12"/>
      <name val="Mv MAG Round"/>
      <family val="3"/>
    </font>
    <font>
      <sz val="12"/>
      <color rgb="FF667FBF"/>
      <name val="Mv MAG Round"/>
      <family val="3"/>
    </font>
    <font>
      <sz val="12"/>
      <color rgb="FF667FBF"/>
      <name val="Mv Eamaan XP"/>
      <family val="3"/>
    </font>
    <font>
      <sz val="11"/>
      <color theme="1"/>
      <name val="Calibri"/>
      <family val="2"/>
      <scheme val="minor"/>
    </font>
    <font>
      <sz val="14"/>
      <name val="Mv MAG Round"/>
      <family val="3"/>
    </font>
    <font>
      <b/>
      <sz val="12"/>
      <name val="Times New Roman"/>
      <family val="1"/>
    </font>
    <font>
      <sz val="12"/>
      <color rgb="FF667FBF"/>
      <name val="Roboto Condensed"/>
      <family val="2"/>
    </font>
    <font>
      <sz val="12"/>
      <color rgb="FF454545"/>
      <name val="Roboto Condensed"/>
    </font>
    <font>
      <sz val="12"/>
      <color rgb="FF667FBF"/>
      <name val="Roboto Condensed"/>
    </font>
    <font>
      <b/>
      <sz val="12"/>
      <color rgb="FF454545"/>
      <name val="Roboto Condensed"/>
    </font>
    <font>
      <b/>
      <sz val="12"/>
      <color theme="1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7EBF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667FBF"/>
      </bottom>
      <diagonal/>
    </border>
    <border>
      <left/>
      <right/>
      <top style="medium">
        <color rgb="FF667FBF"/>
      </top>
      <bottom style="medium">
        <color rgb="FF667FBF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6" fillId="0" borderId="0" xfId="3" applyFont="1" applyFill="1" applyAlignment="1">
      <alignment horizontal="right" vertical="center"/>
    </xf>
    <xf numFmtId="164" fontId="2" fillId="0" borderId="0" xfId="1" applyFont="1" applyAlignment="1">
      <alignment horizontal="center" vertical="center"/>
    </xf>
    <xf numFmtId="164" fontId="0" fillId="0" borderId="0" xfId="1" applyFont="1"/>
    <xf numFmtId="164" fontId="7" fillId="0" borderId="0" xfId="4" applyFont="1" applyFill="1" applyBorder="1" applyAlignment="1">
      <alignment horizontal="center" vertical="center"/>
    </xf>
    <xf numFmtId="164" fontId="8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3" applyFont="1" applyFill="1" applyBorder="1" applyAlignment="1">
      <alignment horizontal="center" vertical="center" readingOrder="2"/>
    </xf>
    <xf numFmtId="0" fontId="9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0" fillId="0" borderId="1" xfId="4" applyFont="1" applyFill="1" applyBorder="1" applyAlignment="1">
      <alignment horizontal="center" vertical="center"/>
    </xf>
    <xf numFmtId="164" fontId="11" fillId="3" borderId="1" xfId="4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12" fillId="3" borderId="0" xfId="4" applyFont="1" applyFill="1" applyBorder="1" applyAlignment="1">
      <alignment horizontal="center" vertical="center"/>
    </xf>
    <xf numFmtId="165" fontId="5" fillId="0" borderId="2" xfId="5" applyNumberFormat="1" applyFont="1" applyFill="1" applyBorder="1" applyAlignment="1" applyProtection="1">
      <alignment vertical="center"/>
      <protection hidden="1"/>
    </xf>
    <xf numFmtId="165" fontId="9" fillId="3" borderId="2" xfId="5" applyNumberFormat="1" applyFont="1" applyFill="1" applyBorder="1" applyAlignment="1" applyProtection="1">
      <alignment vertical="center"/>
      <protection hidden="1"/>
    </xf>
    <xf numFmtId="0" fontId="14" fillId="0" borderId="2" xfId="2" applyFont="1" applyFill="1" applyBorder="1" applyAlignment="1">
      <alignment vertical="center" readingOrder="2"/>
    </xf>
    <xf numFmtId="0" fontId="15" fillId="0" borderId="2" xfId="6" applyNumberFormat="1" applyFont="1" applyFill="1" applyBorder="1" applyAlignment="1">
      <alignment horizontal="center" vertical="center"/>
    </xf>
    <xf numFmtId="0" fontId="16" fillId="3" borderId="0" xfId="0" applyFont="1" applyFill="1"/>
    <xf numFmtId="0" fontId="10" fillId="0" borderId="2" xfId="2" applyFont="1" applyFill="1" applyBorder="1" applyAlignment="1">
      <alignment vertical="center" readingOrder="2"/>
    </xf>
    <xf numFmtId="0" fontId="5" fillId="0" borderId="2" xfId="6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6" fontId="17" fillId="0" borderId="0" xfId="5" applyNumberFormat="1" applyFont="1" applyFill="1" applyBorder="1" applyAlignment="1">
      <alignment horizontal="center" vertical="center"/>
    </xf>
    <xf numFmtId="166" fontId="18" fillId="3" borderId="0" xfId="5" applyNumberFormat="1" applyFont="1" applyFill="1" applyBorder="1" applyAlignment="1">
      <alignment horizontal="center" vertical="center"/>
    </xf>
    <xf numFmtId="0" fontId="6" fillId="0" borderId="0" xfId="7" applyFont="1" applyFill="1" applyBorder="1" applyAlignment="1">
      <alignment horizontal="right" vertical="center" wrapText="1"/>
    </xf>
    <xf numFmtId="0" fontId="19" fillId="0" borderId="0" xfId="6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17" fillId="0" borderId="3" xfId="5" applyNumberFormat="1" applyFont="1" applyFill="1" applyBorder="1" applyAlignment="1">
      <alignment horizontal="center" vertical="center"/>
    </xf>
    <xf numFmtId="166" fontId="18" fillId="3" borderId="3" xfId="5" applyNumberFormat="1" applyFont="1" applyFill="1" applyBorder="1" applyAlignment="1">
      <alignment horizontal="center" vertical="center"/>
    </xf>
    <xf numFmtId="0" fontId="6" fillId="0" borderId="3" xfId="7" applyFont="1" applyFill="1" applyBorder="1" applyAlignment="1">
      <alignment vertical="center" wrapText="1"/>
    </xf>
    <xf numFmtId="0" fontId="19" fillId="0" borderId="3" xfId="6" applyNumberFormat="1" applyFont="1" applyFill="1" applyBorder="1" applyAlignment="1">
      <alignment horizontal="center" vertical="center"/>
    </xf>
    <xf numFmtId="165" fontId="17" fillId="0" borderId="4" xfId="8" applyNumberFormat="1" applyFont="1" applyFill="1" applyBorder="1" applyAlignment="1">
      <alignment horizontal="center" vertical="center"/>
    </xf>
    <xf numFmtId="165" fontId="18" fillId="3" borderId="4" xfId="8" applyNumberFormat="1" applyFont="1" applyFill="1" applyBorder="1" applyAlignment="1">
      <alignment horizontal="center" vertical="center"/>
    </xf>
    <xf numFmtId="0" fontId="6" fillId="0" borderId="4" xfId="7" applyFont="1" applyFill="1" applyBorder="1" applyAlignment="1">
      <alignment vertical="center" wrapText="1"/>
    </xf>
    <xf numFmtId="0" fontId="19" fillId="0" borderId="4" xfId="6" applyNumberFormat="1" applyFont="1" applyFill="1" applyBorder="1" applyAlignment="1">
      <alignment horizontal="center" vertical="center"/>
    </xf>
    <xf numFmtId="165" fontId="17" fillId="0" borderId="0" xfId="8" applyNumberFormat="1" applyFont="1" applyFill="1" applyBorder="1" applyAlignment="1">
      <alignment horizontal="center" vertical="center"/>
    </xf>
    <xf numFmtId="165" fontId="18" fillId="3" borderId="0" xfId="8" applyNumberFormat="1" applyFont="1" applyFill="1" applyBorder="1" applyAlignment="1">
      <alignment horizontal="center" vertical="center"/>
    </xf>
    <xf numFmtId="0" fontId="6" fillId="0" borderId="0" xfId="7" applyFont="1" applyFill="1" applyBorder="1" applyAlignment="1">
      <alignment vertical="center" wrapText="1"/>
    </xf>
    <xf numFmtId="165" fontId="17" fillId="0" borderId="5" xfId="8" applyNumberFormat="1" applyFont="1" applyFill="1" applyBorder="1" applyAlignment="1">
      <alignment horizontal="center" vertical="center"/>
    </xf>
    <xf numFmtId="165" fontId="18" fillId="3" borderId="5" xfId="8" applyNumberFormat="1" applyFont="1" applyFill="1" applyBorder="1" applyAlignment="1">
      <alignment horizontal="center" vertical="center"/>
    </xf>
    <xf numFmtId="0" fontId="6" fillId="0" borderId="5" xfId="7" applyFont="1" applyFill="1" applyBorder="1" applyAlignment="1">
      <alignment vertical="center" wrapText="1"/>
    </xf>
    <xf numFmtId="0" fontId="19" fillId="0" borderId="5" xfId="6" applyNumberFormat="1" applyFont="1" applyFill="1" applyBorder="1" applyAlignment="1">
      <alignment horizontal="center" vertical="center"/>
    </xf>
    <xf numFmtId="165" fontId="17" fillId="0" borderId="3" xfId="8" applyNumberFormat="1" applyFont="1" applyFill="1" applyBorder="1" applyAlignment="1">
      <alignment horizontal="center" vertical="center"/>
    </xf>
    <xf numFmtId="165" fontId="18" fillId="3" borderId="3" xfId="8" applyNumberFormat="1" applyFont="1" applyFill="1" applyBorder="1" applyAlignment="1">
      <alignment horizontal="center" vertical="center"/>
    </xf>
    <xf numFmtId="0" fontId="6" fillId="0" borderId="4" xfId="7" applyFont="1" applyFill="1" applyBorder="1" applyAlignment="1">
      <alignment horizontal="right" vertical="center" wrapText="1"/>
    </xf>
    <xf numFmtId="0" fontId="20" fillId="0" borderId="0" xfId="0" applyFont="1"/>
    <xf numFmtId="165" fontId="17" fillId="0" borderId="6" xfId="8" applyNumberFormat="1" applyFont="1" applyFill="1" applyBorder="1" applyAlignment="1">
      <alignment horizontal="center" vertical="center"/>
    </xf>
    <xf numFmtId="165" fontId="18" fillId="3" borderId="6" xfId="8" applyNumberFormat="1" applyFont="1" applyFill="1" applyBorder="1" applyAlignment="1">
      <alignment horizontal="center" vertical="center"/>
    </xf>
  </cellXfs>
  <cellStyles count="9">
    <cellStyle name="40% - Accent2" xfId="2" builtinId="35"/>
    <cellStyle name="Comma" xfId="1" builtinId="3"/>
    <cellStyle name="Comma 2" xfId="8"/>
    <cellStyle name="Comma 3" xfId="5"/>
    <cellStyle name="Comma 6" xfId="4"/>
    <cellStyle name="Normal" xfId="0" builtinId="0"/>
    <cellStyle name="Normal 11" xfId="6"/>
    <cellStyle name="Normal 16 4" xfId="7"/>
    <cellStyle name="Normal 9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8"/>
  <sheetViews>
    <sheetView showGridLines="0" tabSelected="1" view="pageBreakPreview" topLeftCell="A116" zoomScaleNormal="115" zoomScaleSheetLayoutView="100" workbookViewId="0">
      <selection activeCell="D13" sqref="D13"/>
    </sheetView>
  </sheetViews>
  <sheetFormatPr defaultRowHeight="15.75" x14ac:dyDescent="0.25"/>
  <cols>
    <col min="1" max="2" width="15.25" bestFit="1" customWidth="1"/>
    <col min="3" max="3" width="15.5" customWidth="1"/>
    <col min="4" max="4" width="69.25" customWidth="1"/>
    <col min="5" max="5" width="8.125" customWidth="1"/>
    <col min="6" max="6" width="9" customWidth="1"/>
    <col min="7" max="7" width="9" hidden="1" customWidth="1"/>
    <col min="8" max="8" width="21.125" style="1" customWidth="1"/>
    <col min="9" max="9" width="16" hidden="1" customWidth="1"/>
    <col min="10" max="11" width="14.5" hidden="1" customWidth="1"/>
    <col min="12" max="14" width="9" hidden="1" customWidth="1"/>
    <col min="20" max="20" width="11.875" bestFit="1" customWidth="1"/>
  </cols>
  <sheetData>
    <row r="1" spans="1:14" ht="93.6" hidden="1" customHeight="1" x14ac:dyDescent="0.25"/>
    <row r="2" spans="1:14" ht="38.25" customHeight="1" x14ac:dyDescent="0.25">
      <c r="A2" s="2"/>
      <c r="B2" s="3"/>
      <c r="C2" s="3"/>
      <c r="D2" s="3"/>
      <c r="E2" s="4" t="s">
        <v>0</v>
      </c>
      <c r="H2" s="5" t="s">
        <v>1</v>
      </c>
    </row>
    <row r="3" spans="1:14" ht="19.5" customHeight="1" x14ac:dyDescent="0.25">
      <c r="A3" s="6"/>
      <c r="B3" s="3"/>
      <c r="C3" s="3"/>
      <c r="D3" s="3"/>
      <c r="E3" s="7" t="s">
        <v>2</v>
      </c>
      <c r="H3" s="8"/>
      <c r="I3" s="9"/>
    </row>
    <row r="4" spans="1:14" ht="11.25" customHeight="1" x14ac:dyDescent="0.25">
      <c r="A4" s="10"/>
      <c r="B4" s="11"/>
      <c r="C4" s="11"/>
      <c r="D4" s="12"/>
      <c r="E4" s="12"/>
    </row>
    <row r="5" spans="1:14" ht="30" customHeight="1" x14ac:dyDescent="0.25">
      <c r="A5" s="13">
        <v>2024</v>
      </c>
      <c r="B5" s="13">
        <v>2023</v>
      </c>
      <c r="C5" s="14">
        <v>2022</v>
      </c>
      <c r="D5" s="15"/>
      <c r="E5" s="15"/>
    </row>
    <row r="6" spans="1:14" ht="30" customHeight="1" thickBot="1" x14ac:dyDescent="0.3">
      <c r="A6" s="16" t="s">
        <v>3</v>
      </c>
      <c r="B6" s="16" t="s">
        <v>3</v>
      </c>
      <c r="C6" s="17" t="s">
        <v>3</v>
      </c>
      <c r="D6" s="15"/>
      <c r="E6" s="15"/>
      <c r="H6" s="18"/>
      <c r="I6" s="19"/>
    </row>
    <row r="7" spans="1:14" ht="11.25" customHeight="1" thickBot="1" x14ac:dyDescent="0.3">
      <c r="A7" s="10"/>
      <c r="B7" s="11"/>
      <c r="C7" s="20"/>
      <c r="D7" s="12"/>
      <c r="E7" s="12"/>
    </row>
    <row r="8" spans="1:14" ht="30" customHeight="1" thickBot="1" x14ac:dyDescent="0.3">
      <c r="A8" s="21">
        <f>SUMIF($F$10:$F$132,"SUM",A10:A132)</f>
        <v>10569963513</v>
      </c>
      <c r="B8" s="21">
        <f>SUMIF($F$10:$F$132,"SUM",B10:B132)</f>
        <v>12840944964</v>
      </c>
      <c r="C8" s="22">
        <f>SUMIF($F$10:$F$132,"SUM",C10:C132)</f>
        <v>10455499033</v>
      </c>
      <c r="D8" s="23" t="s">
        <v>4</v>
      </c>
      <c r="E8" s="24"/>
    </row>
    <row r="9" spans="1:14" ht="11.25" customHeight="1" thickBot="1" x14ac:dyDescent="0.3">
      <c r="C9" s="25"/>
    </row>
    <row r="10" spans="1:14" ht="30" customHeight="1" thickBot="1" x14ac:dyDescent="0.3">
      <c r="A10" s="21">
        <f>SUM(A11:A11)</f>
        <v>1000000000</v>
      </c>
      <c r="B10" s="21">
        <f>SUM(B11:B11)</f>
        <v>750000000</v>
      </c>
      <c r="C10" s="22">
        <f>SUM(C11:C11)</f>
        <v>500000000</v>
      </c>
      <c r="D10" s="26" t="s">
        <v>5</v>
      </c>
      <c r="E10" s="27">
        <v>211001</v>
      </c>
      <c r="F10" s="28" t="s">
        <v>6</v>
      </c>
      <c r="G10" s="28"/>
      <c r="I10" s="29"/>
    </row>
    <row r="11" spans="1:14" ht="30" customHeight="1" thickBot="1" x14ac:dyDescent="0.3">
      <c r="A11" s="30">
        <v>1000000000</v>
      </c>
      <c r="B11" s="30">
        <v>750000000</v>
      </c>
      <c r="C11" s="31">
        <v>500000000</v>
      </c>
      <c r="D11" s="32" t="s">
        <v>7</v>
      </c>
      <c r="E11" s="33"/>
      <c r="G11" s="3">
        <f>IF(G10="",E10,G10)</f>
        <v>211001</v>
      </c>
      <c r="H11" s="34" t="s">
        <v>8</v>
      </c>
      <c r="I11" s="35">
        <f>C11</f>
        <v>500000000</v>
      </c>
      <c r="J11" s="35">
        <f>B11</f>
        <v>750000000</v>
      </c>
      <c r="K11" s="35">
        <f>A11</f>
        <v>1000000000</v>
      </c>
      <c r="L11" s="3" t="b">
        <f>INT(I11)=I11</f>
        <v>1</v>
      </c>
      <c r="M11" s="3" t="b">
        <f t="shared" ref="M11:N11" si="0">INT(J11)=J11</f>
        <v>1</v>
      </c>
      <c r="N11" s="3" t="b">
        <f t="shared" si="0"/>
        <v>1</v>
      </c>
    </row>
    <row r="12" spans="1:14" ht="30" customHeight="1" thickBot="1" x14ac:dyDescent="0.3">
      <c r="A12" s="21">
        <f t="shared" ref="A12:C12" si="1">SUM(A13:A17)</f>
        <v>3300000</v>
      </c>
      <c r="B12" s="21">
        <f t="shared" si="1"/>
        <v>3300000</v>
      </c>
      <c r="C12" s="22">
        <f t="shared" si="1"/>
        <v>3300000</v>
      </c>
      <c r="D12" s="26" t="s">
        <v>9</v>
      </c>
      <c r="E12" s="27">
        <v>212014</v>
      </c>
      <c r="F12" s="28" t="s">
        <v>6</v>
      </c>
      <c r="G12" s="28"/>
      <c r="H12" s="34"/>
      <c r="I12" s="29"/>
    </row>
    <row r="13" spans="1:14" ht="43.5" customHeight="1" x14ac:dyDescent="0.25">
      <c r="A13" s="36">
        <v>900000</v>
      </c>
      <c r="B13" s="36">
        <v>900000</v>
      </c>
      <c r="C13" s="37">
        <v>900000</v>
      </c>
      <c r="D13" s="38" t="s">
        <v>10</v>
      </c>
      <c r="E13" s="39"/>
      <c r="G13" s="3">
        <f t="shared" ref="G13:G17" si="2">IF(G12="",E12,G12)</f>
        <v>212014</v>
      </c>
      <c r="H13" s="1" t="s">
        <v>11</v>
      </c>
      <c r="I13" s="35">
        <f t="shared" ref="I13:I17" si="3">C13</f>
        <v>900000</v>
      </c>
      <c r="J13" s="35">
        <f t="shared" ref="J13:J17" si="4">B13</f>
        <v>900000</v>
      </c>
      <c r="K13" s="35">
        <f t="shared" ref="K13:K17" si="5">A13</f>
        <v>900000</v>
      </c>
      <c r="L13" s="3" t="b">
        <f t="shared" ref="L13:N17" si="6">INT(I13)=I13</f>
        <v>1</v>
      </c>
      <c r="M13" s="3" t="b">
        <f t="shared" si="6"/>
        <v>1</v>
      </c>
      <c r="N13" s="3" t="b">
        <f t="shared" si="6"/>
        <v>1</v>
      </c>
    </row>
    <row r="14" spans="1:14" ht="43.5" customHeight="1" x14ac:dyDescent="0.25">
      <c r="A14" s="40">
        <v>600000</v>
      </c>
      <c r="B14" s="40">
        <v>600000</v>
      </c>
      <c r="C14" s="41">
        <v>600000</v>
      </c>
      <c r="D14" s="42" t="s">
        <v>12</v>
      </c>
      <c r="E14" s="43"/>
      <c r="G14" s="3">
        <f t="shared" si="2"/>
        <v>212014</v>
      </c>
      <c r="H14" s="1" t="s">
        <v>13</v>
      </c>
      <c r="I14" s="35">
        <f t="shared" si="3"/>
        <v>600000</v>
      </c>
      <c r="J14" s="35">
        <f t="shared" si="4"/>
        <v>600000</v>
      </c>
      <c r="K14" s="35">
        <f t="shared" si="5"/>
        <v>600000</v>
      </c>
      <c r="L14" s="3" t="b">
        <f t="shared" si="6"/>
        <v>1</v>
      </c>
      <c r="M14" s="3" t="b">
        <f t="shared" si="6"/>
        <v>1</v>
      </c>
      <c r="N14" s="3" t="b">
        <f t="shared" si="6"/>
        <v>1</v>
      </c>
    </row>
    <row r="15" spans="1:14" ht="43.5" customHeight="1" x14ac:dyDescent="0.25">
      <c r="A15" s="44">
        <v>600000</v>
      </c>
      <c r="B15" s="44">
        <v>600000</v>
      </c>
      <c r="C15" s="45">
        <v>600000</v>
      </c>
      <c r="D15" s="46" t="s">
        <v>14</v>
      </c>
      <c r="E15" s="33"/>
      <c r="G15" s="3">
        <f t="shared" si="2"/>
        <v>212014</v>
      </c>
      <c r="H15" s="1" t="s">
        <v>15</v>
      </c>
      <c r="I15" s="35">
        <f t="shared" si="3"/>
        <v>600000</v>
      </c>
      <c r="J15" s="35">
        <f t="shared" si="4"/>
        <v>600000</v>
      </c>
      <c r="K15" s="35">
        <f t="shared" si="5"/>
        <v>600000</v>
      </c>
      <c r="L15" s="3" t="b">
        <f t="shared" si="6"/>
        <v>1</v>
      </c>
      <c r="M15" s="3" t="b">
        <f t="shared" si="6"/>
        <v>1</v>
      </c>
      <c r="N15" s="3" t="b">
        <f t="shared" si="6"/>
        <v>1</v>
      </c>
    </row>
    <row r="16" spans="1:14" ht="43.5" customHeight="1" x14ac:dyDescent="0.25">
      <c r="A16" s="40">
        <v>600000</v>
      </c>
      <c r="B16" s="40">
        <v>600000</v>
      </c>
      <c r="C16" s="41">
        <v>600000</v>
      </c>
      <c r="D16" s="42" t="s">
        <v>16</v>
      </c>
      <c r="E16" s="43"/>
      <c r="G16" s="3">
        <f t="shared" si="2"/>
        <v>212014</v>
      </c>
      <c r="H16" s="1" t="s">
        <v>17</v>
      </c>
      <c r="I16" s="35">
        <f t="shared" si="3"/>
        <v>600000</v>
      </c>
      <c r="J16" s="35">
        <f t="shared" si="4"/>
        <v>600000</v>
      </c>
      <c r="K16" s="35">
        <f t="shared" si="5"/>
        <v>600000</v>
      </c>
      <c r="L16" s="3" t="b">
        <f t="shared" si="6"/>
        <v>1</v>
      </c>
      <c r="M16" s="3" t="b">
        <f t="shared" si="6"/>
        <v>1</v>
      </c>
      <c r="N16" s="3" t="b">
        <f t="shared" si="6"/>
        <v>1</v>
      </c>
    </row>
    <row r="17" spans="1:14" ht="43.5" customHeight="1" thickBot="1" x14ac:dyDescent="0.3">
      <c r="A17" s="47">
        <v>600000</v>
      </c>
      <c r="B17" s="47">
        <v>600000</v>
      </c>
      <c r="C17" s="48">
        <v>600000</v>
      </c>
      <c r="D17" s="49" t="s">
        <v>18</v>
      </c>
      <c r="E17" s="50"/>
      <c r="G17" s="3">
        <f t="shared" si="2"/>
        <v>212014</v>
      </c>
      <c r="H17" s="1" t="s">
        <v>19</v>
      </c>
      <c r="I17" s="35">
        <f t="shared" si="3"/>
        <v>600000</v>
      </c>
      <c r="J17" s="35">
        <f t="shared" si="4"/>
        <v>600000</v>
      </c>
      <c r="K17" s="35">
        <f t="shared" si="5"/>
        <v>600000</v>
      </c>
      <c r="L17" s="3" t="b">
        <f t="shared" si="6"/>
        <v>1</v>
      </c>
      <c r="M17" s="3" t="b">
        <f t="shared" si="6"/>
        <v>1</v>
      </c>
      <c r="N17" s="3" t="b">
        <f t="shared" si="6"/>
        <v>1</v>
      </c>
    </row>
    <row r="18" spans="1:14" ht="30" customHeight="1" thickBot="1" x14ac:dyDescent="0.3">
      <c r="A18" s="21">
        <f t="shared" ref="A18:C18" si="7">A19</f>
        <v>18000000</v>
      </c>
      <c r="B18" s="21">
        <f t="shared" si="7"/>
        <v>18000000</v>
      </c>
      <c r="C18" s="22">
        <f t="shared" si="7"/>
        <v>18000000</v>
      </c>
      <c r="D18" s="26" t="s">
        <v>20</v>
      </c>
      <c r="E18" s="27">
        <v>223002</v>
      </c>
      <c r="F18" s="28" t="s">
        <v>6</v>
      </c>
      <c r="H18" s="34"/>
      <c r="I18" s="29"/>
    </row>
    <row r="19" spans="1:14" ht="30" customHeight="1" thickBot="1" x14ac:dyDescent="0.3">
      <c r="A19" s="44">
        <v>18000000</v>
      </c>
      <c r="B19" s="44">
        <v>18000000</v>
      </c>
      <c r="C19" s="45">
        <v>18000000</v>
      </c>
      <c r="D19" s="46" t="s">
        <v>21</v>
      </c>
      <c r="E19" s="33"/>
      <c r="G19" s="3">
        <f>IF(G18="",E18,G18)</f>
        <v>223002</v>
      </c>
      <c r="H19" s="1" t="s">
        <v>22</v>
      </c>
      <c r="I19" s="35">
        <f>C19</f>
        <v>18000000</v>
      </c>
      <c r="J19" s="35">
        <f>B19</f>
        <v>18000000</v>
      </c>
      <c r="K19" s="35">
        <f>A19</f>
        <v>18000000</v>
      </c>
      <c r="L19" s="3" t="b">
        <f>INT(I19)=I19</f>
        <v>1</v>
      </c>
      <c r="M19" s="3" t="b">
        <f t="shared" ref="M19:N19" si="8">INT(J19)=J19</f>
        <v>1</v>
      </c>
      <c r="N19" s="3" t="b">
        <f t="shared" si="8"/>
        <v>1</v>
      </c>
    </row>
    <row r="20" spans="1:14" ht="30" customHeight="1" thickBot="1" x14ac:dyDescent="0.3">
      <c r="A20" s="21">
        <f t="shared" ref="A20:C20" si="9">A21</f>
        <v>500000</v>
      </c>
      <c r="B20" s="21">
        <f t="shared" si="9"/>
        <v>500000</v>
      </c>
      <c r="C20" s="22">
        <f t="shared" si="9"/>
        <v>500000</v>
      </c>
      <c r="D20" s="26" t="s">
        <v>23</v>
      </c>
      <c r="E20" s="27">
        <v>223003</v>
      </c>
      <c r="F20" s="28" t="s">
        <v>6</v>
      </c>
      <c r="G20" s="28"/>
      <c r="H20" s="34"/>
      <c r="I20" s="29"/>
    </row>
    <row r="21" spans="1:14" ht="30" customHeight="1" thickBot="1" x14ac:dyDescent="0.3">
      <c r="A21" s="44">
        <v>500000</v>
      </c>
      <c r="B21" s="44">
        <v>500000</v>
      </c>
      <c r="C21" s="45">
        <v>500000</v>
      </c>
      <c r="D21" s="46" t="s">
        <v>24</v>
      </c>
      <c r="E21" s="33"/>
      <c r="G21" s="3">
        <f>IF(G20="",E20,G20)</f>
        <v>223003</v>
      </c>
      <c r="H21" s="1" t="s">
        <v>25</v>
      </c>
      <c r="I21" s="35">
        <f>C21</f>
        <v>500000</v>
      </c>
      <c r="J21" s="35">
        <f>B21</f>
        <v>500000</v>
      </c>
      <c r="K21" s="35">
        <f>A21</f>
        <v>500000</v>
      </c>
      <c r="L21" s="3" t="b">
        <f>INT(I21)=I21</f>
        <v>1</v>
      </c>
      <c r="M21" s="3" t="b">
        <f t="shared" ref="M21:N21" si="10">INT(J21)=J21</f>
        <v>1</v>
      </c>
      <c r="N21" s="3" t="b">
        <f t="shared" si="10"/>
        <v>1</v>
      </c>
    </row>
    <row r="22" spans="1:14" ht="30" customHeight="1" thickBot="1" x14ac:dyDescent="0.3">
      <c r="A22" s="21">
        <f t="shared" ref="A22:C22" si="11">A23</f>
        <v>20000000</v>
      </c>
      <c r="B22" s="21">
        <f t="shared" si="11"/>
        <v>20000000</v>
      </c>
      <c r="C22" s="22">
        <f t="shared" si="11"/>
        <v>20000000</v>
      </c>
      <c r="D22" s="26" t="s">
        <v>26</v>
      </c>
      <c r="E22" s="27">
        <v>223016</v>
      </c>
      <c r="F22" s="28" t="s">
        <v>6</v>
      </c>
      <c r="G22" s="28"/>
      <c r="H22" s="34"/>
      <c r="I22" s="29"/>
    </row>
    <row r="23" spans="1:14" ht="43.5" customHeight="1" thickBot="1" x14ac:dyDescent="0.3">
      <c r="A23" s="44">
        <v>20000000</v>
      </c>
      <c r="B23" s="44">
        <v>20000000</v>
      </c>
      <c r="C23" s="45">
        <v>20000000</v>
      </c>
      <c r="D23" s="46" t="s">
        <v>27</v>
      </c>
      <c r="E23" s="33"/>
      <c r="G23" s="3">
        <f>IF(G22="",E22,G22)</f>
        <v>223016</v>
      </c>
      <c r="H23" s="1" t="s">
        <v>28</v>
      </c>
      <c r="I23" s="35">
        <f>C23</f>
        <v>20000000</v>
      </c>
      <c r="J23" s="35">
        <f>B23</f>
        <v>20000000</v>
      </c>
      <c r="K23" s="35">
        <f>A23</f>
        <v>20000000</v>
      </c>
      <c r="L23" s="3" t="b">
        <f>INT(I23)=I23</f>
        <v>1</v>
      </c>
      <c r="M23" s="3" t="b">
        <f t="shared" ref="M23:N23" si="12">INT(J23)=J23</f>
        <v>1</v>
      </c>
      <c r="N23" s="3" t="b">
        <f t="shared" si="12"/>
        <v>1</v>
      </c>
    </row>
    <row r="24" spans="1:14" ht="30" customHeight="1" thickBot="1" x14ac:dyDescent="0.3">
      <c r="A24" s="21">
        <f t="shared" ref="A24:C24" si="13">A25</f>
        <v>154200000</v>
      </c>
      <c r="B24" s="21">
        <f t="shared" si="13"/>
        <v>154200000</v>
      </c>
      <c r="C24" s="22">
        <f t="shared" si="13"/>
        <v>124200000</v>
      </c>
      <c r="D24" s="26" t="s">
        <v>29</v>
      </c>
      <c r="E24" s="27">
        <v>223023</v>
      </c>
      <c r="F24" s="28" t="s">
        <v>6</v>
      </c>
      <c r="G24" s="28"/>
      <c r="H24" s="34"/>
      <c r="I24" s="29"/>
    </row>
    <row r="25" spans="1:14" ht="30" customHeight="1" thickBot="1" x14ac:dyDescent="0.3">
      <c r="A25" s="44">
        <v>154200000</v>
      </c>
      <c r="B25" s="44">
        <v>154200000</v>
      </c>
      <c r="C25" s="45">
        <v>124200000</v>
      </c>
      <c r="D25" s="46" t="s">
        <v>30</v>
      </c>
      <c r="E25" s="33"/>
      <c r="G25" s="3">
        <f>IF(G24="",E24,G24)</f>
        <v>223023</v>
      </c>
      <c r="H25" s="1" t="s">
        <v>31</v>
      </c>
      <c r="I25" s="35">
        <f>C25</f>
        <v>124200000</v>
      </c>
      <c r="J25" s="35">
        <f>B25</f>
        <v>154200000</v>
      </c>
      <c r="K25" s="35">
        <f>A25</f>
        <v>154200000</v>
      </c>
      <c r="L25" s="3" t="b">
        <f>INT(I25)=I25</f>
        <v>1</v>
      </c>
      <c r="M25" s="3" t="b">
        <f t="shared" ref="M25:N25" si="14">INT(J25)=J25</f>
        <v>1</v>
      </c>
      <c r="N25" s="3" t="b">
        <f t="shared" si="14"/>
        <v>1</v>
      </c>
    </row>
    <row r="26" spans="1:14" ht="30" customHeight="1" thickBot="1" x14ac:dyDescent="0.3">
      <c r="A26" s="21">
        <f t="shared" ref="A26:C26" si="15">SUM(A27:A28)</f>
        <v>11842000</v>
      </c>
      <c r="B26" s="21">
        <f t="shared" si="15"/>
        <v>11842000</v>
      </c>
      <c r="C26" s="22">
        <f t="shared" si="15"/>
        <v>11842000</v>
      </c>
      <c r="D26" s="26" t="s">
        <v>32</v>
      </c>
      <c r="E26" s="27">
        <v>223024</v>
      </c>
      <c r="F26" s="28" t="s">
        <v>6</v>
      </c>
      <c r="G26" s="28"/>
      <c r="H26" s="34"/>
      <c r="I26" s="29"/>
    </row>
    <row r="27" spans="1:14" ht="30" customHeight="1" x14ac:dyDescent="0.25">
      <c r="A27" s="51">
        <v>2842000</v>
      </c>
      <c r="B27" s="51">
        <v>2842000</v>
      </c>
      <c r="C27" s="52">
        <v>2842000</v>
      </c>
      <c r="D27" s="38" t="s">
        <v>33</v>
      </c>
      <c r="E27" s="39"/>
      <c r="G27" s="3">
        <f t="shared" ref="G27:G28" si="16">IF(G26="",E26,G26)</f>
        <v>223024</v>
      </c>
      <c r="H27" s="1" t="s">
        <v>34</v>
      </c>
      <c r="I27" s="35">
        <f t="shared" ref="I27:I28" si="17">C27</f>
        <v>2842000</v>
      </c>
      <c r="J27" s="35">
        <f t="shared" ref="J27:J28" si="18">B27</f>
        <v>2842000</v>
      </c>
      <c r="K27" s="35">
        <f t="shared" ref="K27:K28" si="19">A27</f>
        <v>2842000</v>
      </c>
      <c r="L27" s="3" t="b">
        <f t="shared" ref="L27:N28" si="20">INT(I27)=I27</f>
        <v>1</v>
      </c>
      <c r="M27" s="3" t="b">
        <f t="shared" si="20"/>
        <v>1</v>
      </c>
      <c r="N27" s="3" t="b">
        <f t="shared" si="20"/>
        <v>1</v>
      </c>
    </row>
    <row r="28" spans="1:14" ht="30" customHeight="1" thickBot="1" x14ac:dyDescent="0.3">
      <c r="A28" s="47">
        <v>9000000</v>
      </c>
      <c r="B28" s="47">
        <v>9000000</v>
      </c>
      <c r="C28" s="48">
        <v>9000000</v>
      </c>
      <c r="D28" s="49" t="s">
        <v>35</v>
      </c>
      <c r="E28" s="50"/>
      <c r="G28" s="3">
        <f t="shared" si="16"/>
        <v>223024</v>
      </c>
      <c r="H28" s="1" t="s">
        <v>36</v>
      </c>
      <c r="I28" s="35">
        <f t="shared" si="17"/>
        <v>9000000</v>
      </c>
      <c r="J28" s="35">
        <f t="shared" si="18"/>
        <v>9000000</v>
      </c>
      <c r="K28" s="35">
        <f t="shared" si="19"/>
        <v>9000000</v>
      </c>
      <c r="L28" s="3" t="b">
        <f t="shared" si="20"/>
        <v>1</v>
      </c>
      <c r="M28" s="3" t="b">
        <f t="shared" si="20"/>
        <v>1</v>
      </c>
      <c r="N28" s="3" t="b">
        <f t="shared" si="20"/>
        <v>1</v>
      </c>
    </row>
    <row r="29" spans="1:14" ht="30" customHeight="1" thickBot="1" x14ac:dyDescent="0.3">
      <c r="A29" s="21">
        <f t="shared" ref="A29:C29" si="21">SUM(A30:A31)</f>
        <v>3232000</v>
      </c>
      <c r="B29" s="21">
        <f t="shared" si="21"/>
        <v>3232000</v>
      </c>
      <c r="C29" s="22">
        <f t="shared" si="21"/>
        <v>3232000</v>
      </c>
      <c r="D29" s="26" t="s">
        <v>37</v>
      </c>
      <c r="E29" s="27">
        <v>223025</v>
      </c>
      <c r="F29" s="28" t="s">
        <v>6</v>
      </c>
      <c r="G29" s="28"/>
      <c r="H29" s="34"/>
      <c r="I29" s="29"/>
    </row>
    <row r="30" spans="1:14" ht="30" customHeight="1" x14ac:dyDescent="0.25">
      <c r="A30" s="51">
        <v>1000000</v>
      </c>
      <c r="B30" s="51">
        <v>1000000</v>
      </c>
      <c r="C30" s="52">
        <v>1000000</v>
      </c>
      <c r="D30" s="38" t="s">
        <v>38</v>
      </c>
      <c r="E30" s="39"/>
      <c r="G30" s="3">
        <f t="shared" ref="G30:G31" si="22">IF(G29="",E29,G29)</f>
        <v>223025</v>
      </c>
      <c r="H30" s="1" t="s">
        <v>39</v>
      </c>
      <c r="I30" s="35">
        <f t="shared" ref="I30:I31" si="23">C30</f>
        <v>1000000</v>
      </c>
      <c r="J30" s="35">
        <f t="shared" ref="J30:J31" si="24">B30</f>
        <v>1000000</v>
      </c>
      <c r="K30" s="35">
        <f t="shared" ref="K30:K31" si="25">A30</f>
        <v>1000000</v>
      </c>
      <c r="L30" s="3" t="b">
        <f t="shared" ref="L30:N31" si="26">INT(I30)=I30</f>
        <v>1</v>
      </c>
      <c r="M30" s="3" t="b">
        <f t="shared" si="26"/>
        <v>1</v>
      </c>
      <c r="N30" s="3" t="b">
        <f t="shared" si="26"/>
        <v>1</v>
      </c>
    </row>
    <row r="31" spans="1:14" ht="30" customHeight="1" thickBot="1" x14ac:dyDescent="0.3">
      <c r="A31" s="47">
        <v>2232000</v>
      </c>
      <c r="B31" s="47">
        <v>2232000</v>
      </c>
      <c r="C31" s="48">
        <v>2232000</v>
      </c>
      <c r="D31" s="49" t="s">
        <v>40</v>
      </c>
      <c r="E31" s="50"/>
      <c r="G31" s="3">
        <f t="shared" si="22"/>
        <v>223025</v>
      </c>
      <c r="H31" s="1" t="s">
        <v>41</v>
      </c>
      <c r="I31" s="35">
        <f t="shared" si="23"/>
        <v>2232000</v>
      </c>
      <c r="J31" s="35">
        <f t="shared" si="24"/>
        <v>2232000</v>
      </c>
      <c r="K31" s="35">
        <f t="shared" si="25"/>
        <v>2232000</v>
      </c>
      <c r="L31" s="3" t="b">
        <f t="shared" si="26"/>
        <v>1</v>
      </c>
      <c r="M31" s="3" t="b">
        <f t="shared" si="26"/>
        <v>1</v>
      </c>
      <c r="N31" s="3" t="b">
        <f t="shared" si="26"/>
        <v>1</v>
      </c>
    </row>
    <row r="32" spans="1:14" ht="30" customHeight="1" thickBot="1" x14ac:dyDescent="0.3">
      <c r="A32" s="21">
        <f t="shared" ref="A32:C32" si="27">SUM(A33:A46)</f>
        <v>132600000</v>
      </c>
      <c r="B32" s="21">
        <f t="shared" si="27"/>
        <v>178600000</v>
      </c>
      <c r="C32" s="22">
        <f t="shared" si="27"/>
        <v>183600000</v>
      </c>
      <c r="D32" s="26" t="s">
        <v>42</v>
      </c>
      <c r="E32" s="27">
        <v>223999</v>
      </c>
      <c r="F32" s="28" t="s">
        <v>6</v>
      </c>
      <c r="G32" s="28"/>
      <c r="H32" s="34"/>
      <c r="I32" s="29"/>
    </row>
    <row r="33" spans="1:14" ht="43.5" customHeight="1" x14ac:dyDescent="0.25">
      <c r="A33" s="51">
        <v>2100000</v>
      </c>
      <c r="B33" s="51">
        <v>2100000</v>
      </c>
      <c r="C33" s="52">
        <v>2100000</v>
      </c>
      <c r="D33" s="38" t="s">
        <v>43</v>
      </c>
      <c r="E33" s="39"/>
      <c r="G33" s="3">
        <f t="shared" ref="G33:G46" si="28">IF(G32="",E32,G32)</f>
        <v>223999</v>
      </c>
      <c r="H33" s="1" t="s">
        <v>44</v>
      </c>
      <c r="I33" s="35">
        <f t="shared" ref="I33:I46" si="29">C33</f>
        <v>2100000</v>
      </c>
      <c r="J33" s="35">
        <f t="shared" ref="J33:J46" si="30">B33</f>
        <v>2100000</v>
      </c>
      <c r="K33" s="35">
        <f t="shared" ref="K33:K46" si="31">A33</f>
        <v>2100000</v>
      </c>
      <c r="L33" s="3" t="b">
        <f t="shared" ref="L33:N46" si="32">INT(I33)=I33</f>
        <v>1</v>
      </c>
      <c r="M33" s="3" t="b">
        <f t="shared" si="32"/>
        <v>1</v>
      </c>
      <c r="N33" s="3" t="b">
        <f t="shared" si="32"/>
        <v>1</v>
      </c>
    </row>
    <row r="34" spans="1:14" ht="43.5" customHeight="1" x14ac:dyDescent="0.25">
      <c r="A34" s="40">
        <v>2100000</v>
      </c>
      <c r="B34" s="40">
        <v>2100000</v>
      </c>
      <c r="C34" s="41">
        <v>2100000</v>
      </c>
      <c r="D34" s="42" t="s">
        <v>45</v>
      </c>
      <c r="E34" s="43"/>
      <c r="G34" s="3">
        <f t="shared" si="28"/>
        <v>223999</v>
      </c>
      <c r="H34" s="1" t="s">
        <v>46</v>
      </c>
      <c r="I34" s="35">
        <f t="shared" si="29"/>
        <v>2100000</v>
      </c>
      <c r="J34" s="35">
        <f t="shared" si="30"/>
        <v>2100000</v>
      </c>
      <c r="K34" s="35">
        <f t="shared" si="31"/>
        <v>2100000</v>
      </c>
      <c r="L34" s="3" t="b">
        <f t="shared" si="32"/>
        <v>1</v>
      </c>
      <c r="M34" s="3" t="b">
        <f t="shared" si="32"/>
        <v>1</v>
      </c>
      <c r="N34" s="3" t="b">
        <f t="shared" si="32"/>
        <v>1</v>
      </c>
    </row>
    <row r="35" spans="1:14" ht="43.5" customHeight="1" x14ac:dyDescent="0.25">
      <c r="A35" s="40">
        <v>2100000</v>
      </c>
      <c r="B35" s="40">
        <v>2100000</v>
      </c>
      <c r="C35" s="41">
        <v>2100000</v>
      </c>
      <c r="D35" s="42" t="s">
        <v>47</v>
      </c>
      <c r="E35" s="43"/>
      <c r="G35" s="3">
        <f t="shared" si="28"/>
        <v>223999</v>
      </c>
      <c r="H35" s="1" t="s">
        <v>48</v>
      </c>
      <c r="I35" s="35">
        <f t="shared" si="29"/>
        <v>2100000</v>
      </c>
      <c r="J35" s="35">
        <f t="shared" si="30"/>
        <v>2100000</v>
      </c>
      <c r="K35" s="35">
        <f t="shared" si="31"/>
        <v>2100000</v>
      </c>
      <c r="L35" s="3" t="b">
        <f t="shared" si="32"/>
        <v>1</v>
      </c>
      <c r="M35" s="3" t="b">
        <f t="shared" si="32"/>
        <v>1</v>
      </c>
      <c r="N35" s="3" t="b">
        <f t="shared" si="32"/>
        <v>1</v>
      </c>
    </row>
    <row r="36" spans="1:14" ht="43.5" customHeight="1" x14ac:dyDescent="0.25">
      <c r="A36" s="40">
        <v>700000</v>
      </c>
      <c r="B36" s="40">
        <v>700000</v>
      </c>
      <c r="C36" s="41">
        <v>700000</v>
      </c>
      <c r="D36" s="42" t="s">
        <v>49</v>
      </c>
      <c r="E36" s="43"/>
      <c r="G36" s="3">
        <f t="shared" si="28"/>
        <v>223999</v>
      </c>
      <c r="H36" s="1" t="s">
        <v>50</v>
      </c>
      <c r="I36" s="35">
        <f t="shared" si="29"/>
        <v>700000</v>
      </c>
      <c r="J36" s="35">
        <f t="shared" si="30"/>
        <v>700000</v>
      </c>
      <c r="K36" s="35">
        <f t="shared" si="31"/>
        <v>700000</v>
      </c>
      <c r="L36" s="3" t="b">
        <f t="shared" si="32"/>
        <v>1</v>
      </c>
      <c r="M36" s="3" t="b">
        <f t="shared" si="32"/>
        <v>1</v>
      </c>
      <c r="N36" s="3" t="b">
        <f t="shared" si="32"/>
        <v>1</v>
      </c>
    </row>
    <row r="37" spans="1:14" ht="30" customHeight="1" x14ac:dyDescent="0.25">
      <c r="A37" s="40">
        <v>700000</v>
      </c>
      <c r="B37" s="40">
        <v>700000</v>
      </c>
      <c r="C37" s="41">
        <v>700000</v>
      </c>
      <c r="D37" s="42" t="s">
        <v>51</v>
      </c>
      <c r="E37" s="43"/>
      <c r="G37" s="3">
        <f t="shared" si="28"/>
        <v>223999</v>
      </c>
      <c r="H37" s="1" t="s">
        <v>52</v>
      </c>
      <c r="I37" s="35">
        <f t="shared" si="29"/>
        <v>700000</v>
      </c>
      <c r="J37" s="35">
        <f t="shared" si="30"/>
        <v>700000</v>
      </c>
      <c r="K37" s="35">
        <f t="shared" si="31"/>
        <v>700000</v>
      </c>
      <c r="L37" s="3" t="b">
        <f t="shared" si="32"/>
        <v>1</v>
      </c>
      <c r="M37" s="3" t="b">
        <f t="shared" si="32"/>
        <v>1</v>
      </c>
      <c r="N37" s="3" t="b">
        <f t="shared" si="32"/>
        <v>1</v>
      </c>
    </row>
    <row r="38" spans="1:14" ht="43.5" customHeight="1" x14ac:dyDescent="0.25">
      <c r="A38" s="40">
        <v>700000</v>
      </c>
      <c r="B38" s="40">
        <v>700000</v>
      </c>
      <c r="C38" s="41">
        <v>700000</v>
      </c>
      <c r="D38" s="42" t="s">
        <v>53</v>
      </c>
      <c r="E38" s="43"/>
      <c r="G38" s="3">
        <f t="shared" si="28"/>
        <v>223999</v>
      </c>
      <c r="H38" s="1" t="s">
        <v>54</v>
      </c>
      <c r="I38" s="35">
        <f t="shared" si="29"/>
        <v>700000</v>
      </c>
      <c r="J38" s="35">
        <f t="shared" si="30"/>
        <v>700000</v>
      </c>
      <c r="K38" s="35">
        <f t="shared" si="31"/>
        <v>700000</v>
      </c>
      <c r="L38" s="3" t="b">
        <f t="shared" si="32"/>
        <v>1</v>
      </c>
      <c r="M38" s="3" t="b">
        <f t="shared" si="32"/>
        <v>1</v>
      </c>
      <c r="N38" s="3" t="b">
        <f t="shared" si="32"/>
        <v>1</v>
      </c>
    </row>
    <row r="39" spans="1:14" ht="30" customHeight="1" x14ac:dyDescent="0.25">
      <c r="A39" s="40">
        <v>15000000</v>
      </c>
      <c r="B39" s="40">
        <v>15000000</v>
      </c>
      <c r="C39" s="41">
        <v>15000000</v>
      </c>
      <c r="D39" s="42" t="s">
        <v>55</v>
      </c>
      <c r="E39" s="43"/>
      <c r="G39" s="3">
        <f t="shared" si="28"/>
        <v>223999</v>
      </c>
      <c r="H39" s="1" t="s">
        <v>56</v>
      </c>
      <c r="I39" s="35">
        <f t="shared" si="29"/>
        <v>15000000</v>
      </c>
      <c r="J39" s="35">
        <f t="shared" si="30"/>
        <v>15000000</v>
      </c>
      <c r="K39" s="35">
        <f t="shared" si="31"/>
        <v>15000000</v>
      </c>
      <c r="L39" s="3" t="b">
        <f t="shared" si="32"/>
        <v>1</v>
      </c>
      <c r="M39" s="3" t="b">
        <f t="shared" si="32"/>
        <v>1</v>
      </c>
      <c r="N39" s="3" t="b">
        <f t="shared" si="32"/>
        <v>1</v>
      </c>
    </row>
    <row r="40" spans="1:14" ht="30" customHeight="1" x14ac:dyDescent="0.25">
      <c r="A40" s="40">
        <v>20000000</v>
      </c>
      <c r="B40" s="40">
        <v>20000000</v>
      </c>
      <c r="C40" s="41">
        <v>20000000</v>
      </c>
      <c r="D40" s="42" t="s">
        <v>57</v>
      </c>
      <c r="E40" s="43"/>
      <c r="G40" s="3">
        <f t="shared" si="28"/>
        <v>223999</v>
      </c>
      <c r="H40" s="1" t="s">
        <v>58</v>
      </c>
      <c r="I40" s="35">
        <f t="shared" si="29"/>
        <v>20000000</v>
      </c>
      <c r="J40" s="35">
        <f t="shared" si="30"/>
        <v>20000000</v>
      </c>
      <c r="K40" s="35">
        <f t="shared" si="31"/>
        <v>20000000</v>
      </c>
      <c r="L40" s="3" t="b">
        <f t="shared" si="32"/>
        <v>1</v>
      </c>
      <c r="M40" s="3" t="b">
        <f t="shared" si="32"/>
        <v>1</v>
      </c>
      <c r="N40" s="3" t="b">
        <f t="shared" si="32"/>
        <v>1</v>
      </c>
    </row>
    <row r="41" spans="1:14" ht="30" customHeight="1" x14ac:dyDescent="0.25">
      <c r="A41" s="40">
        <v>13200000</v>
      </c>
      <c r="B41" s="40">
        <v>13200000</v>
      </c>
      <c r="C41" s="41">
        <v>13200000</v>
      </c>
      <c r="D41" s="42" t="s">
        <v>59</v>
      </c>
      <c r="E41" s="43"/>
      <c r="G41" s="3">
        <f t="shared" si="28"/>
        <v>223999</v>
      </c>
      <c r="H41" s="1" t="s">
        <v>60</v>
      </c>
      <c r="I41" s="35">
        <f t="shared" si="29"/>
        <v>13200000</v>
      </c>
      <c r="J41" s="35">
        <f t="shared" si="30"/>
        <v>13200000</v>
      </c>
      <c r="K41" s="35">
        <f t="shared" si="31"/>
        <v>13200000</v>
      </c>
      <c r="L41" s="3" t="b">
        <f t="shared" si="32"/>
        <v>1</v>
      </c>
      <c r="M41" s="3" t="b">
        <f t="shared" si="32"/>
        <v>1</v>
      </c>
      <c r="N41" s="3" t="b">
        <f t="shared" si="32"/>
        <v>1</v>
      </c>
    </row>
    <row r="42" spans="1:14" ht="30" customHeight="1" x14ac:dyDescent="0.25">
      <c r="A42" s="40">
        <v>3000000</v>
      </c>
      <c r="B42" s="40">
        <v>3000000</v>
      </c>
      <c r="C42" s="41">
        <v>3000000</v>
      </c>
      <c r="D42" s="53" t="s">
        <v>61</v>
      </c>
      <c r="E42" s="43"/>
      <c r="G42" s="3">
        <f t="shared" si="28"/>
        <v>223999</v>
      </c>
      <c r="H42" s="1" t="s">
        <v>62</v>
      </c>
      <c r="I42" s="35">
        <f t="shared" si="29"/>
        <v>3000000</v>
      </c>
      <c r="J42" s="35">
        <f t="shared" si="30"/>
        <v>3000000</v>
      </c>
      <c r="K42" s="35">
        <f t="shared" si="31"/>
        <v>3000000</v>
      </c>
      <c r="L42" s="3" t="b">
        <f t="shared" si="32"/>
        <v>1</v>
      </c>
      <c r="M42" s="3" t="b">
        <f t="shared" si="32"/>
        <v>1</v>
      </c>
      <c r="N42" s="3" t="b">
        <f t="shared" si="32"/>
        <v>1</v>
      </c>
    </row>
    <row r="43" spans="1:14" ht="30" customHeight="1" x14ac:dyDescent="0.25">
      <c r="A43" s="40">
        <v>3000000</v>
      </c>
      <c r="B43" s="40">
        <v>3000000</v>
      </c>
      <c r="C43" s="41">
        <v>3000000</v>
      </c>
      <c r="D43" s="53" t="s">
        <v>63</v>
      </c>
      <c r="E43" s="43"/>
      <c r="G43" s="3">
        <f t="shared" si="28"/>
        <v>223999</v>
      </c>
      <c r="H43" s="1" t="s">
        <v>64</v>
      </c>
      <c r="I43" s="35">
        <f t="shared" si="29"/>
        <v>3000000</v>
      </c>
      <c r="J43" s="35">
        <f t="shared" si="30"/>
        <v>3000000</v>
      </c>
      <c r="K43" s="35">
        <f t="shared" si="31"/>
        <v>3000000</v>
      </c>
      <c r="L43" s="3" t="b">
        <f t="shared" si="32"/>
        <v>1</v>
      </c>
      <c r="M43" s="3" t="b">
        <f t="shared" si="32"/>
        <v>1</v>
      </c>
      <c r="N43" s="3" t="b">
        <f t="shared" si="32"/>
        <v>1</v>
      </c>
    </row>
    <row r="44" spans="1:14" ht="30" customHeight="1" x14ac:dyDescent="0.25">
      <c r="A44" s="40">
        <v>70000000</v>
      </c>
      <c r="B44" s="40">
        <v>70000000</v>
      </c>
      <c r="C44" s="41">
        <v>70000000</v>
      </c>
      <c r="D44" s="53" t="s">
        <v>65</v>
      </c>
      <c r="E44" s="43"/>
      <c r="G44" s="3">
        <f t="shared" si="28"/>
        <v>223999</v>
      </c>
      <c r="H44" s="1" t="s">
        <v>66</v>
      </c>
      <c r="I44" s="35">
        <f t="shared" si="29"/>
        <v>70000000</v>
      </c>
      <c r="J44" s="35">
        <f t="shared" si="30"/>
        <v>70000000</v>
      </c>
      <c r="K44" s="35">
        <f t="shared" si="31"/>
        <v>70000000</v>
      </c>
      <c r="L44" s="3" t="b">
        <f t="shared" si="32"/>
        <v>1</v>
      </c>
      <c r="M44" s="3" t="b">
        <f t="shared" si="32"/>
        <v>1</v>
      </c>
      <c r="N44" s="3" t="b">
        <f t="shared" si="32"/>
        <v>1</v>
      </c>
    </row>
    <row r="45" spans="1:14" ht="30" customHeight="1" x14ac:dyDescent="0.25">
      <c r="A45" s="40">
        <v>0</v>
      </c>
      <c r="B45" s="40">
        <v>30000000</v>
      </c>
      <c r="C45" s="41">
        <f>15000000+20000000</f>
        <v>35000000</v>
      </c>
      <c r="D45" s="53" t="s">
        <v>67</v>
      </c>
      <c r="E45" s="43"/>
      <c r="G45" s="3">
        <f t="shared" si="28"/>
        <v>223999</v>
      </c>
      <c r="H45" s="1" t="s">
        <v>68</v>
      </c>
      <c r="I45" s="35">
        <f t="shared" si="29"/>
        <v>35000000</v>
      </c>
      <c r="J45" s="35">
        <f t="shared" si="30"/>
        <v>30000000</v>
      </c>
      <c r="K45" s="35">
        <f t="shared" si="31"/>
        <v>0</v>
      </c>
      <c r="L45" s="3" t="b">
        <f t="shared" si="32"/>
        <v>1</v>
      </c>
      <c r="M45" s="3" t="b">
        <f t="shared" si="32"/>
        <v>1</v>
      </c>
      <c r="N45" s="3" t="b">
        <f t="shared" si="32"/>
        <v>1</v>
      </c>
    </row>
    <row r="46" spans="1:14" ht="30" customHeight="1" thickBot="1" x14ac:dyDescent="0.3">
      <c r="A46" s="44">
        <v>0</v>
      </c>
      <c r="B46" s="44">
        <v>16000000</v>
      </c>
      <c r="C46" s="45">
        <v>16000000</v>
      </c>
      <c r="D46" s="46" t="s">
        <v>69</v>
      </c>
      <c r="E46" s="33"/>
      <c r="G46" s="3">
        <f t="shared" si="28"/>
        <v>223999</v>
      </c>
      <c r="H46" s="1" t="s">
        <v>70</v>
      </c>
      <c r="I46" s="35">
        <f t="shared" si="29"/>
        <v>16000000</v>
      </c>
      <c r="J46" s="35">
        <f t="shared" si="30"/>
        <v>16000000</v>
      </c>
      <c r="K46" s="35">
        <f t="shared" si="31"/>
        <v>0</v>
      </c>
      <c r="L46" s="3" t="b">
        <f t="shared" si="32"/>
        <v>1</v>
      </c>
      <c r="M46" s="3" t="b">
        <f t="shared" si="32"/>
        <v>1</v>
      </c>
      <c r="N46" s="3" t="b">
        <f t="shared" si="32"/>
        <v>1</v>
      </c>
    </row>
    <row r="47" spans="1:14" ht="30" customHeight="1" thickBot="1" x14ac:dyDescent="0.3">
      <c r="A47" s="21">
        <f t="shared" ref="A47:C47" si="33">A48</f>
        <v>139570000</v>
      </c>
      <c r="B47" s="21">
        <f t="shared" si="33"/>
        <v>141508628</v>
      </c>
      <c r="C47" s="22">
        <f t="shared" si="33"/>
        <v>143399280</v>
      </c>
      <c r="D47" s="26" t="s">
        <v>71</v>
      </c>
      <c r="E47" s="27">
        <v>227001</v>
      </c>
      <c r="F47" s="28" t="s">
        <v>6</v>
      </c>
      <c r="G47" s="28"/>
      <c r="H47" s="34"/>
      <c r="I47" s="29"/>
    </row>
    <row r="48" spans="1:14" ht="30" customHeight="1" thickBot="1" x14ac:dyDescent="0.3">
      <c r="A48" s="44">
        <v>139570000</v>
      </c>
      <c r="B48" s="44">
        <v>141508628</v>
      </c>
      <c r="C48" s="45">
        <v>143399280</v>
      </c>
      <c r="D48" s="46" t="s">
        <v>72</v>
      </c>
      <c r="E48" s="33"/>
      <c r="G48" s="3">
        <f>IF(G47="",E47,G47)</f>
        <v>227001</v>
      </c>
      <c r="H48" s="1" t="s">
        <v>73</v>
      </c>
      <c r="I48" s="35">
        <f>C48</f>
        <v>143399280</v>
      </c>
      <c r="J48" s="35">
        <f>B48</f>
        <v>141508628</v>
      </c>
      <c r="K48" s="35">
        <f>A48</f>
        <v>139570000</v>
      </c>
      <c r="L48" s="3" t="b">
        <f>INT(I48)=I48</f>
        <v>1</v>
      </c>
      <c r="M48" s="3" t="b">
        <f t="shared" ref="M48:N48" si="34">INT(J48)=J48</f>
        <v>1</v>
      </c>
      <c r="N48" s="3" t="b">
        <f t="shared" si="34"/>
        <v>1</v>
      </c>
    </row>
    <row r="49" spans="1:20" ht="30" customHeight="1" thickBot="1" x14ac:dyDescent="0.3">
      <c r="A49" s="21">
        <f t="shared" ref="A49:C49" si="35">SUM(A50:A50)</f>
        <v>138800000</v>
      </c>
      <c r="B49" s="21">
        <f t="shared" si="35"/>
        <v>150400000</v>
      </c>
      <c r="C49" s="22">
        <f t="shared" si="35"/>
        <v>163400000</v>
      </c>
      <c r="D49" s="26" t="s">
        <v>74</v>
      </c>
      <c r="E49" s="27">
        <v>227002</v>
      </c>
      <c r="F49" s="28" t="s">
        <v>6</v>
      </c>
      <c r="G49" s="28"/>
      <c r="H49" s="34"/>
      <c r="I49" s="29"/>
    </row>
    <row r="50" spans="1:20" ht="30" customHeight="1" thickBot="1" x14ac:dyDescent="0.3">
      <c r="A50" s="44">
        <v>138800000</v>
      </c>
      <c r="B50" s="44">
        <v>150400000</v>
      </c>
      <c r="C50" s="45">
        <v>163400000</v>
      </c>
      <c r="D50" s="46" t="s">
        <v>75</v>
      </c>
      <c r="E50" s="33"/>
      <c r="G50" s="3">
        <f>IF(G49="",E49,G49)</f>
        <v>227002</v>
      </c>
      <c r="H50" s="1" t="s">
        <v>76</v>
      </c>
      <c r="I50" s="35">
        <f>C50</f>
        <v>163400000</v>
      </c>
      <c r="J50" s="35">
        <f>B50</f>
        <v>150400000</v>
      </c>
      <c r="K50" s="35">
        <f>A50</f>
        <v>138800000</v>
      </c>
      <c r="L50" s="3" t="b">
        <f>INT(I50)=I50</f>
        <v>1</v>
      </c>
      <c r="M50" s="3" t="b">
        <f t="shared" ref="M50:N50" si="36">INT(J50)=J50</f>
        <v>1</v>
      </c>
      <c r="N50" s="3" t="b">
        <f t="shared" si="36"/>
        <v>1</v>
      </c>
    </row>
    <row r="51" spans="1:20" ht="30" customHeight="1" thickBot="1" x14ac:dyDescent="0.3">
      <c r="A51" s="21">
        <f>SUM(A52:A57)</f>
        <v>1971633117</v>
      </c>
      <c r="B51" s="21">
        <f>SUM(B52:B57)</f>
        <v>1577581116</v>
      </c>
      <c r="C51" s="22">
        <f>SUM(C52:C57)</f>
        <v>1363509116</v>
      </c>
      <c r="D51" s="26" t="s">
        <v>77</v>
      </c>
      <c r="E51" s="27">
        <v>227003</v>
      </c>
      <c r="F51" s="28" t="s">
        <v>6</v>
      </c>
      <c r="G51" s="28"/>
      <c r="H51" s="34"/>
      <c r="I51" s="29"/>
      <c r="R51" s="54"/>
      <c r="S51" s="54"/>
      <c r="T51" s="54"/>
    </row>
    <row r="52" spans="1:20" ht="30" customHeight="1" x14ac:dyDescent="0.25">
      <c r="A52" s="51">
        <v>542987055</v>
      </c>
      <c r="B52" s="51">
        <v>543358122</v>
      </c>
      <c r="C52" s="52">
        <v>574929217</v>
      </c>
      <c r="D52" s="38" t="s">
        <v>78</v>
      </c>
      <c r="E52" s="39"/>
      <c r="G52" s="3">
        <f t="shared" ref="G52:G57" si="37">IF(G51="",E51,G51)</f>
        <v>227003</v>
      </c>
      <c r="H52" s="1" t="s">
        <v>79</v>
      </c>
      <c r="I52" s="35">
        <f t="shared" ref="I52:I57" si="38">C52</f>
        <v>574929217</v>
      </c>
      <c r="J52" s="35">
        <f t="shared" ref="J52:J57" si="39">B52</f>
        <v>543358122</v>
      </c>
      <c r="K52" s="35">
        <f t="shared" ref="K52:K57" si="40">A52</f>
        <v>542987055</v>
      </c>
      <c r="L52" s="3" t="b">
        <f t="shared" ref="L52:N57" si="41">INT(I52)=I52</f>
        <v>1</v>
      </c>
      <c r="M52" s="3" t="b">
        <f t="shared" si="41"/>
        <v>1</v>
      </c>
      <c r="N52" s="3" t="b">
        <f t="shared" si="41"/>
        <v>1</v>
      </c>
      <c r="O52" s="3"/>
      <c r="P52" s="3"/>
      <c r="Q52" s="3"/>
      <c r="R52" s="29"/>
      <c r="S52" s="29"/>
      <c r="T52" s="29"/>
    </row>
    <row r="53" spans="1:20" ht="30" customHeight="1" x14ac:dyDescent="0.25">
      <c r="A53" s="40">
        <v>923704594</v>
      </c>
      <c r="B53" s="40">
        <v>522114385</v>
      </c>
      <c r="C53" s="41">
        <v>305623701</v>
      </c>
      <c r="D53" s="42" t="s">
        <v>80</v>
      </c>
      <c r="E53" s="43"/>
      <c r="G53" s="3">
        <f t="shared" si="37"/>
        <v>227003</v>
      </c>
      <c r="H53" s="1" t="s">
        <v>81</v>
      </c>
      <c r="I53" s="35">
        <f t="shared" si="38"/>
        <v>305623701</v>
      </c>
      <c r="J53" s="35">
        <f t="shared" si="39"/>
        <v>522114385</v>
      </c>
      <c r="K53" s="35">
        <f t="shared" si="40"/>
        <v>923704594</v>
      </c>
      <c r="L53" s="3" t="b">
        <f t="shared" si="41"/>
        <v>1</v>
      </c>
      <c r="M53" s="3" t="b">
        <f t="shared" si="41"/>
        <v>1</v>
      </c>
      <c r="N53" s="3" t="b">
        <f t="shared" si="41"/>
        <v>1</v>
      </c>
      <c r="O53" s="3"/>
      <c r="P53" s="3"/>
      <c r="Q53" s="3"/>
      <c r="R53" s="29"/>
      <c r="S53" s="29"/>
      <c r="T53" s="29"/>
    </row>
    <row r="54" spans="1:20" ht="30" customHeight="1" x14ac:dyDescent="0.25">
      <c r="A54" s="40">
        <v>167427692</v>
      </c>
      <c r="B54" s="40">
        <v>187506708</v>
      </c>
      <c r="C54" s="41">
        <v>170702496</v>
      </c>
      <c r="D54" s="42" t="s">
        <v>82</v>
      </c>
      <c r="E54" s="43"/>
      <c r="G54" s="3">
        <f t="shared" si="37"/>
        <v>227003</v>
      </c>
      <c r="H54" s="1" t="s">
        <v>83</v>
      </c>
      <c r="I54" s="35">
        <f t="shared" si="38"/>
        <v>170702496</v>
      </c>
      <c r="J54" s="35">
        <f t="shared" si="39"/>
        <v>187506708</v>
      </c>
      <c r="K54" s="35">
        <f t="shared" si="40"/>
        <v>167427692</v>
      </c>
      <c r="L54" s="3" t="b">
        <f t="shared" si="41"/>
        <v>1</v>
      </c>
      <c r="M54" s="3" t="b">
        <f t="shared" si="41"/>
        <v>1</v>
      </c>
      <c r="N54" s="3" t="b">
        <f t="shared" si="41"/>
        <v>1</v>
      </c>
      <c r="O54" s="3"/>
      <c r="P54" s="3"/>
      <c r="Q54" s="3"/>
      <c r="R54" s="29"/>
      <c r="S54" s="29"/>
      <c r="T54" s="29"/>
    </row>
    <row r="55" spans="1:20" ht="30" customHeight="1" x14ac:dyDescent="0.25">
      <c r="A55" s="40">
        <v>79603346</v>
      </c>
      <c r="B55" s="40">
        <v>67819441</v>
      </c>
      <c r="C55" s="41">
        <v>54391977</v>
      </c>
      <c r="D55" s="42" t="s">
        <v>84</v>
      </c>
      <c r="E55" s="43"/>
      <c r="G55" s="3">
        <f t="shared" si="37"/>
        <v>227003</v>
      </c>
      <c r="H55" s="1" t="s">
        <v>85</v>
      </c>
      <c r="I55" s="35">
        <f t="shared" si="38"/>
        <v>54391977</v>
      </c>
      <c r="J55" s="35">
        <f t="shared" si="39"/>
        <v>67819441</v>
      </c>
      <c r="K55" s="35">
        <f t="shared" si="40"/>
        <v>79603346</v>
      </c>
      <c r="L55" s="3" t="b">
        <f t="shared" si="41"/>
        <v>1</v>
      </c>
      <c r="M55" s="3" t="b">
        <f t="shared" si="41"/>
        <v>1</v>
      </c>
      <c r="N55" s="3" t="b">
        <f t="shared" si="41"/>
        <v>1</v>
      </c>
      <c r="O55" s="3"/>
      <c r="P55" s="3"/>
      <c r="Q55" s="3"/>
      <c r="R55" s="29"/>
      <c r="S55" s="29"/>
      <c r="T55" s="29"/>
    </row>
    <row r="56" spans="1:20" ht="30" customHeight="1" x14ac:dyDescent="0.25">
      <c r="A56" s="40">
        <v>184370974</v>
      </c>
      <c r="B56" s="40">
        <v>183192749</v>
      </c>
      <c r="C56" s="41">
        <v>184250313</v>
      </c>
      <c r="D56" s="42" t="s">
        <v>86</v>
      </c>
      <c r="E56" s="43"/>
      <c r="G56" s="3">
        <f t="shared" si="37"/>
        <v>227003</v>
      </c>
      <c r="H56" s="1" t="s">
        <v>87</v>
      </c>
      <c r="I56" s="35">
        <f t="shared" si="38"/>
        <v>184250313</v>
      </c>
      <c r="J56" s="35">
        <f t="shared" si="39"/>
        <v>183192749</v>
      </c>
      <c r="K56" s="35">
        <f t="shared" si="40"/>
        <v>184370974</v>
      </c>
      <c r="L56" s="3" t="b">
        <f t="shared" si="41"/>
        <v>1</v>
      </c>
      <c r="M56" s="3" t="b">
        <f t="shared" si="41"/>
        <v>1</v>
      </c>
      <c r="N56" s="3" t="b">
        <f t="shared" si="41"/>
        <v>1</v>
      </c>
      <c r="O56" s="3"/>
      <c r="P56" s="3"/>
      <c r="Q56" s="3"/>
      <c r="R56" s="29"/>
      <c r="S56" s="29"/>
      <c r="T56" s="29"/>
    </row>
    <row r="57" spans="1:20" ht="30" customHeight="1" thickBot="1" x14ac:dyDescent="0.3">
      <c r="A57" s="40">
        <v>73539456</v>
      </c>
      <c r="B57" s="40">
        <v>73589711</v>
      </c>
      <c r="C57" s="41">
        <v>73611412</v>
      </c>
      <c r="D57" s="42" t="s">
        <v>88</v>
      </c>
      <c r="E57" s="43"/>
      <c r="G57" s="3">
        <f t="shared" si="37"/>
        <v>227003</v>
      </c>
      <c r="H57" s="1" t="s">
        <v>89</v>
      </c>
      <c r="I57" s="35">
        <f t="shared" si="38"/>
        <v>73611412</v>
      </c>
      <c r="J57" s="35">
        <f t="shared" si="39"/>
        <v>73589711</v>
      </c>
      <c r="K57" s="35">
        <f t="shared" si="40"/>
        <v>73539456</v>
      </c>
      <c r="L57" s="3" t="b">
        <f t="shared" si="41"/>
        <v>1</v>
      </c>
      <c r="M57" s="3" t="b">
        <f t="shared" si="41"/>
        <v>1</v>
      </c>
      <c r="N57" s="3" t="b">
        <f t="shared" si="41"/>
        <v>1</v>
      </c>
      <c r="O57" s="3"/>
      <c r="P57" s="3"/>
      <c r="Q57" s="3"/>
      <c r="R57" s="29"/>
      <c r="S57" s="29"/>
      <c r="T57" s="29"/>
    </row>
    <row r="58" spans="1:20" ht="30" customHeight="1" thickBot="1" x14ac:dyDescent="0.3">
      <c r="A58" s="21">
        <f>SUM(A59:A63)</f>
        <v>1350902214</v>
      </c>
      <c r="B58" s="21">
        <f>SUM(B59:B63)</f>
        <v>1437609441</v>
      </c>
      <c r="C58" s="22">
        <f>SUM(C59:C63)</f>
        <v>1244915466</v>
      </c>
      <c r="D58" s="26" t="s">
        <v>90</v>
      </c>
      <c r="E58" s="27">
        <v>227011</v>
      </c>
      <c r="F58" s="28" t="s">
        <v>6</v>
      </c>
      <c r="G58" s="28"/>
      <c r="H58" s="34"/>
      <c r="I58" s="29"/>
    </row>
    <row r="59" spans="1:20" ht="30" customHeight="1" x14ac:dyDescent="0.25">
      <c r="A59" s="51">
        <v>126855056</v>
      </c>
      <c r="B59" s="51">
        <v>169452801</v>
      </c>
      <c r="C59" s="52">
        <v>187442088</v>
      </c>
      <c r="D59" s="38" t="s">
        <v>91</v>
      </c>
      <c r="E59" s="39"/>
      <c r="G59" s="3">
        <f t="shared" ref="G59:G63" si="42">IF(G58="",E58,G58)</f>
        <v>227011</v>
      </c>
      <c r="H59" s="1" t="s">
        <v>92</v>
      </c>
      <c r="I59" s="35">
        <f t="shared" ref="I59:I63" si="43">C59</f>
        <v>187442088</v>
      </c>
      <c r="J59" s="35">
        <f t="shared" ref="J59:J63" si="44">B59</f>
        <v>169452801</v>
      </c>
      <c r="K59" s="35">
        <f t="shared" ref="K59:K63" si="45">A59</f>
        <v>126855056</v>
      </c>
      <c r="L59" s="3" t="b">
        <f t="shared" ref="L59:N63" si="46">INT(I59)=I59</f>
        <v>1</v>
      </c>
      <c r="M59" s="3" t="b">
        <f t="shared" si="46"/>
        <v>1</v>
      </c>
      <c r="N59" s="3" t="b">
        <f t="shared" si="46"/>
        <v>1</v>
      </c>
    </row>
    <row r="60" spans="1:20" ht="30" customHeight="1" x14ac:dyDescent="0.25">
      <c r="A60" s="40">
        <v>39570000</v>
      </c>
      <c r="B60" s="40">
        <v>33150000</v>
      </c>
      <c r="C60" s="41">
        <v>32610000</v>
      </c>
      <c r="D60" s="42" t="s">
        <v>93</v>
      </c>
      <c r="E60" s="43"/>
      <c r="G60" s="3">
        <f t="shared" si="42"/>
        <v>227011</v>
      </c>
      <c r="H60" s="1" t="s">
        <v>94</v>
      </c>
      <c r="I60" s="35">
        <f t="shared" si="43"/>
        <v>32610000</v>
      </c>
      <c r="J60" s="35">
        <f t="shared" si="44"/>
        <v>33150000</v>
      </c>
      <c r="K60" s="35">
        <f t="shared" si="45"/>
        <v>39570000</v>
      </c>
      <c r="L60" s="3" t="b">
        <f t="shared" si="46"/>
        <v>1</v>
      </c>
      <c r="M60" s="3" t="b">
        <f t="shared" si="46"/>
        <v>1</v>
      </c>
      <c r="N60" s="3" t="b">
        <f t="shared" si="46"/>
        <v>1</v>
      </c>
    </row>
    <row r="61" spans="1:20" ht="30" customHeight="1" x14ac:dyDescent="0.25">
      <c r="A61" s="40">
        <v>1106592358</v>
      </c>
      <c r="B61" s="40">
        <v>1157121840</v>
      </c>
      <c r="C61" s="41">
        <v>946978578</v>
      </c>
      <c r="D61" s="42" t="s">
        <v>95</v>
      </c>
      <c r="E61" s="43"/>
      <c r="G61" s="3">
        <f t="shared" si="42"/>
        <v>227011</v>
      </c>
      <c r="H61" s="1" t="s">
        <v>96</v>
      </c>
      <c r="I61" s="35">
        <f t="shared" si="43"/>
        <v>946978578</v>
      </c>
      <c r="J61" s="35">
        <f t="shared" si="44"/>
        <v>1157121840</v>
      </c>
      <c r="K61" s="35">
        <f t="shared" si="45"/>
        <v>1106592358</v>
      </c>
      <c r="L61" s="3" t="b">
        <f t="shared" si="46"/>
        <v>1</v>
      </c>
      <c r="M61" s="3" t="b">
        <f t="shared" si="46"/>
        <v>1</v>
      </c>
      <c r="N61" s="3" t="b">
        <f t="shared" si="46"/>
        <v>1</v>
      </c>
    </row>
    <row r="62" spans="1:20" ht="30" customHeight="1" x14ac:dyDescent="0.25">
      <c r="A62" s="40">
        <v>46384800</v>
      </c>
      <c r="B62" s="40">
        <v>46384800</v>
      </c>
      <c r="C62" s="41">
        <v>46384800</v>
      </c>
      <c r="D62" s="42" t="s">
        <v>97</v>
      </c>
      <c r="E62" s="43"/>
      <c r="G62" s="3">
        <f t="shared" si="42"/>
        <v>227011</v>
      </c>
      <c r="H62" s="1" t="s">
        <v>98</v>
      </c>
      <c r="I62" s="35">
        <f t="shared" si="43"/>
        <v>46384800</v>
      </c>
      <c r="J62" s="35">
        <f t="shared" si="44"/>
        <v>46384800</v>
      </c>
      <c r="K62" s="35">
        <f t="shared" si="45"/>
        <v>46384800</v>
      </c>
      <c r="L62" s="3" t="b">
        <f t="shared" si="46"/>
        <v>1</v>
      </c>
      <c r="M62" s="3" t="b">
        <f t="shared" si="46"/>
        <v>1</v>
      </c>
      <c r="N62" s="3" t="b">
        <f t="shared" si="46"/>
        <v>1</v>
      </c>
    </row>
    <row r="63" spans="1:20" ht="30" customHeight="1" thickBot="1" x14ac:dyDescent="0.3">
      <c r="A63" s="40">
        <v>31500000</v>
      </c>
      <c r="B63" s="40">
        <v>31500000</v>
      </c>
      <c r="C63" s="41">
        <v>31500000</v>
      </c>
      <c r="D63" s="42" t="s">
        <v>99</v>
      </c>
      <c r="E63" s="43"/>
      <c r="G63" s="3">
        <f t="shared" si="42"/>
        <v>227011</v>
      </c>
      <c r="H63" s="1" t="s">
        <v>100</v>
      </c>
      <c r="I63" s="35">
        <f t="shared" si="43"/>
        <v>31500000</v>
      </c>
      <c r="J63" s="35">
        <f t="shared" si="44"/>
        <v>31500000</v>
      </c>
      <c r="K63" s="35">
        <f t="shared" si="45"/>
        <v>31500000</v>
      </c>
      <c r="L63" s="3" t="b">
        <f t="shared" si="46"/>
        <v>1</v>
      </c>
      <c r="M63" s="3" t="b">
        <f t="shared" si="46"/>
        <v>1</v>
      </c>
      <c r="N63" s="3" t="b">
        <f t="shared" si="46"/>
        <v>1</v>
      </c>
    </row>
    <row r="64" spans="1:20" ht="30" customHeight="1" thickBot="1" x14ac:dyDescent="0.3">
      <c r="A64" s="21">
        <f t="shared" ref="A64" si="47">SUM(A65:A67)</f>
        <v>7759260</v>
      </c>
      <c r="B64" s="21">
        <f t="shared" ref="B64:C64" si="48">SUM(B65:B67)</f>
        <v>7759260</v>
      </c>
      <c r="C64" s="22">
        <f t="shared" si="48"/>
        <v>7759260</v>
      </c>
      <c r="D64" s="26" t="s">
        <v>101</v>
      </c>
      <c r="E64" s="27">
        <v>228007</v>
      </c>
      <c r="F64" s="28" t="s">
        <v>6</v>
      </c>
      <c r="G64" s="28"/>
      <c r="H64" s="34"/>
      <c r="I64" s="29"/>
    </row>
    <row r="65" spans="1:14" ht="30" customHeight="1" x14ac:dyDescent="0.25">
      <c r="A65" s="44">
        <v>5000000</v>
      </c>
      <c r="B65" s="44">
        <v>5000000</v>
      </c>
      <c r="C65" s="45">
        <v>5000000</v>
      </c>
      <c r="D65" s="46" t="s">
        <v>102</v>
      </c>
      <c r="E65" s="33"/>
      <c r="G65" s="3">
        <f t="shared" ref="G65:G67" si="49">IF(G64="",E64,G64)</f>
        <v>228007</v>
      </c>
      <c r="H65" s="1" t="s">
        <v>103</v>
      </c>
      <c r="I65" s="35">
        <f t="shared" ref="I65:I67" si="50">C65</f>
        <v>5000000</v>
      </c>
      <c r="J65" s="35">
        <f t="shared" ref="J65:J67" si="51">B65</f>
        <v>5000000</v>
      </c>
      <c r="K65" s="35">
        <f t="shared" ref="K65:K67" si="52">A65</f>
        <v>5000000</v>
      </c>
      <c r="L65" s="3" t="b">
        <f t="shared" ref="L65:N67" si="53">INT(I65)=I65</f>
        <v>1</v>
      </c>
      <c r="M65" s="3" t="b">
        <f t="shared" si="53"/>
        <v>1</v>
      </c>
      <c r="N65" s="3" t="b">
        <f t="shared" si="53"/>
        <v>1</v>
      </c>
    </row>
    <row r="66" spans="1:14" ht="30" customHeight="1" x14ac:dyDescent="0.25">
      <c r="A66" s="40">
        <v>2359260</v>
      </c>
      <c r="B66" s="40">
        <v>2359260</v>
      </c>
      <c r="C66" s="41">
        <v>2359260</v>
      </c>
      <c r="D66" s="42" t="s">
        <v>104</v>
      </c>
      <c r="E66" s="43"/>
      <c r="G66" s="3">
        <f t="shared" si="49"/>
        <v>228007</v>
      </c>
      <c r="H66" s="1" t="s">
        <v>105</v>
      </c>
      <c r="I66" s="35">
        <f t="shared" si="50"/>
        <v>2359260</v>
      </c>
      <c r="J66" s="35">
        <f t="shared" si="51"/>
        <v>2359260</v>
      </c>
      <c r="K66" s="35">
        <f t="shared" si="52"/>
        <v>2359260</v>
      </c>
      <c r="L66" s="3" t="b">
        <f t="shared" si="53"/>
        <v>1</v>
      </c>
      <c r="M66" s="3" t="b">
        <f t="shared" si="53"/>
        <v>1</v>
      </c>
      <c r="N66" s="3" t="b">
        <f t="shared" si="53"/>
        <v>1</v>
      </c>
    </row>
    <row r="67" spans="1:14" ht="30" customHeight="1" thickBot="1" x14ac:dyDescent="0.3">
      <c r="A67" s="44">
        <v>400000</v>
      </c>
      <c r="B67" s="44">
        <v>400000</v>
      </c>
      <c r="C67" s="45">
        <v>400000</v>
      </c>
      <c r="D67" s="46" t="s">
        <v>106</v>
      </c>
      <c r="E67" s="33"/>
      <c r="G67" s="3">
        <f t="shared" si="49"/>
        <v>228007</v>
      </c>
      <c r="H67" s="1" t="s">
        <v>107</v>
      </c>
      <c r="I67" s="35">
        <f t="shared" si="50"/>
        <v>400000</v>
      </c>
      <c r="J67" s="35">
        <f t="shared" si="51"/>
        <v>400000</v>
      </c>
      <c r="K67" s="35">
        <f t="shared" si="52"/>
        <v>400000</v>
      </c>
      <c r="L67" s="3" t="b">
        <f t="shared" si="53"/>
        <v>1</v>
      </c>
      <c r="M67" s="3" t="b">
        <f t="shared" si="53"/>
        <v>1</v>
      </c>
      <c r="N67" s="3" t="b">
        <f t="shared" si="53"/>
        <v>1</v>
      </c>
    </row>
    <row r="68" spans="1:14" ht="30" customHeight="1" thickBot="1" x14ac:dyDescent="0.3">
      <c r="A68" s="21">
        <f t="shared" ref="A68:C68" si="54">A69</f>
        <v>34907342</v>
      </c>
      <c r="B68" s="21">
        <f t="shared" si="54"/>
        <v>36671931</v>
      </c>
      <c r="C68" s="22">
        <f t="shared" si="54"/>
        <v>32862067</v>
      </c>
      <c r="D68" s="26" t="s">
        <v>108</v>
      </c>
      <c r="E68" s="27">
        <v>228009</v>
      </c>
      <c r="F68" s="28" t="s">
        <v>6</v>
      </c>
      <c r="G68" s="28"/>
      <c r="H68" s="34"/>
      <c r="I68" s="29"/>
    </row>
    <row r="69" spans="1:14" ht="30" customHeight="1" thickBot="1" x14ac:dyDescent="0.3">
      <c r="A69" s="44">
        <v>34907342</v>
      </c>
      <c r="B69" s="44">
        <v>36671931</v>
      </c>
      <c r="C69" s="45">
        <v>32862067</v>
      </c>
      <c r="D69" s="46" t="s">
        <v>109</v>
      </c>
      <c r="E69" s="33"/>
      <c r="G69" s="3">
        <f>IF(G68="",E68,G68)</f>
        <v>228009</v>
      </c>
      <c r="H69" s="1" t="s">
        <v>110</v>
      </c>
      <c r="I69" s="35">
        <f>C69</f>
        <v>32862067</v>
      </c>
      <c r="J69" s="35">
        <f>B69</f>
        <v>36671931</v>
      </c>
      <c r="K69" s="35">
        <f>A69</f>
        <v>34907342</v>
      </c>
      <c r="L69" s="3" t="b">
        <f>INT(I69)=I69</f>
        <v>1</v>
      </c>
      <c r="M69" s="3" t="b">
        <f t="shared" ref="M69:N69" si="55">INT(J69)=J69</f>
        <v>1</v>
      </c>
      <c r="N69" s="3" t="b">
        <f t="shared" si="55"/>
        <v>1</v>
      </c>
    </row>
    <row r="70" spans="1:14" ht="30" customHeight="1" thickBot="1" x14ac:dyDescent="0.3">
      <c r="A70" s="21">
        <f t="shared" ref="A70:B70" si="56">SUM(A71:A72)</f>
        <v>595271199</v>
      </c>
      <c r="B70" s="21">
        <f t="shared" si="56"/>
        <v>566924951</v>
      </c>
      <c r="C70" s="22">
        <f>SUM(C71:C72)</f>
        <v>539928525</v>
      </c>
      <c r="D70" s="26" t="s">
        <v>111</v>
      </c>
      <c r="E70" s="27">
        <v>228011</v>
      </c>
      <c r="F70" s="28" t="s">
        <v>6</v>
      </c>
      <c r="G70" s="28"/>
      <c r="H70" s="34"/>
      <c r="I70" s="29"/>
    </row>
    <row r="71" spans="1:14" ht="30" customHeight="1" x14ac:dyDescent="0.25">
      <c r="A71" s="44">
        <v>69378699</v>
      </c>
      <c r="B71" s="44">
        <v>66074951</v>
      </c>
      <c r="C71" s="45">
        <v>62928525</v>
      </c>
      <c r="D71" s="46" t="s">
        <v>112</v>
      </c>
      <c r="E71" s="33"/>
      <c r="G71" s="3">
        <f t="shared" ref="G71:G72" si="57">IF(G70="",E70,G70)</f>
        <v>228011</v>
      </c>
      <c r="H71" s="1" t="s">
        <v>113</v>
      </c>
      <c r="I71" s="35">
        <f t="shared" ref="I71:I72" si="58">C71</f>
        <v>62928525</v>
      </c>
      <c r="J71" s="35">
        <f t="shared" ref="J71:J72" si="59">B71</f>
        <v>66074951</v>
      </c>
      <c r="K71" s="35">
        <f t="shared" ref="K71:K72" si="60">A71</f>
        <v>69378699</v>
      </c>
      <c r="L71" s="3" t="b">
        <f t="shared" ref="L71:N72" si="61">INT(I71)=I71</f>
        <v>1</v>
      </c>
      <c r="M71" s="3" t="b">
        <f t="shared" si="61"/>
        <v>1</v>
      </c>
      <c r="N71" s="3" t="b">
        <f t="shared" si="61"/>
        <v>1</v>
      </c>
    </row>
    <row r="72" spans="1:14" ht="30" customHeight="1" thickBot="1" x14ac:dyDescent="0.3">
      <c r="A72" s="47">
        <v>525892500</v>
      </c>
      <c r="B72" s="47">
        <v>500850000</v>
      </c>
      <c r="C72" s="48">
        <v>477000000</v>
      </c>
      <c r="D72" s="49" t="s">
        <v>114</v>
      </c>
      <c r="E72" s="50"/>
      <c r="G72" s="3">
        <f t="shared" si="57"/>
        <v>228011</v>
      </c>
      <c r="H72" s="1" t="s">
        <v>115</v>
      </c>
      <c r="I72" s="35">
        <f t="shared" si="58"/>
        <v>477000000</v>
      </c>
      <c r="J72" s="35">
        <f t="shared" si="59"/>
        <v>500850000</v>
      </c>
      <c r="K72" s="35">
        <f t="shared" si="60"/>
        <v>525892500</v>
      </c>
      <c r="L72" s="3" t="b">
        <f t="shared" si="61"/>
        <v>1</v>
      </c>
      <c r="M72" s="3" t="b">
        <f t="shared" si="61"/>
        <v>1</v>
      </c>
      <c r="N72" s="3" t="b">
        <f t="shared" si="61"/>
        <v>1</v>
      </c>
    </row>
    <row r="73" spans="1:14" ht="30" customHeight="1" thickBot="1" x14ac:dyDescent="0.3">
      <c r="A73" s="21">
        <f t="shared" ref="A73:C73" si="62">A74</f>
        <v>312472128</v>
      </c>
      <c r="B73" s="21">
        <f t="shared" si="62"/>
        <v>297592503</v>
      </c>
      <c r="C73" s="22">
        <f t="shared" si="62"/>
        <v>283421431</v>
      </c>
      <c r="D73" s="26" t="s">
        <v>116</v>
      </c>
      <c r="E73" s="27">
        <v>228013</v>
      </c>
      <c r="F73" s="28" t="s">
        <v>6</v>
      </c>
      <c r="G73" s="28"/>
      <c r="H73" s="34"/>
      <c r="I73" s="29"/>
    </row>
    <row r="74" spans="1:14" ht="30" customHeight="1" thickBot="1" x14ac:dyDescent="0.3">
      <c r="A74" s="44">
        <v>312472128</v>
      </c>
      <c r="B74" s="44">
        <v>297592503</v>
      </c>
      <c r="C74" s="45">
        <v>283421431</v>
      </c>
      <c r="D74" s="46" t="s">
        <v>117</v>
      </c>
      <c r="E74" s="33"/>
      <c r="G74" s="3">
        <f>IF(G73="",E73,G73)</f>
        <v>228013</v>
      </c>
      <c r="H74" s="1" t="s">
        <v>118</v>
      </c>
      <c r="I74" s="35">
        <f>C74</f>
        <v>283421431</v>
      </c>
      <c r="J74" s="35">
        <f>B74</f>
        <v>297592503</v>
      </c>
      <c r="K74" s="35">
        <f>A74</f>
        <v>312472128</v>
      </c>
      <c r="L74" s="3" t="b">
        <f>INT(I74)=I74</f>
        <v>1</v>
      </c>
      <c r="M74" s="3" t="b">
        <f t="shared" ref="M74:N74" si="63">INT(J74)=J74</f>
        <v>1</v>
      </c>
      <c r="N74" s="3" t="b">
        <f t="shared" si="63"/>
        <v>1</v>
      </c>
    </row>
    <row r="75" spans="1:14" ht="30" customHeight="1" thickBot="1" x14ac:dyDescent="0.3">
      <c r="A75" s="21">
        <f t="shared" ref="A75:C75" si="64">A76</f>
        <v>0</v>
      </c>
      <c r="B75" s="21">
        <f t="shared" si="64"/>
        <v>0</v>
      </c>
      <c r="C75" s="22">
        <f t="shared" si="64"/>
        <v>15000000</v>
      </c>
      <c r="D75" s="26" t="s">
        <v>119</v>
      </c>
      <c r="E75" s="27">
        <v>228025</v>
      </c>
      <c r="F75" s="28" t="s">
        <v>6</v>
      </c>
      <c r="G75" s="28"/>
      <c r="H75" s="34"/>
      <c r="I75" s="29"/>
    </row>
    <row r="76" spans="1:14" ht="30" customHeight="1" thickBot="1" x14ac:dyDescent="0.3">
      <c r="A76" s="44">
        <v>0</v>
      </c>
      <c r="B76" s="44">
        <v>0</v>
      </c>
      <c r="C76" s="45">
        <v>15000000</v>
      </c>
      <c r="D76" s="46" t="s">
        <v>120</v>
      </c>
      <c r="E76" s="33"/>
      <c r="G76" s="3">
        <f>IF(G75="",E75,G75)</f>
        <v>228025</v>
      </c>
      <c r="H76" s="1" t="s">
        <v>121</v>
      </c>
      <c r="I76" s="35">
        <f>C76</f>
        <v>15000000</v>
      </c>
      <c r="J76" s="35">
        <f>B76</f>
        <v>0</v>
      </c>
      <c r="K76" s="35">
        <f>A76</f>
        <v>0</v>
      </c>
      <c r="L76" s="3" t="b">
        <f>INT(I76)=I76</f>
        <v>1</v>
      </c>
      <c r="M76" s="3" t="b">
        <f t="shared" ref="M76:N76" si="65">INT(J76)=J76</f>
        <v>1</v>
      </c>
      <c r="N76" s="3" t="b">
        <f t="shared" si="65"/>
        <v>1</v>
      </c>
    </row>
    <row r="77" spans="1:14" ht="30" customHeight="1" thickBot="1" x14ac:dyDescent="0.3">
      <c r="A77" s="21">
        <f t="shared" ref="A77:C79" si="66">A78</f>
        <v>165500000</v>
      </c>
      <c r="B77" s="21">
        <f t="shared" si="66"/>
        <v>258900000</v>
      </c>
      <c r="C77" s="22">
        <f t="shared" si="66"/>
        <v>341500000</v>
      </c>
      <c r="D77" s="26" t="s">
        <v>122</v>
      </c>
      <c r="E77" s="27">
        <v>228026</v>
      </c>
      <c r="F77" s="28" t="s">
        <v>6</v>
      </c>
      <c r="G77" s="28"/>
      <c r="H77" s="34"/>
      <c r="I77" s="29"/>
    </row>
    <row r="78" spans="1:14" ht="30" customHeight="1" thickBot="1" x14ac:dyDescent="0.3">
      <c r="A78" s="44">
        <v>165500000</v>
      </c>
      <c r="B78" s="44">
        <v>258900000</v>
      </c>
      <c r="C78" s="45">
        <v>341500000</v>
      </c>
      <c r="D78" s="46" t="s">
        <v>123</v>
      </c>
      <c r="E78" s="33"/>
      <c r="G78" s="3">
        <f>IF(G77="",E77,G77)</f>
        <v>228026</v>
      </c>
      <c r="H78" s="1" t="s">
        <v>124</v>
      </c>
      <c r="I78" s="35">
        <f>C78</f>
        <v>341500000</v>
      </c>
      <c r="J78" s="35">
        <f>B78</f>
        <v>258900000</v>
      </c>
      <c r="K78" s="35">
        <f>A78</f>
        <v>165500000</v>
      </c>
      <c r="L78" s="3" t="b">
        <f>INT(I78)=I78</f>
        <v>1</v>
      </c>
      <c r="M78" s="3" t="b">
        <f t="shared" ref="M78:N78" si="67">INT(J78)=J78</f>
        <v>1</v>
      </c>
      <c r="N78" s="3" t="b">
        <f t="shared" si="67"/>
        <v>1</v>
      </c>
    </row>
    <row r="79" spans="1:14" ht="30" customHeight="1" thickBot="1" x14ac:dyDescent="0.3">
      <c r="A79" s="21">
        <f t="shared" si="66"/>
        <v>224910000</v>
      </c>
      <c r="B79" s="21">
        <f t="shared" si="66"/>
        <v>214200000</v>
      </c>
      <c r="C79" s="22">
        <f t="shared" si="66"/>
        <v>204000000</v>
      </c>
      <c r="D79" s="26" t="s">
        <v>125</v>
      </c>
      <c r="E79" s="27">
        <v>228028</v>
      </c>
      <c r="F79" s="28" t="s">
        <v>6</v>
      </c>
      <c r="G79" s="28"/>
      <c r="H79" s="34"/>
      <c r="I79" s="29"/>
    </row>
    <row r="80" spans="1:14" ht="30" customHeight="1" thickBot="1" x14ac:dyDescent="0.3">
      <c r="A80" s="44">
        <v>224910000</v>
      </c>
      <c r="B80" s="44">
        <v>214200000</v>
      </c>
      <c r="C80" s="45">
        <v>204000000</v>
      </c>
      <c r="D80" s="46" t="s">
        <v>125</v>
      </c>
      <c r="E80" s="33"/>
      <c r="G80" s="3">
        <f>IF(G79="",E79,G79)</f>
        <v>228028</v>
      </c>
      <c r="H80" s="1" t="s">
        <v>126</v>
      </c>
      <c r="I80" s="35">
        <f>C80</f>
        <v>204000000</v>
      </c>
      <c r="J80" s="35">
        <f>B80</f>
        <v>214200000</v>
      </c>
      <c r="K80" s="35">
        <f>A80</f>
        <v>224910000</v>
      </c>
      <c r="L80" s="3" t="b">
        <f>INT(I80)=I80</f>
        <v>1</v>
      </c>
      <c r="M80" s="3" t="b">
        <f t="shared" ref="M80:N80" si="68">INT(J80)=J80</f>
        <v>1</v>
      </c>
      <c r="N80" s="3" t="b">
        <f t="shared" si="68"/>
        <v>1</v>
      </c>
    </row>
    <row r="81" spans="1:14" ht="30" customHeight="1" thickBot="1" x14ac:dyDescent="0.3">
      <c r="A81" s="21">
        <f t="shared" ref="A81:C81" si="69">A82</f>
        <v>15000000</v>
      </c>
      <c r="B81" s="21">
        <f t="shared" si="69"/>
        <v>25000000</v>
      </c>
      <c r="C81" s="22">
        <f t="shared" si="69"/>
        <v>25000000</v>
      </c>
      <c r="D81" s="26" t="s">
        <v>127</v>
      </c>
      <c r="E81" s="27">
        <v>228999</v>
      </c>
      <c r="F81" s="28" t="s">
        <v>6</v>
      </c>
      <c r="G81" s="28"/>
      <c r="H81" s="34"/>
      <c r="I81" s="29"/>
    </row>
    <row r="82" spans="1:14" ht="30" customHeight="1" thickBot="1" x14ac:dyDescent="0.3">
      <c r="A82" s="44">
        <v>15000000</v>
      </c>
      <c r="B82" s="44">
        <v>25000000</v>
      </c>
      <c r="C82" s="45">
        <v>25000000</v>
      </c>
      <c r="D82" s="46" t="s">
        <v>128</v>
      </c>
      <c r="E82" s="33"/>
      <c r="G82" s="3">
        <f>IF(G81="",E81,G81)</f>
        <v>228999</v>
      </c>
      <c r="H82" s="1" t="s">
        <v>129</v>
      </c>
      <c r="I82" s="35">
        <f>C82</f>
        <v>25000000</v>
      </c>
      <c r="J82" s="35">
        <f>B82</f>
        <v>25000000</v>
      </c>
      <c r="K82" s="35">
        <f>A82</f>
        <v>15000000</v>
      </c>
      <c r="L82" s="3" t="b">
        <f>INT(I82)=I82</f>
        <v>1</v>
      </c>
      <c r="M82" s="3" t="b">
        <f t="shared" ref="M82:N82" si="70">INT(J82)=J82</f>
        <v>1</v>
      </c>
      <c r="N82" s="3" t="b">
        <f t="shared" si="70"/>
        <v>1</v>
      </c>
    </row>
    <row r="83" spans="1:14" ht="30" customHeight="1" thickBot="1" x14ac:dyDescent="0.3">
      <c r="A83" s="21">
        <f t="shared" ref="A83:C83" si="71">A84</f>
        <v>100000000</v>
      </c>
      <c r="B83" s="21">
        <f t="shared" si="71"/>
        <v>100000000</v>
      </c>
      <c r="C83" s="22">
        <f t="shared" si="71"/>
        <v>100000000</v>
      </c>
      <c r="D83" s="26" t="s">
        <v>130</v>
      </c>
      <c r="E83" s="27">
        <v>281001</v>
      </c>
      <c r="F83" s="28" t="s">
        <v>6</v>
      </c>
      <c r="G83" s="28"/>
      <c r="H83" s="34"/>
      <c r="I83" s="29"/>
    </row>
    <row r="84" spans="1:14" ht="30" customHeight="1" thickBot="1" x14ac:dyDescent="0.3">
      <c r="A84" s="44">
        <v>100000000</v>
      </c>
      <c r="B84" s="44">
        <v>100000000</v>
      </c>
      <c r="C84" s="45">
        <v>100000000</v>
      </c>
      <c r="D84" s="46" t="s">
        <v>131</v>
      </c>
      <c r="E84" s="33"/>
      <c r="G84" s="3">
        <f>IF(G83="",E83,G83)</f>
        <v>281001</v>
      </c>
      <c r="H84" s="1" t="s">
        <v>132</v>
      </c>
      <c r="I84" s="35">
        <f>C84</f>
        <v>100000000</v>
      </c>
      <c r="J84" s="35">
        <f>B84</f>
        <v>100000000</v>
      </c>
      <c r="K84" s="35">
        <f>A84</f>
        <v>100000000</v>
      </c>
      <c r="L84" s="3" t="b">
        <f>INT(I84)=I84</f>
        <v>1</v>
      </c>
      <c r="M84" s="3" t="b">
        <f t="shared" ref="M84:N84" si="72">INT(J84)=J84</f>
        <v>1</v>
      </c>
      <c r="N84" s="3" t="b">
        <f t="shared" si="72"/>
        <v>1</v>
      </c>
    </row>
    <row r="85" spans="1:14" ht="30" customHeight="1" thickBot="1" x14ac:dyDescent="0.3">
      <c r="A85" s="21">
        <f t="shared" ref="A85:C85" si="73">SUM(A86)</f>
        <v>1000000000</v>
      </c>
      <c r="B85" s="21">
        <f t="shared" si="73"/>
        <v>1000000000</v>
      </c>
      <c r="C85" s="22">
        <f t="shared" si="73"/>
        <v>1300000000</v>
      </c>
      <c r="D85" s="26" t="s">
        <v>133</v>
      </c>
      <c r="E85" s="27">
        <v>292101</v>
      </c>
      <c r="F85" s="28" t="s">
        <v>6</v>
      </c>
      <c r="G85" s="28"/>
      <c r="H85" s="34"/>
      <c r="I85" s="29"/>
    </row>
    <row r="86" spans="1:14" ht="30" customHeight="1" thickBot="1" x14ac:dyDescent="0.3">
      <c r="A86" s="44">
        <v>1000000000</v>
      </c>
      <c r="B86" s="44">
        <v>1000000000</v>
      </c>
      <c r="C86" s="45">
        <v>1300000000</v>
      </c>
      <c r="D86" s="46" t="s">
        <v>134</v>
      </c>
      <c r="E86" s="33"/>
      <c r="G86" s="3">
        <f>IF(G85="",E85,G85)</f>
        <v>292101</v>
      </c>
      <c r="H86" s="1" t="s">
        <v>135</v>
      </c>
      <c r="I86" s="35">
        <f>C86</f>
        <v>1300000000</v>
      </c>
      <c r="J86" s="35">
        <f>B86</f>
        <v>1000000000</v>
      </c>
      <c r="K86" s="35">
        <f>A86</f>
        <v>1000000000</v>
      </c>
      <c r="L86" s="3" t="b">
        <f>INT(I86)=I86</f>
        <v>1</v>
      </c>
      <c r="M86" s="3" t="b">
        <f t="shared" ref="M86:N86" si="74">INT(J86)=J86</f>
        <v>1</v>
      </c>
      <c r="N86" s="3" t="b">
        <f t="shared" si="74"/>
        <v>1</v>
      </c>
    </row>
    <row r="87" spans="1:14" ht="30" customHeight="1" thickBot="1" x14ac:dyDescent="0.3">
      <c r="A87" s="21">
        <f t="shared" ref="A87:C87" si="75">A88</f>
        <v>10000000</v>
      </c>
      <c r="B87" s="21">
        <f t="shared" si="75"/>
        <v>10000000</v>
      </c>
      <c r="C87" s="22">
        <f t="shared" si="75"/>
        <v>10000000</v>
      </c>
      <c r="D87" s="26" t="s">
        <v>136</v>
      </c>
      <c r="E87" s="27">
        <v>424001</v>
      </c>
      <c r="F87" s="28" t="s">
        <v>6</v>
      </c>
      <c r="G87" s="28"/>
      <c r="H87" s="34"/>
      <c r="I87" s="29"/>
    </row>
    <row r="88" spans="1:14" ht="30" customHeight="1" thickBot="1" x14ac:dyDescent="0.3">
      <c r="A88" s="44">
        <v>10000000</v>
      </c>
      <c r="B88" s="44">
        <v>10000000</v>
      </c>
      <c r="C88" s="45">
        <v>10000000</v>
      </c>
      <c r="D88" s="46" t="s">
        <v>137</v>
      </c>
      <c r="E88" s="33"/>
      <c r="G88" s="3">
        <f>IF(G87="",E87,G87)</f>
        <v>424001</v>
      </c>
      <c r="H88" s="1" t="s">
        <v>138</v>
      </c>
      <c r="I88" s="35">
        <f>C88</f>
        <v>10000000</v>
      </c>
      <c r="J88" s="35">
        <f>B88</f>
        <v>10000000</v>
      </c>
      <c r="K88" s="35">
        <f>A88</f>
        <v>10000000</v>
      </c>
      <c r="L88" s="3" t="b">
        <f>INT(I88)=I88</f>
        <v>1</v>
      </c>
      <c r="M88" s="3" t="b">
        <f t="shared" ref="M88:N88" si="76">INT(J88)=J88</f>
        <v>1</v>
      </c>
      <c r="N88" s="3" t="b">
        <f t="shared" si="76"/>
        <v>1</v>
      </c>
    </row>
    <row r="89" spans="1:14" ht="30" customHeight="1" thickBot="1" x14ac:dyDescent="0.3">
      <c r="A89" s="21">
        <f>SUM(A90:A103)</f>
        <v>645529440</v>
      </c>
      <c r="B89" s="21">
        <f>SUM(B90:B103)</f>
        <v>858529440</v>
      </c>
      <c r="C89" s="22">
        <f>SUM(C90:C103)</f>
        <v>868653498</v>
      </c>
      <c r="D89" s="26" t="s">
        <v>139</v>
      </c>
      <c r="E89" s="27">
        <v>441002</v>
      </c>
      <c r="F89" s="28" t="s">
        <v>6</v>
      </c>
      <c r="G89" s="28"/>
      <c r="H89" s="34"/>
      <c r="I89" s="29"/>
    </row>
    <row r="90" spans="1:14" ht="30" customHeight="1" x14ac:dyDescent="0.25">
      <c r="A90" s="40">
        <v>3000000</v>
      </c>
      <c r="B90" s="40">
        <v>3000000</v>
      </c>
      <c r="C90" s="41">
        <v>3000000</v>
      </c>
      <c r="D90" s="42" t="s">
        <v>140</v>
      </c>
      <c r="E90" s="43"/>
      <c r="G90" s="3">
        <f t="shared" ref="G90:G103" si="77">IF(G89="",E89,G89)</f>
        <v>441002</v>
      </c>
      <c r="H90" s="1" t="s">
        <v>141</v>
      </c>
      <c r="I90" s="35">
        <f t="shared" ref="I90:I103" si="78">C90</f>
        <v>3000000</v>
      </c>
      <c r="J90" s="35">
        <f t="shared" ref="J90:J103" si="79">B90</f>
        <v>3000000</v>
      </c>
      <c r="K90" s="35">
        <f t="shared" ref="K90:K103" si="80">A90</f>
        <v>3000000</v>
      </c>
      <c r="L90" s="3" t="b">
        <f t="shared" ref="L90:N103" si="81">INT(I90)=I90</f>
        <v>1</v>
      </c>
      <c r="M90" s="3" t="b">
        <f t="shared" si="81"/>
        <v>1</v>
      </c>
      <c r="N90" s="3" t="b">
        <f t="shared" si="81"/>
        <v>1</v>
      </c>
    </row>
    <row r="91" spans="1:14" ht="30" customHeight="1" x14ac:dyDescent="0.25">
      <c r="A91" s="40">
        <v>5000000</v>
      </c>
      <c r="B91" s="40">
        <v>5000000</v>
      </c>
      <c r="C91" s="41">
        <v>5000000</v>
      </c>
      <c r="D91" s="42" t="s">
        <v>142</v>
      </c>
      <c r="E91" s="43"/>
      <c r="G91" s="3">
        <f t="shared" si="77"/>
        <v>441002</v>
      </c>
      <c r="H91" s="1" t="s">
        <v>143</v>
      </c>
      <c r="I91" s="35">
        <f t="shared" si="78"/>
        <v>5000000</v>
      </c>
      <c r="J91" s="35">
        <f t="shared" si="79"/>
        <v>5000000</v>
      </c>
      <c r="K91" s="35">
        <f t="shared" si="80"/>
        <v>5000000</v>
      </c>
      <c r="L91" s="3" t="b">
        <f t="shared" si="81"/>
        <v>1</v>
      </c>
      <c r="M91" s="3" t="b">
        <f t="shared" si="81"/>
        <v>1</v>
      </c>
      <c r="N91" s="3" t="b">
        <f t="shared" si="81"/>
        <v>1</v>
      </c>
    </row>
    <row r="92" spans="1:14" ht="30" customHeight="1" x14ac:dyDescent="0.25">
      <c r="A92" s="40">
        <v>3000000</v>
      </c>
      <c r="B92" s="40">
        <v>3000000</v>
      </c>
      <c r="C92" s="41">
        <v>3000000</v>
      </c>
      <c r="D92" s="42" t="s">
        <v>144</v>
      </c>
      <c r="E92" s="43"/>
      <c r="G92" s="3">
        <f t="shared" si="77"/>
        <v>441002</v>
      </c>
      <c r="H92" s="1" t="s">
        <v>145</v>
      </c>
      <c r="I92" s="35">
        <f t="shared" si="78"/>
        <v>3000000</v>
      </c>
      <c r="J92" s="35">
        <f t="shared" si="79"/>
        <v>3000000</v>
      </c>
      <c r="K92" s="35">
        <f t="shared" si="80"/>
        <v>3000000</v>
      </c>
      <c r="L92" s="3" t="b">
        <f t="shared" si="81"/>
        <v>1</v>
      </c>
      <c r="M92" s="3" t="b">
        <f t="shared" si="81"/>
        <v>1</v>
      </c>
      <c r="N92" s="3" t="b">
        <f t="shared" si="81"/>
        <v>1</v>
      </c>
    </row>
    <row r="93" spans="1:14" ht="30" customHeight="1" x14ac:dyDescent="0.25">
      <c r="A93" s="40">
        <v>11000000</v>
      </c>
      <c r="B93" s="40">
        <v>14000000</v>
      </c>
      <c r="C93" s="41">
        <v>14000000</v>
      </c>
      <c r="D93" s="42" t="s">
        <v>146</v>
      </c>
      <c r="E93" s="43"/>
      <c r="G93" s="3">
        <f t="shared" si="77"/>
        <v>441002</v>
      </c>
      <c r="H93" s="1" t="s">
        <v>147</v>
      </c>
      <c r="I93" s="35">
        <f t="shared" si="78"/>
        <v>14000000</v>
      </c>
      <c r="J93" s="35">
        <f t="shared" si="79"/>
        <v>14000000</v>
      </c>
      <c r="K93" s="35">
        <f t="shared" si="80"/>
        <v>11000000</v>
      </c>
      <c r="L93" s="3" t="b">
        <f t="shared" si="81"/>
        <v>1</v>
      </c>
      <c r="M93" s="3" t="b">
        <f t="shared" si="81"/>
        <v>1</v>
      </c>
      <c r="N93" s="3" t="b">
        <f t="shared" si="81"/>
        <v>1</v>
      </c>
    </row>
    <row r="94" spans="1:14" ht="30" customHeight="1" x14ac:dyDescent="0.25">
      <c r="A94" s="40">
        <v>18000000</v>
      </c>
      <c r="B94" s="40">
        <v>18000000</v>
      </c>
      <c r="C94" s="41">
        <v>18000000</v>
      </c>
      <c r="D94" s="42" t="s">
        <v>148</v>
      </c>
      <c r="E94" s="43"/>
      <c r="G94" s="3">
        <f t="shared" si="77"/>
        <v>441002</v>
      </c>
      <c r="H94" s="1" t="s">
        <v>149</v>
      </c>
      <c r="I94" s="35">
        <f t="shared" si="78"/>
        <v>18000000</v>
      </c>
      <c r="J94" s="35">
        <f t="shared" si="79"/>
        <v>18000000</v>
      </c>
      <c r="K94" s="35">
        <f t="shared" si="80"/>
        <v>18000000</v>
      </c>
      <c r="L94" s="3" t="b">
        <f t="shared" si="81"/>
        <v>1</v>
      </c>
      <c r="M94" s="3" t="b">
        <f t="shared" si="81"/>
        <v>1</v>
      </c>
      <c r="N94" s="3" t="b">
        <f t="shared" si="81"/>
        <v>1</v>
      </c>
    </row>
    <row r="95" spans="1:14" ht="30" customHeight="1" x14ac:dyDescent="0.25">
      <c r="A95" s="40">
        <v>5000000</v>
      </c>
      <c r="B95" s="40">
        <v>5000000</v>
      </c>
      <c r="C95" s="41">
        <v>5000000</v>
      </c>
      <c r="D95" s="42" t="s">
        <v>150</v>
      </c>
      <c r="E95" s="43"/>
      <c r="G95" s="3">
        <f t="shared" si="77"/>
        <v>441002</v>
      </c>
      <c r="H95" s="1" t="s">
        <v>151</v>
      </c>
      <c r="I95" s="35">
        <f t="shared" si="78"/>
        <v>5000000</v>
      </c>
      <c r="J95" s="35">
        <f t="shared" si="79"/>
        <v>5000000</v>
      </c>
      <c r="K95" s="35">
        <f t="shared" si="80"/>
        <v>5000000</v>
      </c>
      <c r="L95" s="3" t="b">
        <f t="shared" si="81"/>
        <v>1</v>
      </c>
      <c r="M95" s="3" t="b">
        <f t="shared" si="81"/>
        <v>1</v>
      </c>
      <c r="N95" s="3" t="b">
        <f t="shared" si="81"/>
        <v>1</v>
      </c>
    </row>
    <row r="96" spans="1:14" ht="30" customHeight="1" x14ac:dyDescent="0.25">
      <c r="A96" s="40">
        <v>7000000</v>
      </c>
      <c r="B96" s="40">
        <v>7000000</v>
      </c>
      <c r="C96" s="41">
        <v>7000000</v>
      </c>
      <c r="D96" s="42" t="s">
        <v>152</v>
      </c>
      <c r="E96" s="43"/>
      <c r="G96" s="3">
        <f t="shared" si="77"/>
        <v>441002</v>
      </c>
      <c r="H96" s="1" t="s">
        <v>153</v>
      </c>
      <c r="I96" s="35">
        <f t="shared" si="78"/>
        <v>7000000</v>
      </c>
      <c r="J96" s="35">
        <f t="shared" si="79"/>
        <v>7000000</v>
      </c>
      <c r="K96" s="35">
        <f t="shared" si="80"/>
        <v>7000000</v>
      </c>
      <c r="L96" s="3" t="b">
        <f t="shared" si="81"/>
        <v>1</v>
      </c>
      <c r="M96" s="3" t="b">
        <f t="shared" si="81"/>
        <v>1</v>
      </c>
      <c r="N96" s="3" t="b">
        <f t="shared" si="81"/>
        <v>1</v>
      </c>
    </row>
    <row r="97" spans="1:14" ht="30" customHeight="1" x14ac:dyDescent="0.25">
      <c r="A97" s="40">
        <v>80000000</v>
      </c>
      <c r="B97" s="40">
        <v>90000000</v>
      </c>
      <c r="C97" s="41">
        <f>28372768+62000000</f>
        <v>90372768</v>
      </c>
      <c r="D97" s="42" t="s">
        <v>154</v>
      </c>
      <c r="E97" s="43"/>
      <c r="G97" s="3">
        <f t="shared" si="77"/>
        <v>441002</v>
      </c>
      <c r="H97" s="1" t="s">
        <v>155</v>
      </c>
      <c r="I97" s="35">
        <f t="shared" si="78"/>
        <v>90372768</v>
      </c>
      <c r="J97" s="35">
        <f t="shared" si="79"/>
        <v>90000000</v>
      </c>
      <c r="K97" s="35">
        <f t="shared" si="80"/>
        <v>80000000</v>
      </c>
      <c r="L97" s="3" t="b">
        <f t="shared" si="81"/>
        <v>1</v>
      </c>
      <c r="M97" s="3" t="b">
        <f t="shared" si="81"/>
        <v>1</v>
      </c>
      <c r="N97" s="3" t="b">
        <f t="shared" si="81"/>
        <v>1</v>
      </c>
    </row>
    <row r="98" spans="1:14" ht="30" customHeight="1" x14ac:dyDescent="0.25">
      <c r="A98" s="40">
        <v>0</v>
      </c>
      <c r="B98" s="40">
        <v>200000000</v>
      </c>
      <c r="C98" s="41">
        <v>200000000</v>
      </c>
      <c r="D98" s="42" t="s">
        <v>156</v>
      </c>
      <c r="E98" s="43"/>
      <c r="G98" s="3">
        <f t="shared" si="77"/>
        <v>441002</v>
      </c>
      <c r="H98" s="1" t="s">
        <v>157</v>
      </c>
      <c r="I98" s="35">
        <f t="shared" si="78"/>
        <v>200000000</v>
      </c>
      <c r="J98" s="35">
        <f t="shared" si="79"/>
        <v>200000000</v>
      </c>
      <c r="K98" s="35">
        <f t="shared" si="80"/>
        <v>0</v>
      </c>
      <c r="L98" s="3" t="b">
        <f t="shared" si="81"/>
        <v>1</v>
      </c>
      <c r="M98" s="3" t="b">
        <f t="shared" si="81"/>
        <v>1</v>
      </c>
      <c r="N98" s="3" t="b">
        <f t="shared" si="81"/>
        <v>1</v>
      </c>
    </row>
    <row r="99" spans="1:14" ht="30" customHeight="1" x14ac:dyDescent="0.25">
      <c r="A99" s="40">
        <v>64188526</v>
      </c>
      <c r="B99" s="40">
        <v>64188526</v>
      </c>
      <c r="C99" s="41">
        <v>64188526</v>
      </c>
      <c r="D99" s="42" t="s">
        <v>158</v>
      </c>
      <c r="E99" s="43"/>
      <c r="G99" s="3">
        <f t="shared" si="77"/>
        <v>441002</v>
      </c>
      <c r="H99" s="1" t="s">
        <v>159</v>
      </c>
      <c r="I99" s="35">
        <f t="shared" si="78"/>
        <v>64188526</v>
      </c>
      <c r="J99" s="35">
        <f t="shared" si="79"/>
        <v>64188526</v>
      </c>
      <c r="K99" s="35">
        <f t="shared" si="80"/>
        <v>64188526</v>
      </c>
      <c r="L99" s="3" t="b">
        <f t="shared" si="81"/>
        <v>1</v>
      </c>
      <c r="M99" s="3" t="b">
        <f t="shared" si="81"/>
        <v>1</v>
      </c>
      <c r="N99" s="3" t="b">
        <f t="shared" si="81"/>
        <v>1</v>
      </c>
    </row>
    <row r="100" spans="1:14" ht="30" customHeight="1" x14ac:dyDescent="0.25">
      <c r="A100" s="40">
        <v>30000000</v>
      </c>
      <c r="B100" s="40">
        <v>30000000</v>
      </c>
      <c r="C100" s="41">
        <v>26893710</v>
      </c>
      <c r="D100" s="42" t="s">
        <v>160</v>
      </c>
      <c r="E100" s="43"/>
      <c r="G100" s="3">
        <f t="shared" si="77"/>
        <v>441002</v>
      </c>
      <c r="H100" s="1" t="s">
        <v>161</v>
      </c>
      <c r="I100" s="35">
        <f t="shared" si="78"/>
        <v>26893710</v>
      </c>
      <c r="J100" s="35">
        <f t="shared" si="79"/>
        <v>30000000</v>
      </c>
      <c r="K100" s="35">
        <f t="shared" si="80"/>
        <v>30000000</v>
      </c>
      <c r="L100" s="3" t="b">
        <f t="shared" si="81"/>
        <v>1</v>
      </c>
      <c r="M100" s="3" t="b">
        <f t="shared" si="81"/>
        <v>1</v>
      </c>
      <c r="N100" s="3" t="b">
        <f t="shared" si="81"/>
        <v>1</v>
      </c>
    </row>
    <row r="101" spans="1:14" ht="30" customHeight="1" x14ac:dyDescent="0.25">
      <c r="A101" s="40">
        <f>235840914+50000000</f>
        <v>285840914</v>
      </c>
      <c r="B101" s="40">
        <f>235840914+50000000</f>
        <v>285840914</v>
      </c>
      <c r="C101" s="41">
        <f>235840914+50000000</f>
        <v>285840914</v>
      </c>
      <c r="D101" s="42" t="s">
        <v>162</v>
      </c>
      <c r="E101" s="43"/>
      <c r="G101" s="3">
        <f t="shared" si="77"/>
        <v>441002</v>
      </c>
      <c r="H101" s="1" t="s">
        <v>163</v>
      </c>
      <c r="I101" s="35">
        <f t="shared" si="78"/>
        <v>285840914</v>
      </c>
      <c r="J101" s="35">
        <f t="shared" si="79"/>
        <v>285840914</v>
      </c>
      <c r="K101" s="35">
        <f t="shared" si="80"/>
        <v>285840914</v>
      </c>
      <c r="L101" s="3" t="b">
        <f t="shared" si="81"/>
        <v>1</v>
      </c>
      <c r="M101" s="3" t="b">
        <f t="shared" si="81"/>
        <v>1</v>
      </c>
      <c r="N101" s="3" t="b">
        <f t="shared" si="81"/>
        <v>1</v>
      </c>
    </row>
    <row r="102" spans="1:14" ht="30" customHeight="1" x14ac:dyDescent="0.25">
      <c r="A102" s="47">
        <v>7500000</v>
      </c>
      <c r="B102" s="47">
        <v>7500000</v>
      </c>
      <c r="C102" s="48">
        <v>7500000</v>
      </c>
      <c r="D102" s="49" t="s">
        <v>164</v>
      </c>
      <c r="E102" s="50"/>
      <c r="G102" s="3">
        <f t="shared" si="77"/>
        <v>441002</v>
      </c>
      <c r="H102" s="1" t="s">
        <v>165</v>
      </c>
      <c r="I102" s="35">
        <f t="shared" si="78"/>
        <v>7500000</v>
      </c>
      <c r="J102" s="35">
        <f t="shared" si="79"/>
        <v>7500000</v>
      </c>
      <c r="K102" s="35">
        <f t="shared" si="80"/>
        <v>7500000</v>
      </c>
      <c r="L102" s="3" t="b">
        <f t="shared" si="81"/>
        <v>1</v>
      </c>
      <c r="M102" s="3" t="b">
        <f t="shared" si="81"/>
        <v>1</v>
      </c>
      <c r="N102" s="3" t="b">
        <f t="shared" si="81"/>
        <v>1</v>
      </c>
    </row>
    <row r="103" spans="1:14" ht="30" customHeight="1" thickBot="1" x14ac:dyDescent="0.3">
      <c r="A103" s="47">
        <v>126000000</v>
      </c>
      <c r="B103" s="47">
        <v>126000000</v>
      </c>
      <c r="C103" s="48">
        <v>138857580</v>
      </c>
      <c r="D103" s="49" t="s">
        <v>166</v>
      </c>
      <c r="E103" s="50"/>
      <c r="G103" s="3">
        <f t="shared" si="77"/>
        <v>441002</v>
      </c>
      <c r="H103" s="1" t="s">
        <v>167</v>
      </c>
      <c r="I103" s="35">
        <f t="shared" si="78"/>
        <v>138857580</v>
      </c>
      <c r="J103" s="35">
        <f t="shared" si="79"/>
        <v>126000000</v>
      </c>
      <c r="K103" s="35">
        <f t="shared" si="80"/>
        <v>126000000</v>
      </c>
      <c r="L103" s="3" t="b">
        <f t="shared" si="81"/>
        <v>1</v>
      </c>
      <c r="M103" s="3" t="b">
        <f t="shared" si="81"/>
        <v>1</v>
      </c>
      <c r="N103" s="3" t="b">
        <f t="shared" si="81"/>
        <v>1</v>
      </c>
    </row>
    <row r="104" spans="1:14" ht="30" customHeight="1" thickBot="1" x14ac:dyDescent="0.3">
      <c r="A104" s="21">
        <f t="shared" ref="A104:B104" si="82">SUM(A105:A115)</f>
        <v>15274613</v>
      </c>
      <c r="B104" s="21">
        <f t="shared" si="82"/>
        <v>27698863</v>
      </c>
      <c r="C104" s="22">
        <f>SUM(C105:C115)</f>
        <v>35732690</v>
      </c>
      <c r="D104" s="26" t="s">
        <v>168</v>
      </c>
      <c r="E104" s="27">
        <v>442001</v>
      </c>
      <c r="F104" s="28" t="s">
        <v>6</v>
      </c>
      <c r="G104" s="28"/>
      <c r="H104" s="34"/>
      <c r="I104" s="29"/>
    </row>
    <row r="105" spans="1:14" ht="30" customHeight="1" x14ac:dyDescent="0.25">
      <c r="A105" s="51">
        <v>2224786</v>
      </c>
      <c r="B105" s="51">
        <v>2224786</v>
      </c>
      <c r="C105" s="52">
        <v>2224786</v>
      </c>
      <c r="D105" s="38" t="s">
        <v>169</v>
      </c>
      <c r="E105" s="39"/>
      <c r="G105" s="3">
        <f t="shared" ref="G105:G115" si="83">IF(G104="",E104,G104)</f>
        <v>442001</v>
      </c>
      <c r="H105" s="1" t="s">
        <v>170</v>
      </c>
      <c r="I105" s="35">
        <f t="shared" ref="I105:I115" si="84">C105</f>
        <v>2224786</v>
      </c>
      <c r="J105" s="35">
        <f t="shared" ref="J105:J115" si="85">B105</f>
        <v>2224786</v>
      </c>
      <c r="K105" s="35">
        <f t="shared" ref="K105:K115" si="86">A105</f>
        <v>2224786</v>
      </c>
      <c r="L105" s="3" t="b">
        <f t="shared" ref="L105:N115" si="87">INT(I105)=I105</f>
        <v>1</v>
      </c>
      <c r="M105" s="3" t="b">
        <f t="shared" si="87"/>
        <v>1</v>
      </c>
      <c r="N105" s="3" t="b">
        <f t="shared" si="87"/>
        <v>1</v>
      </c>
    </row>
    <row r="106" spans="1:14" ht="30" customHeight="1" x14ac:dyDescent="0.25">
      <c r="A106" s="40">
        <v>0</v>
      </c>
      <c r="B106" s="40">
        <v>0</v>
      </c>
      <c r="C106" s="41">
        <v>1305625</v>
      </c>
      <c r="D106" s="42" t="s">
        <v>171</v>
      </c>
      <c r="E106" s="43"/>
      <c r="G106" s="3">
        <f t="shared" si="83"/>
        <v>442001</v>
      </c>
      <c r="H106" s="1" t="s">
        <v>172</v>
      </c>
      <c r="I106" s="35">
        <f t="shared" si="84"/>
        <v>1305625</v>
      </c>
      <c r="J106" s="35">
        <f t="shared" si="85"/>
        <v>0</v>
      </c>
      <c r="K106" s="35">
        <f t="shared" si="86"/>
        <v>0</v>
      </c>
      <c r="L106" s="3" t="b">
        <f t="shared" si="87"/>
        <v>1</v>
      </c>
      <c r="M106" s="3" t="b">
        <f t="shared" si="87"/>
        <v>1</v>
      </c>
      <c r="N106" s="3" t="b">
        <f t="shared" si="87"/>
        <v>1</v>
      </c>
    </row>
    <row r="107" spans="1:14" ht="30" customHeight="1" x14ac:dyDescent="0.25">
      <c r="A107" s="40">
        <v>88477</v>
      </c>
      <c r="B107" s="40">
        <v>88477</v>
      </c>
      <c r="C107" s="41">
        <v>88477</v>
      </c>
      <c r="D107" s="42" t="s">
        <v>173</v>
      </c>
      <c r="E107" s="43"/>
      <c r="G107" s="3">
        <f t="shared" si="83"/>
        <v>442001</v>
      </c>
      <c r="H107" s="1" t="s">
        <v>174</v>
      </c>
      <c r="I107" s="35">
        <f t="shared" si="84"/>
        <v>88477</v>
      </c>
      <c r="J107" s="35">
        <f t="shared" si="85"/>
        <v>88477</v>
      </c>
      <c r="K107" s="35">
        <f t="shared" si="86"/>
        <v>88477</v>
      </c>
      <c r="L107" s="3" t="b">
        <f t="shared" si="87"/>
        <v>1</v>
      </c>
      <c r="M107" s="3" t="b">
        <f t="shared" si="87"/>
        <v>1</v>
      </c>
      <c r="N107" s="3" t="b">
        <f t="shared" si="87"/>
        <v>1</v>
      </c>
    </row>
    <row r="108" spans="1:14" ht="30" customHeight="1" x14ac:dyDescent="0.25">
      <c r="A108" s="40">
        <v>5088600</v>
      </c>
      <c r="B108" s="40">
        <v>5088600</v>
      </c>
      <c r="C108" s="41">
        <v>5088600</v>
      </c>
      <c r="D108" s="42" t="s">
        <v>175</v>
      </c>
      <c r="E108" s="43"/>
      <c r="G108" s="3">
        <f t="shared" si="83"/>
        <v>442001</v>
      </c>
      <c r="H108" s="1" t="s">
        <v>176</v>
      </c>
      <c r="I108" s="35">
        <f t="shared" si="84"/>
        <v>5088600</v>
      </c>
      <c r="J108" s="35">
        <f t="shared" si="85"/>
        <v>5088600</v>
      </c>
      <c r="K108" s="35">
        <f t="shared" si="86"/>
        <v>5088600</v>
      </c>
      <c r="L108" s="3" t="b">
        <f t="shared" si="87"/>
        <v>1</v>
      </c>
      <c r="M108" s="3" t="b">
        <f t="shared" si="87"/>
        <v>1</v>
      </c>
      <c r="N108" s="3" t="b">
        <f t="shared" si="87"/>
        <v>1</v>
      </c>
    </row>
    <row r="109" spans="1:14" ht="30" customHeight="1" x14ac:dyDescent="0.25">
      <c r="A109" s="40">
        <v>1548309</v>
      </c>
      <c r="B109" s="40">
        <v>1548309</v>
      </c>
      <c r="C109" s="41">
        <v>1548309</v>
      </c>
      <c r="D109" s="42" t="s">
        <v>177</v>
      </c>
      <c r="E109" s="43"/>
      <c r="G109" s="3">
        <f t="shared" si="83"/>
        <v>442001</v>
      </c>
      <c r="H109" s="1" t="s">
        <v>178</v>
      </c>
      <c r="I109" s="35">
        <f t="shared" si="84"/>
        <v>1548309</v>
      </c>
      <c r="J109" s="35">
        <f t="shared" si="85"/>
        <v>1548309</v>
      </c>
      <c r="K109" s="35">
        <f t="shared" si="86"/>
        <v>1548309</v>
      </c>
      <c r="L109" s="3" t="b">
        <f t="shared" si="87"/>
        <v>1</v>
      </c>
      <c r="M109" s="3" t="b">
        <f t="shared" si="87"/>
        <v>1</v>
      </c>
      <c r="N109" s="3" t="b">
        <f t="shared" si="87"/>
        <v>1</v>
      </c>
    </row>
    <row r="110" spans="1:14" ht="30" customHeight="1" x14ac:dyDescent="0.25">
      <c r="A110" s="40">
        <v>2137800</v>
      </c>
      <c r="B110" s="40">
        <v>2137800</v>
      </c>
      <c r="C110" s="41">
        <v>2137800</v>
      </c>
      <c r="D110" s="42" t="s">
        <v>179</v>
      </c>
      <c r="E110" s="43"/>
      <c r="G110" s="3">
        <f t="shared" si="83"/>
        <v>442001</v>
      </c>
      <c r="H110" s="1" t="s">
        <v>180</v>
      </c>
      <c r="I110" s="35">
        <f t="shared" si="84"/>
        <v>2137800</v>
      </c>
      <c r="J110" s="35">
        <f t="shared" si="85"/>
        <v>2137800</v>
      </c>
      <c r="K110" s="35">
        <f t="shared" si="86"/>
        <v>2137800</v>
      </c>
      <c r="L110" s="3" t="b">
        <f t="shared" si="87"/>
        <v>1</v>
      </c>
      <c r="M110" s="3" t="b">
        <f t="shared" si="87"/>
        <v>1</v>
      </c>
      <c r="N110" s="3" t="b">
        <f t="shared" si="87"/>
        <v>1</v>
      </c>
    </row>
    <row r="111" spans="1:14" ht="30" customHeight="1" x14ac:dyDescent="0.25">
      <c r="A111" s="40">
        <v>96201</v>
      </c>
      <c r="B111" s="40">
        <v>96201</v>
      </c>
      <c r="C111" s="41">
        <v>96201</v>
      </c>
      <c r="D111" s="42" t="s">
        <v>181</v>
      </c>
      <c r="E111" s="43"/>
      <c r="G111" s="3">
        <f t="shared" si="83"/>
        <v>442001</v>
      </c>
      <c r="H111" s="1" t="s">
        <v>182</v>
      </c>
      <c r="I111" s="35">
        <f t="shared" si="84"/>
        <v>96201</v>
      </c>
      <c r="J111" s="35">
        <f t="shared" si="85"/>
        <v>96201</v>
      </c>
      <c r="K111" s="35">
        <f t="shared" si="86"/>
        <v>96201</v>
      </c>
      <c r="L111" s="3" t="b">
        <f t="shared" si="87"/>
        <v>1</v>
      </c>
      <c r="M111" s="3" t="b">
        <f t="shared" si="87"/>
        <v>1</v>
      </c>
      <c r="N111" s="3" t="b">
        <f t="shared" si="87"/>
        <v>1</v>
      </c>
    </row>
    <row r="112" spans="1:14" ht="30" customHeight="1" x14ac:dyDescent="0.25">
      <c r="A112" s="40">
        <v>3081231</v>
      </c>
      <c r="B112" s="40">
        <v>3081231</v>
      </c>
      <c r="C112" s="41">
        <v>9809433</v>
      </c>
      <c r="D112" s="42" t="s">
        <v>183</v>
      </c>
      <c r="E112" s="43"/>
      <c r="G112" s="3">
        <f t="shared" si="83"/>
        <v>442001</v>
      </c>
      <c r="H112" s="1" t="s">
        <v>184</v>
      </c>
      <c r="I112" s="35">
        <f t="shared" si="84"/>
        <v>9809433</v>
      </c>
      <c r="J112" s="35">
        <f t="shared" si="85"/>
        <v>3081231</v>
      </c>
      <c r="K112" s="35">
        <f t="shared" si="86"/>
        <v>3081231</v>
      </c>
      <c r="L112" s="3" t="b">
        <f t="shared" si="87"/>
        <v>1</v>
      </c>
      <c r="M112" s="3" t="b">
        <f t="shared" si="87"/>
        <v>1</v>
      </c>
      <c r="N112" s="3" t="b">
        <f t="shared" si="87"/>
        <v>1</v>
      </c>
    </row>
    <row r="113" spans="1:14" ht="30" customHeight="1" x14ac:dyDescent="0.25">
      <c r="A113" s="40">
        <v>369279</v>
      </c>
      <c r="B113" s="40">
        <v>369279</v>
      </c>
      <c r="C113" s="41">
        <v>369279</v>
      </c>
      <c r="D113" s="42" t="s">
        <v>185</v>
      </c>
      <c r="E113" s="43"/>
      <c r="G113" s="3">
        <f t="shared" si="83"/>
        <v>442001</v>
      </c>
      <c r="H113" s="1" t="s">
        <v>186</v>
      </c>
      <c r="I113" s="35">
        <f t="shared" si="84"/>
        <v>369279</v>
      </c>
      <c r="J113" s="35">
        <f t="shared" si="85"/>
        <v>369279</v>
      </c>
      <c r="K113" s="35">
        <f t="shared" si="86"/>
        <v>369279</v>
      </c>
      <c r="L113" s="3" t="b">
        <f t="shared" si="87"/>
        <v>1</v>
      </c>
      <c r="M113" s="3" t="b">
        <f t="shared" si="87"/>
        <v>1</v>
      </c>
      <c r="N113" s="3" t="b">
        <f t="shared" si="87"/>
        <v>1</v>
      </c>
    </row>
    <row r="114" spans="1:14" ht="30" customHeight="1" x14ac:dyDescent="0.25">
      <c r="A114" s="44">
        <v>0</v>
      </c>
      <c r="B114" s="44">
        <v>8854520</v>
      </c>
      <c r="C114" s="45">
        <v>8854520</v>
      </c>
      <c r="D114" s="46" t="s">
        <v>187</v>
      </c>
      <c r="E114" s="33"/>
      <c r="G114" s="3">
        <f t="shared" si="83"/>
        <v>442001</v>
      </c>
      <c r="H114" s="1" t="s">
        <v>188</v>
      </c>
      <c r="I114" s="35">
        <f t="shared" si="84"/>
        <v>8854520</v>
      </c>
      <c r="J114" s="35">
        <f t="shared" si="85"/>
        <v>8854520</v>
      </c>
      <c r="K114" s="35">
        <f t="shared" si="86"/>
        <v>0</v>
      </c>
      <c r="L114" s="3" t="b">
        <f t="shared" si="87"/>
        <v>1</v>
      </c>
      <c r="M114" s="3" t="b">
        <f t="shared" si="87"/>
        <v>1</v>
      </c>
      <c r="N114" s="3" t="b">
        <f t="shared" si="87"/>
        <v>1</v>
      </c>
    </row>
    <row r="115" spans="1:14" ht="30" customHeight="1" thickBot="1" x14ac:dyDescent="0.3">
      <c r="A115" s="47">
        <v>639930</v>
      </c>
      <c r="B115" s="47">
        <v>4209660</v>
      </c>
      <c r="C115" s="48">
        <v>4209660</v>
      </c>
      <c r="D115" s="49" t="s">
        <v>189</v>
      </c>
      <c r="E115" s="50"/>
      <c r="G115" s="3">
        <f t="shared" si="83"/>
        <v>442001</v>
      </c>
      <c r="H115" s="1" t="s">
        <v>190</v>
      </c>
      <c r="I115" s="35">
        <f t="shared" si="84"/>
        <v>4209660</v>
      </c>
      <c r="J115" s="35">
        <f t="shared" si="85"/>
        <v>4209660</v>
      </c>
      <c r="K115" s="35">
        <f t="shared" si="86"/>
        <v>639930</v>
      </c>
      <c r="L115" s="3" t="b">
        <f t="shared" si="87"/>
        <v>1</v>
      </c>
      <c r="M115" s="3" t="b">
        <f t="shared" si="87"/>
        <v>1</v>
      </c>
      <c r="N115" s="3" t="b">
        <f t="shared" si="87"/>
        <v>1</v>
      </c>
    </row>
    <row r="116" spans="1:14" ht="30" customHeight="1" thickBot="1" x14ac:dyDescent="0.3">
      <c r="A116" s="21">
        <f>SUM(A117:A117)</f>
        <v>0</v>
      </c>
      <c r="B116" s="21">
        <f>SUM(B117:B117)</f>
        <v>2336130000</v>
      </c>
      <c r="C116" s="22">
        <f>SUM(C117:C117)</f>
        <v>0</v>
      </c>
      <c r="D116" s="26" t="s">
        <v>191</v>
      </c>
      <c r="E116" s="27">
        <v>722999</v>
      </c>
      <c r="F116" s="28" t="s">
        <v>6</v>
      </c>
      <c r="G116" s="28"/>
      <c r="H116" s="34"/>
      <c r="I116" s="29"/>
    </row>
    <row r="117" spans="1:14" ht="30" customHeight="1" thickBot="1" x14ac:dyDescent="0.3">
      <c r="A117" s="44">
        <v>0</v>
      </c>
      <c r="B117" s="44">
        <v>2336130000</v>
      </c>
      <c r="C117" s="45">
        <v>0</v>
      </c>
      <c r="D117" s="46" t="s">
        <v>97</v>
      </c>
      <c r="E117" s="33"/>
      <c r="G117" s="3">
        <f>IF(G116="",E116,G116)</f>
        <v>722999</v>
      </c>
      <c r="H117" s="1" t="s">
        <v>192</v>
      </c>
      <c r="I117" s="35">
        <f>C117</f>
        <v>0</v>
      </c>
      <c r="J117" s="35">
        <f>B117</f>
        <v>2336130000</v>
      </c>
      <c r="K117" s="35">
        <f>A117</f>
        <v>0</v>
      </c>
      <c r="L117" s="3" t="b">
        <f>INT(I117)=I117</f>
        <v>1</v>
      </c>
      <c r="M117" s="3" t="b">
        <f t="shared" ref="M117:N117" si="88">INT(J117)=J117</f>
        <v>1</v>
      </c>
      <c r="N117" s="3" t="b">
        <f t="shared" si="88"/>
        <v>1</v>
      </c>
    </row>
    <row r="118" spans="1:14" ht="30" customHeight="1" thickBot="1" x14ac:dyDescent="0.3">
      <c r="A118" s="21">
        <f>SUM(A119:A121)</f>
        <v>727139400</v>
      </c>
      <c r="B118" s="21">
        <f>SUM(B119:B121)</f>
        <v>867898131</v>
      </c>
      <c r="C118" s="22">
        <f>SUM(C119:C121)</f>
        <v>308060100</v>
      </c>
      <c r="D118" s="26" t="s">
        <v>193</v>
      </c>
      <c r="E118" s="27">
        <v>723002</v>
      </c>
      <c r="F118" s="28" t="s">
        <v>6</v>
      </c>
      <c r="G118" s="28"/>
      <c r="H118" s="34"/>
      <c r="I118" s="29"/>
    </row>
    <row r="119" spans="1:14" ht="30" customHeight="1" x14ac:dyDescent="0.25">
      <c r="A119" s="51">
        <v>82557400</v>
      </c>
      <c r="B119" s="51">
        <v>80603131</v>
      </c>
      <c r="C119" s="52">
        <v>78689100</v>
      </c>
      <c r="D119" s="38" t="s">
        <v>72</v>
      </c>
      <c r="E119" s="39"/>
      <c r="G119" s="3">
        <f t="shared" ref="G119:G121" si="89">IF(G118="",E118,G118)</f>
        <v>723002</v>
      </c>
      <c r="H119" s="1" t="s">
        <v>194</v>
      </c>
      <c r="I119" s="35">
        <f t="shared" ref="I119:I121" si="90">C119</f>
        <v>78689100</v>
      </c>
      <c r="J119" s="35">
        <f t="shared" ref="J119:J121" si="91">B119</f>
        <v>80603131</v>
      </c>
      <c r="K119" s="35">
        <f t="shared" ref="K119:K121" si="92">A119</f>
        <v>82557400</v>
      </c>
      <c r="L119" s="3" t="b">
        <f t="shared" ref="L119:N121" si="93">INT(I119)=I119</f>
        <v>1</v>
      </c>
      <c r="M119" s="3" t="b">
        <f t="shared" si="93"/>
        <v>1</v>
      </c>
      <c r="N119" s="3" t="b">
        <f t="shared" si="93"/>
        <v>1</v>
      </c>
    </row>
    <row r="120" spans="1:14" ht="30" customHeight="1" x14ac:dyDescent="0.25">
      <c r="A120" s="44">
        <v>508030000</v>
      </c>
      <c r="B120" s="44">
        <v>507020000</v>
      </c>
      <c r="C120" s="45">
        <v>0</v>
      </c>
      <c r="D120" s="46" t="s">
        <v>91</v>
      </c>
      <c r="E120" s="33"/>
      <c r="G120" s="3">
        <f t="shared" si="89"/>
        <v>723002</v>
      </c>
      <c r="H120" s="1" t="s">
        <v>195</v>
      </c>
      <c r="I120" s="35">
        <f t="shared" si="90"/>
        <v>0</v>
      </c>
      <c r="J120" s="35">
        <f t="shared" si="91"/>
        <v>507020000</v>
      </c>
      <c r="K120" s="35">
        <f t="shared" si="92"/>
        <v>508030000</v>
      </c>
      <c r="L120" s="3" t="b">
        <f t="shared" si="93"/>
        <v>1</v>
      </c>
      <c r="M120" s="3" t="b">
        <f t="shared" si="93"/>
        <v>1</v>
      </c>
      <c r="N120" s="3" t="b">
        <f t="shared" si="93"/>
        <v>1</v>
      </c>
    </row>
    <row r="121" spans="1:14" ht="30" customHeight="1" thickBot="1" x14ac:dyDescent="0.3">
      <c r="A121" s="55">
        <v>136552000</v>
      </c>
      <c r="B121" s="55">
        <v>280275000</v>
      </c>
      <c r="C121" s="56">
        <v>229371000</v>
      </c>
      <c r="D121" s="49" t="s">
        <v>75</v>
      </c>
      <c r="E121" s="50"/>
      <c r="G121" s="3">
        <f t="shared" si="89"/>
        <v>723002</v>
      </c>
      <c r="H121" s="1" t="s">
        <v>196</v>
      </c>
      <c r="I121" s="35">
        <f t="shared" si="90"/>
        <v>229371000</v>
      </c>
      <c r="J121" s="35">
        <f t="shared" si="91"/>
        <v>280275000</v>
      </c>
      <c r="K121" s="35">
        <f t="shared" si="92"/>
        <v>136552000</v>
      </c>
      <c r="L121" s="3" t="b">
        <f t="shared" si="93"/>
        <v>1</v>
      </c>
      <c r="M121" s="3" t="b">
        <f t="shared" si="93"/>
        <v>1</v>
      </c>
      <c r="N121" s="3" t="b">
        <f t="shared" si="93"/>
        <v>1</v>
      </c>
    </row>
    <row r="122" spans="1:14" ht="30" customHeight="1" thickBot="1" x14ac:dyDescent="0.3">
      <c r="A122" s="21">
        <f>SUM(A123:A123)</f>
        <v>68255800</v>
      </c>
      <c r="B122" s="21">
        <f>SUM(B123:B123)</f>
        <v>71275700</v>
      </c>
      <c r="C122" s="22">
        <f>SUM(C123:C123)</f>
        <v>62579600</v>
      </c>
      <c r="D122" s="26" t="s">
        <v>197</v>
      </c>
      <c r="E122" s="27">
        <v>723003</v>
      </c>
      <c r="F122" s="28" t="s">
        <v>6</v>
      </c>
      <c r="G122" s="28"/>
      <c r="H122" s="34"/>
      <c r="I122" s="29"/>
    </row>
    <row r="123" spans="1:14" ht="30" customHeight="1" thickBot="1" x14ac:dyDescent="0.3">
      <c r="A123" s="44">
        <v>68255800</v>
      </c>
      <c r="B123" s="44">
        <v>71275700</v>
      </c>
      <c r="C123" s="45">
        <v>62579600</v>
      </c>
      <c r="D123" s="46" t="s">
        <v>93</v>
      </c>
      <c r="E123" s="33"/>
      <c r="G123" s="3">
        <f>IF(G122="",E122,G122)</f>
        <v>723003</v>
      </c>
      <c r="H123" s="1" t="s">
        <v>198</v>
      </c>
      <c r="I123" s="35">
        <f>C123</f>
        <v>62579600</v>
      </c>
      <c r="J123" s="35">
        <f>B123</f>
        <v>71275700</v>
      </c>
      <c r="K123" s="35">
        <f>A123</f>
        <v>68255800</v>
      </c>
      <c r="L123" s="3" t="b">
        <f>INT(I123)=I123</f>
        <v>1</v>
      </c>
      <c r="M123" s="3" t="b">
        <f t="shared" ref="M123:N123" si="94">INT(J123)=J123</f>
        <v>1</v>
      </c>
      <c r="N123" s="3" t="b">
        <f t="shared" si="94"/>
        <v>1</v>
      </c>
    </row>
    <row r="124" spans="1:14" ht="30" customHeight="1" thickBot="1" x14ac:dyDescent="0.3">
      <c r="A124" s="21">
        <f>SUM(A125:A125)</f>
        <v>441976000</v>
      </c>
      <c r="B124" s="21">
        <f>SUM(B125:B125)</f>
        <v>423190000</v>
      </c>
      <c r="C124" s="22">
        <f>SUM(C125:C125)</f>
        <v>378750000</v>
      </c>
      <c r="D124" s="26" t="s">
        <v>199</v>
      </c>
      <c r="E124" s="27">
        <v>725001</v>
      </c>
      <c r="F124" s="28" t="s">
        <v>6</v>
      </c>
      <c r="G124" s="28"/>
      <c r="H124" s="34"/>
      <c r="I124" s="29"/>
    </row>
    <row r="125" spans="1:14" ht="30" customHeight="1" thickBot="1" x14ac:dyDescent="0.3">
      <c r="A125" s="44">
        <v>441976000</v>
      </c>
      <c r="B125" s="44">
        <v>423190000</v>
      </c>
      <c r="C125" s="45">
        <v>378750000</v>
      </c>
      <c r="D125" s="38" t="s">
        <v>200</v>
      </c>
      <c r="E125" s="39"/>
      <c r="G125" s="3">
        <f>IF(G124="",E124,G124)</f>
        <v>725001</v>
      </c>
      <c r="H125" s="1" t="s">
        <v>201</v>
      </c>
      <c r="I125" s="35">
        <f>C125</f>
        <v>378750000</v>
      </c>
      <c r="J125" s="35">
        <f>B125</f>
        <v>423190000</v>
      </c>
      <c r="K125" s="35">
        <f>A125</f>
        <v>441976000</v>
      </c>
      <c r="L125" s="3" t="b">
        <f>INT(I125)=I125</f>
        <v>1</v>
      </c>
      <c r="M125" s="3" t="b">
        <f t="shared" ref="M125:N125" si="95">INT(J125)=J125</f>
        <v>1</v>
      </c>
      <c r="N125" s="3" t="b">
        <f t="shared" si="95"/>
        <v>1</v>
      </c>
    </row>
    <row r="126" spans="1:14" ht="30" customHeight="1" thickBot="1" x14ac:dyDescent="0.3">
      <c r="A126" s="21">
        <f>SUM(A127:A127)</f>
        <v>465610000</v>
      </c>
      <c r="B126" s="21">
        <f>SUM(B127:B127)</f>
        <v>410363000</v>
      </c>
      <c r="C126" s="22">
        <f>SUM(C127:C127)</f>
        <v>385416000</v>
      </c>
      <c r="D126" s="26" t="s">
        <v>202</v>
      </c>
      <c r="E126" s="27">
        <v>725002</v>
      </c>
      <c r="F126" s="28" t="s">
        <v>6</v>
      </c>
      <c r="G126" s="28"/>
      <c r="H126" s="34"/>
      <c r="I126" s="29"/>
    </row>
    <row r="127" spans="1:14" ht="30" customHeight="1" thickBot="1" x14ac:dyDescent="0.3">
      <c r="A127" s="51">
        <v>465610000</v>
      </c>
      <c r="B127" s="51">
        <v>410363000</v>
      </c>
      <c r="C127" s="52">
        <v>385416000</v>
      </c>
      <c r="D127" s="38" t="s">
        <v>203</v>
      </c>
      <c r="E127" s="39"/>
      <c r="G127" s="3">
        <f>IF(G126="",E126,G126)</f>
        <v>725002</v>
      </c>
      <c r="H127" s="1" t="s">
        <v>204</v>
      </c>
      <c r="I127" s="35">
        <f>C127</f>
        <v>385416000</v>
      </c>
      <c r="J127" s="35">
        <f>B127</f>
        <v>410363000</v>
      </c>
      <c r="K127" s="35">
        <f>A127</f>
        <v>465610000</v>
      </c>
      <c r="L127" s="3" t="b">
        <f>INT(I127)=I127</f>
        <v>1</v>
      </c>
      <c r="M127" s="3" t="b">
        <f t="shared" ref="M127:N127" si="96">INT(J127)=J127</f>
        <v>1</v>
      </c>
      <c r="N127" s="3" t="b">
        <f t="shared" si="96"/>
        <v>1</v>
      </c>
    </row>
    <row r="128" spans="1:14" ht="30" customHeight="1" thickBot="1" x14ac:dyDescent="0.3">
      <c r="A128" s="21">
        <f>SUM(A129:A130)</f>
        <v>795779000</v>
      </c>
      <c r="B128" s="21">
        <f>SUM(B129:B130)</f>
        <v>832038000</v>
      </c>
      <c r="C128" s="22">
        <f>SUM(C129:C130)</f>
        <v>1726938000</v>
      </c>
      <c r="D128" s="26" t="s">
        <v>205</v>
      </c>
      <c r="E128" s="27">
        <v>725004</v>
      </c>
      <c r="F128" s="28" t="s">
        <v>6</v>
      </c>
      <c r="G128" s="28"/>
      <c r="H128" s="34"/>
      <c r="I128" s="29"/>
    </row>
    <row r="129" spans="1:14" ht="30" customHeight="1" x14ac:dyDescent="0.25">
      <c r="A129" s="51">
        <v>795779000</v>
      </c>
      <c r="B129" s="51">
        <v>832038000</v>
      </c>
      <c r="C129" s="52">
        <v>832038000</v>
      </c>
      <c r="D129" s="38" t="s">
        <v>86</v>
      </c>
      <c r="E129" s="39"/>
      <c r="G129" s="3">
        <f t="shared" ref="G129:G130" si="97">IF(G128="",E128,G128)</f>
        <v>725004</v>
      </c>
      <c r="H129" s="1" t="s">
        <v>206</v>
      </c>
      <c r="I129" s="35">
        <f t="shared" ref="I129:I130" si="98">C129</f>
        <v>832038000</v>
      </c>
      <c r="J129" s="35">
        <f t="shared" ref="J129:J130" si="99">B129</f>
        <v>832038000</v>
      </c>
      <c r="K129" s="35">
        <f t="shared" ref="K129:K130" si="100">A129</f>
        <v>795779000</v>
      </c>
      <c r="L129" s="3" t="b">
        <f t="shared" ref="L129:N130" si="101">INT(I129)=I129</f>
        <v>1</v>
      </c>
      <c r="M129" s="3" t="b">
        <f t="shared" si="101"/>
        <v>1</v>
      </c>
      <c r="N129" s="3" t="b">
        <f t="shared" si="101"/>
        <v>1</v>
      </c>
    </row>
    <row r="130" spans="1:14" ht="30" customHeight="1" thickBot="1" x14ac:dyDescent="0.3">
      <c r="A130" s="55">
        <v>0</v>
      </c>
      <c r="B130" s="55">
        <v>0</v>
      </c>
      <c r="C130" s="56">
        <v>894900000</v>
      </c>
      <c r="D130" s="38" t="s">
        <v>78</v>
      </c>
      <c r="E130" s="39"/>
      <c r="G130" s="3">
        <f t="shared" si="97"/>
        <v>725004</v>
      </c>
      <c r="H130" s="1" t="s">
        <v>207</v>
      </c>
      <c r="I130" s="35">
        <f t="shared" si="98"/>
        <v>894900000</v>
      </c>
      <c r="J130" s="35">
        <f t="shared" si="99"/>
        <v>0</v>
      </c>
      <c r="K130" s="35">
        <f t="shared" si="100"/>
        <v>0</v>
      </c>
      <c r="L130" s="3" t="b">
        <f t="shared" si="101"/>
        <v>1</v>
      </c>
      <c r="M130" s="3" t="b">
        <f t="shared" si="101"/>
        <v>1</v>
      </c>
      <c r="N130" s="3" t="b">
        <f t="shared" si="101"/>
        <v>1</v>
      </c>
    </row>
    <row r="131" spans="1:14" ht="30" customHeight="1" thickBot="1" x14ac:dyDescent="0.3">
      <c r="A131" s="21">
        <f>SUM(A132:A132)</f>
        <v>0</v>
      </c>
      <c r="B131" s="21">
        <f>SUM(B132:B132)</f>
        <v>50000000</v>
      </c>
      <c r="C131" s="22">
        <f>SUM(C132:C132)</f>
        <v>50000000</v>
      </c>
      <c r="D131" s="26" t="s">
        <v>208</v>
      </c>
      <c r="E131" s="27">
        <v>731999</v>
      </c>
      <c r="F131" s="28" t="s">
        <v>6</v>
      </c>
      <c r="G131" s="28"/>
      <c r="H131" s="34"/>
      <c r="I131" s="29"/>
    </row>
    <row r="132" spans="1:14" ht="30" customHeight="1" x14ac:dyDescent="0.25">
      <c r="A132" s="51">
        <v>0</v>
      </c>
      <c r="B132" s="51">
        <v>50000000</v>
      </c>
      <c r="C132" s="52">
        <v>50000000</v>
      </c>
      <c r="D132" s="38" t="s">
        <v>209</v>
      </c>
      <c r="E132" s="39"/>
      <c r="G132" s="3">
        <f>IF(G131="",E131,G131)</f>
        <v>731999</v>
      </c>
      <c r="H132" s="1" t="s">
        <v>210</v>
      </c>
      <c r="I132" s="35">
        <f>C132</f>
        <v>50000000</v>
      </c>
      <c r="J132" s="35">
        <f>B132</f>
        <v>50000000</v>
      </c>
      <c r="K132" s="35">
        <f>A132</f>
        <v>0</v>
      </c>
      <c r="L132" s="3" t="b">
        <f>INT(I132)=I132</f>
        <v>1</v>
      </c>
      <c r="M132" s="3" t="b">
        <f t="shared" ref="M132:N132" si="102">INT(J132)=J132</f>
        <v>1</v>
      </c>
      <c r="N132" s="3" t="b">
        <f t="shared" si="102"/>
        <v>1</v>
      </c>
    </row>
    <row r="135" spans="1:14" x14ac:dyDescent="0.25">
      <c r="A135" s="29"/>
      <c r="B135" s="29"/>
      <c r="C135" s="29"/>
    </row>
    <row r="136" spans="1:14" x14ac:dyDescent="0.25">
      <c r="A136" s="29"/>
      <c r="B136" s="29"/>
      <c r="C136" s="29"/>
    </row>
    <row r="137" spans="1:14" x14ac:dyDescent="0.25">
      <c r="A137" s="29"/>
      <c r="B137" s="29"/>
      <c r="C137" s="29"/>
    </row>
    <row r="138" spans="1:14" x14ac:dyDescent="0.25">
      <c r="A138" s="29"/>
      <c r="B138" s="29"/>
      <c r="C138" s="29"/>
    </row>
  </sheetData>
  <conditionalFormatting sqref="H133:H1048576 H1:H9 H11:H78 H81:H115 H118:H130">
    <cfRule type="duplicateValues" dxfId="9" priority="10"/>
  </conditionalFormatting>
  <conditionalFormatting sqref="L11:N11 L105:N115">
    <cfRule type="containsText" dxfId="8" priority="9" operator="containsText" text="FALSE">
      <formula>NOT(ISERROR(SEARCH("FALSE",L11)))</formula>
    </cfRule>
  </conditionalFormatting>
  <conditionalFormatting sqref="L129:N130 L127:N127 L125:N125 L123:N123 L119:N121 L90:N103 L88:N88 L86:N86 L84:N84 L82:N82 L78:N78 L76:N76 L74:N74 L71:N72 L69:N69 L65:N67 L59:N63 L52:N57 L50:N50 L48:N48 L33:N46 L30:N31 L27:N28 L25:N25 L23:N23 L21:N21 L19:N19 L13:N17">
    <cfRule type="containsText" dxfId="7" priority="8" operator="containsText" text="FALSE">
      <formula>NOT(ISERROR(SEARCH("FALSE",L13)))</formula>
    </cfRule>
  </conditionalFormatting>
  <conditionalFormatting sqref="H131:H132">
    <cfRule type="duplicateValues" dxfId="6" priority="7"/>
  </conditionalFormatting>
  <conditionalFormatting sqref="L132:N132">
    <cfRule type="containsText" dxfId="5" priority="6" operator="containsText" text="FALSE">
      <formula>NOT(ISERROR(SEARCH("FALSE",L132)))</formula>
    </cfRule>
  </conditionalFormatting>
  <conditionalFormatting sqref="H79">
    <cfRule type="duplicateValues" dxfId="4" priority="5"/>
  </conditionalFormatting>
  <conditionalFormatting sqref="L80:N80">
    <cfRule type="containsText" dxfId="3" priority="3" operator="containsText" text="FALSE">
      <formula>NOT(ISERROR(SEARCH("FALSE",L80)))</formula>
    </cfRule>
  </conditionalFormatting>
  <conditionalFormatting sqref="H80">
    <cfRule type="duplicateValues" dxfId="2" priority="4"/>
  </conditionalFormatting>
  <conditionalFormatting sqref="H116:H117">
    <cfRule type="duplicateValues" dxfId="1" priority="2"/>
  </conditionalFormatting>
  <conditionalFormatting sqref="L117:N117">
    <cfRule type="containsText" dxfId="0" priority="1" operator="containsText" text="FALSE">
      <formula>NOT(ISERROR(SEARCH("FALSE",L117)))</formula>
    </cfRule>
  </conditionalFormatting>
  <printOptions horizontalCentered="1"/>
  <pageMargins left="0.70866141732283472" right="0.70866141732283472" top="0.9055118110236221" bottom="0.9055118110236221" header="0.31496062992125984" footer="0.31496062992125984"/>
  <pageSetup paperSize="9" scale="67" fitToHeight="0" orientation="portrait" r:id="rId1"/>
  <rowBreaks count="1" manualBreakCount="1">
    <brk id="31" max="4" man="1"/>
  </rowBreaks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BCD3741-D5A0-4D5F-AF9C-04AE619476B8}"/>
</file>

<file path=customXml/itemProps2.xml><?xml version="1.0" encoding="utf-8"?>
<ds:datastoreItem xmlns:ds="http://schemas.openxmlformats.org/officeDocument/2006/customXml" ds:itemID="{2EDE7358-5AA2-4904-936C-F4C37F609098}"/>
</file>

<file path=customXml/itemProps3.xml><?xml version="1.0" encoding="utf-8"?>
<ds:datastoreItem xmlns:ds="http://schemas.openxmlformats.org/officeDocument/2006/customXml" ds:itemID="{A3C9DB46-1F4F-40A1-B020-A9C5562486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</vt:lpstr>
      <vt:lpstr>Budget!Print_Area</vt:lpstr>
      <vt:lpstr>Budget!Print_Titles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cp:lastPrinted>2021-12-09T11:02:51Z</cp:lastPrinted>
  <dcterms:created xsi:type="dcterms:W3CDTF">2021-10-27T18:22:00Z</dcterms:created>
  <dcterms:modified xsi:type="dcterms:W3CDTF">2021-12-09T11:02:55Z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