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codeName="ThisWorkbook" defaultThemeVersion="124226"/>
  <bookViews>
    <workbookView xWindow="630" yWindow="975" windowWidth="27495" windowHeight="12810"/>
  </bookViews>
  <sheets>
    <sheet name="доходы" sheetId="2" r:id="rId1"/>
    <sheet name="forma2" sheetId="1" r:id="rId2"/>
  </sheets>
  <definedNames>
    <definedName name="JR_PAGE_ANCHOR_0_1">forma2!#REF!</definedName>
    <definedName name="_xlnm.Print_Titles" localSheetId="0">доходы!$5:$6</definedName>
    <definedName name="_xlnm.Print_Area" localSheetId="1">forma2!$A$1:$H$2728</definedName>
    <definedName name="_xlnm.Print_Area" localSheetId="0">доходы!$A$1:$L$463</definedName>
  </definedNames>
  <calcPr calcId="144525"/>
</workbook>
</file>

<file path=xl/calcChain.xml><?xml version="1.0" encoding="utf-8"?>
<calcChain xmlns="http://schemas.openxmlformats.org/spreadsheetml/2006/main">
  <c r="P462" i="2" l="1"/>
  <c r="L462" i="2"/>
  <c r="K462" i="2"/>
  <c r="E462" i="2"/>
  <c r="D462" i="2"/>
  <c r="C462" i="2"/>
  <c r="Q461" i="2"/>
  <c r="P461" i="2"/>
  <c r="L461" i="2"/>
  <c r="K461" i="2"/>
  <c r="E461" i="2"/>
  <c r="D461" i="2"/>
  <c r="C461" i="2"/>
  <c r="P460" i="2"/>
  <c r="K460" i="2"/>
  <c r="E460" i="2"/>
  <c r="D460" i="2"/>
  <c r="C460" i="2"/>
  <c r="Q459" i="2"/>
  <c r="P459" i="2"/>
  <c r="L459" i="2"/>
  <c r="K459" i="2"/>
  <c r="E459" i="2"/>
  <c r="D459" i="2"/>
  <c r="D458" i="2" s="1"/>
  <c r="D457" i="2" s="1"/>
  <c r="D456" i="2" s="1"/>
  <c r="C459" i="2"/>
  <c r="O458" i="2"/>
  <c r="N458" i="2"/>
  <c r="N457" i="2" s="1"/>
  <c r="N456" i="2" s="1"/>
  <c r="M458" i="2"/>
  <c r="M457" i="2" s="1"/>
  <c r="M456" i="2" s="1"/>
  <c r="J458" i="2"/>
  <c r="I458" i="2"/>
  <c r="I457" i="2" s="1"/>
  <c r="J457" i="2"/>
  <c r="L457" i="2" s="1"/>
  <c r="Q455" i="2"/>
  <c r="P455" i="2"/>
  <c r="L455" i="2"/>
  <c r="K455" i="2"/>
  <c r="E455" i="2"/>
  <c r="D455" i="2"/>
  <c r="D454" i="2" s="1"/>
  <c r="C455" i="2"/>
  <c r="C454" i="2" s="1"/>
  <c r="O454" i="2"/>
  <c r="Q454" i="2" s="1"/>
  <c r="N454" i="2"/>
  <c r="M454" i="2"/>
  <c r="J454" i="2"/>
  <c r="I454" i="2"/>
  <c r="H454" i="2"/>
  <c r="Q453" i="2"/>
  <c r="P453" i="2"/>
  <c r="K453" i="2"/>
  <c r="E453" i="2"/>
  <c r="D453" i="2"/>
  <c r="D452" i="2" s="1"/>
  <c r="C453" i="2"/>
  <c r="O452" i="2"/>
  <c r="N452" i="2"/>
  <c r="N451" i="2" s="1"/>
  <c r="N450" i="2" s="1"/>
  <c r="M452" i="2"/>
  <c r="M451" i="2" s="1"/>
  <c r="M450" i="2" s="1"/>
  <c r="J452" i="2"/>
  <c r="I452" i="2"/>
  <c r="H452" i="2"/>
  <c r="H451" i="2" s="1"/>
  <c r="H450" i="2" s="1"/>
  <c r="E452" i="2"/>
  <c r="C452" i="2"/>
  <c r="I451" i="2"/>
  <c r="I450" i="2" s="1"/>
  <c r="P449" i="2"/>
  <c r="K449" i="2"/>
  <c r="E449" i="2"/>
  <c r="D449" i="2"/>
  <c r="C449" i="2"/>
  <c r="P448" i="2"/>
  <c r="K448" i="2"/>
  <c r="E448" i="2"/>
  <c r="D448" i="2"/>
  <c r="C448" i="2"/>
  <c r="P447" i="2"/>
  <c r="L447" i="2"/>
  <c r="K447" i="2"/>
  <c r="E447" i="2"/>
  <c r="D447" i="2"/>
  <c r="C447" i="2"/>
  <c r="P446" i="2"/>
  <c r="K446" i="2"/>
  <c r="E446" i="2"/>
  <c r="D446" i="2"/>
  <c r="C446" i="2"/>
  <c r="P445" i="2"/>
  <c r="K445" i="2"/>
  <c r="E445" i="2"/>
  <c r="D445" i="2"/>
  <c r="C445" i="2"/>
  <c r="P444" i="2"/>
  <c r="K444" i="2"/>
  <c r="E444" i="2"/>
  <c r="D444" i="2"/>
  <c r="C444" i="2"/>
  <c r="P443" i="2"/>
  <c r="K443" i="2"/>
  <c r="E443" i="2"/>
  <c r="D443" i="2"/>
  <c r="C443" i="2"/>
  <c r="P442" i="2"/>
  <c r="K442" i="2"/>
  <c r="E442" i="2"/>
  <c r="D442" i="2"/>
  <c r="C442" i="2"/>
  <c r="P441" i="2"/>
  <c r="K441" i="2"/>
  <c r="E441" i="2"/>
  <c r="D441" i="2"/>
  <c r="C441" i="2"/>
  <c r="P440" i="2"/>
  <c r="L440" i="2"/>
  <c r="K440" i="2"/>
  <c r="E440" i="2"/>
  <c r="D440" i="2"/>
  <c r="C440" i="2"/>
  <c r="O439" i="2"/>
  <c r="N439" i="2"/>
  <c r="N438" i="2" s="1"/>
  <c r="M439" i="2"/>
  <c r="J439" i="2"/>
  <c r="J438" i="2" s="1"/>
  <c r="I439" i="2"/>
  <c r="I438" i="2" s="1"/>
  <c r="I437" i="2" s="1"/>
  <c r="H439" i="2"/>
  <c r="H438" i="2" s="1"/>
  <c r="M438" i="2"/>
  <c r="M437" i="2" s="1"/>
  <c r="P436" i="2"/>
  <c r="K436" i="2"/>
  <c r="E436" i="2"/>
  <c r="D436" i="2"/>
  <c r="C436" i="2"/>
  <c r="P435" i="2"/>
  <c r="K435" i="2"/>
  <c r="E435" i="2"/>
  <c r="D435" i="2"/>
  <c r="C435" i="2"/>
  <c r="P434" i="2"/>
  <c r="K434" i="2"/>
  <c r="E434" i="2"/>
  <c r="D434" i="2"/>
  <c r="C434" i="2"/>
  <c r="P433" i="2"/>
  <c r="K433" i="2"/>
  <c r="E433" i="2"/>
  <c r="D433" i="2"/>
  <c r="C433" i="2"/>
  <c r="P432" i="2"/>
  <c r="K432" i="2"/>
  <c r="E432" i="2"/>
  <c r="D432" i="2"/>
  <c r="C432" i="2"/>
  <c r="P431" i="2"/>
  <c r="K431" i="2"/>
  <c r="E431" i="2"/>
  <c r="D431" i="2"/>
  <c r="C431" i="2"/>
  <c r="O430" i="2"/>
  <c r="N430" i="2"/>
  <c r="M430" i="2"/>
  <c r="J430" i="2"/>
  <c r="I430" i="2"/>
  <c r="H430" i="2"/>
  <c r="P429" i="2"/>
  <c r="K429" i="2"/>
  <c r="E429" i="2"/>
  <c r="F429" i="2" s="1"/>
  <c r="P428" i="2"/>
  <c r="K428" i="2"/>
  <c r="E428" i="2"/>
  <c r="D428" i="2"/>
  <c r="C428" i="2"/>
  <c r="P427" i="2"/>
  <c r="K427" i="2"/>
  <c r="E427" i="2"/>
  <c r="D427" i="2"/>
  <c r="C427" i="2"/>
  <c r="P426" i="2"/>
  <c r="K426" i="2"/>
  <c r="E426" i="2"/>
  <c r="D426" i="2"/>
  <c r="C426" i="2"/>
  <c r="P425" i="2"/>
  <c r="K425" i="2"/>
  <c r="E425" i="2"/>
  <c r="D425" i="2"/>
  <c r="C425" i="2"/>
  <c r="P424" i="2"/>
  <c r="K424" i="2"/>
  <c r="E424" i="2"/>
  <c r="D424" i="2"/>
  <c r="C424" i="2"/>
  <c r="P423" i="2"/>
  <c r="K423" i="2"/>
  <c r="E423" i="2"/>
  <c r="D423" i="2"/>
  <c r="C423" i="2"/>
  <c r="P422" i="2"/>
  <c r="K422" i="2"/>
  <c r="E422" i="2"/>
  <c r="D422" i="2"/>
  <c r="C422" i="2"/>
  <c r="P421" i="2"/>
  <c r="K421" i="2"/>
  <c r="E421" i="2"/>
  <c r="E419" i="2" s="1"/>
  <c r="D421" i="2"/>
  <c r="C421" i="2"/>
  <c r="P420" i="2"/>
  <c r="K420" i="2"/>
  <c r="E420" i="2"/>
  <c r="D420" i="2"/>
  <c r="C420" i="2"/>
  <c r="O419" i="2"/>
  <c r="N419" i="2"/>
  <c r="M419" i="2"/>
  <c r="J419" i="2"/>
  <c r="I419" i="2"/>
  <c r="H419" i="2"/>
  <c r="P418" i="2"/>
  <c r="K418" i="2"/>
  <c r="E418" i="2"/>
  <c r="D418" i="2"/>
  <c r="C418" i="2"/>
  <c r="P417" i="2"/>
  <c r="K417" i="2"/>
  <c r="E417" i="2"/>
  <c r="D417" i="2"/>
  <c r="C417" i="2"/>
  <c r="P416" i="2"/>
  <c r="K416" i="2"/>
  <c r="E416" i="2"/>
  <c r="D416" i="2"/>
  <c r="C416" i="2"/>
  <c r="P415" i="2"/>
  <c r="K415" i="2"/>
  <c r="E415" i="2"/>
  <c r="D415" i="2"/>
  <c r="C415" i="2"/>
  <c r="P414" i="2"/>
  <c r="K414" i="2"/>
  <c r="E414" i="2"/>
  <c r="D414" i="2"/>
  <c r="C414" i="2"/>
  <c r="P413" i="2"/>
  <c r="K413" i="2"/>
  <c r="E413" i="2"/>
  <c r="D413" i="2"/>
  <c r="C413" i="2"/>
  <c r="P412" i="2"/>
  <c r="K412" i="2"/>
  <c r="E412" i="2"/>
  <c r="D412" i="2"/>
  <c r="C412" i="2"/>
  <c r="P411" i="2"/>
  <c r="K411" i="2"/>
  <c r="E411" i="2"/>
  <c r="D411" i="2"/>
  <c r="D409" i="2" s="1"/>
  <c r="C411" i="2"/>
  <c r="P410" i="2"/>
  <c r="K410" i="2"/>
  <c r="E410" i="2"/>
  <c r="D410" i="2"/>
  <c r="C410" i="2"/>
  <c r="O409" i="2"/>
  <c r="N409" i="2"/>
  <c r="M409" i="2"/>
  <c r="J409" i="2"/>
  <c r="I409" i="2"/>
  <c r="H409" i="2"/>
  <c r="P408" i="2"/>
  <c r="K408" i="2"/>
  <c r="E408" i="2"/>
  <c r="D408" i="2"/>
  <c r="C408" i="2"/>
  <c r="P407" i="2"/>
  <c r="K407" i="2"/>
  <c r="E407" i="2"/>
  <c r="D407" i="2"/>
  <c r="C407" i="2"/>
  <c r="P406" i="2"/>
  <c r="K406" i="2"/>
  <c r="E406" i="2"/>
  <c r="D406" i="2"/>
  <c r="C406" i="2"/>
  <c r="P405" i="2"/>
  <c r="K405" i="2"/>
  <c r="E405" i="2"/>
  <c r="D405" i="2"/>
  <c r="C405" i="2"/>
  <c r="P404" i="2"/>
  <c r="K404" i="2"/>
  <c r="E404" i="2"/>
  <c r="D404" i="2"/>
  <c r="C404" i="2"/>
  <c r="P403" i="2"/>
  <c r="K403" i="2"/>
  <c r="E403" i="2"/>
  <c r="F403" i="2" s="1"/>
  <c r="D403" i="2"/>
  <c r="C403" i="2"/>
  <c r="P402" i="2"/>
  <c r="K402" i="2"/>
  <c r="E402" i="2"/>
  <c r="D402" i="2"/>
  <c r="C402" i="2"/>
  <c r="P401" i="2"/>
  <c r="K401" i="2"/>
  <c r="E401" i="2"/>
  <c r="D401" i="2"/>
  <c r="C401" i="2"/>
  <c r="P400" i="2"/>
  <c r="K400" i="2"/>
  <c r="E400" i="2"/>
  <c r="D400" i="2"/>
  <c r="C400" i="2"/>
  <c r="O399" i="2"/>
  <c r="N399" i="2"/>
  <c r="M399" i="2"/>
  <c r="J399" i="2"/>
  <c r="I399" i="2"/>
  <c r="H399" i="2"/>
  <c r="P398" i="2"/>
  <c r="K398" i="2"/>
  <c r="E398" i="2"/>
  <c r="D398" i="2"/>
  <c r="C398" i="2"/>
  <c r="P397" i="2"/>
  <c r="K397" i="2"/>
  <c r="E397" i="2"/>
  <c r="D397" i="2"/>
  <c r="C397" i="2"/>
  <c r="P396" i="2"/>
  <c r="K396" i="2"/>
  <c r="E396" i="2"/>
  <c r="D396" i="2"/>
  <c r="C396" i="2"/>
  <c r="P395" i="2"/>
  <c r="K395" i="2"/>
  <c r="E395" i="2"/>
  <c r="D395" i="2"/>
  <c r="F395" i="2" s="1"/>
  <c r="C395" i="2"/>
  <c r="P394" i="2"/>
  <c r="K394" i="2"/>
  <c r="E394" i="2"/>
  <c r="D394" i="2"/>
  <c r="C394" i="2"/>
  <c r="P393" i="2"/>
  <c r="K393" i="2"/>
  <c r="E393" i="2"/>
  <c r="D393" i="2"/>
  <c r="C393" i="2"/>
  <c r="P392" i="2"/>
  <c r="K392" i="2"/>
  <c r="E392" i="2"/>
  <c r="F392" i="2" s="1"/>
  <c r="D392" i="2"/>
  <c r="C392" i="2"/>
  <c r="P391" i="2"/>
  <c r="K391" i="2"/>
  <c r="E391" i="2"/>
  <c r="D391" i="2"/>
  <c r="F391" i="2" s="1"/>
  <c r="C391" i="2"/>
  <c r="P390" i="2"/>
  <c r="K390" i="2"/>
  <c r="E390" i="2"/>
  <c r="D390" i="2"/>
  <c r="C390" i="2"/>
  <c r="O389" i="2"/>
  <c r="N389" i="2"/>
  <c r="M389" i="2"/>
  <c r="J389" i="2"/>
  <c r="I389" i="2"/>
  <c r="H389" i="2"/>
  <c r="P388" i="2"/>
  <c r="K388" i="2"/>
  <c r="E388" i="2"/>
  <c r="F388" i="2" s="1"/>
  <c r="P387" i="2"/>
  <c r="K387" i="2"/>
  <c r="E387" i="2"/>
  <c r="D387" i="2"/>
  <c r="C387" i="2"/>
  <c r="P386" i="2"/>
  <c r="K386" i="2"/>
  <c r="E386" i="2"/>
  <c r="D386" i="2"/>
  <c r="C386" i="2"/>
  <c r="P385" i="2"/>
  <c r="K385" i="2"/>
  <c r="E385" i="2"/>
  <c r="D385" i="2"/>
  <c r="C385" i="2"/>
  <c r="P384" i="2"/>
  <c r="K384" i="2"/>
  <c r="E384" i="2"/>
  <c r="D384" i="2"/>
  <c r="C384" i="2"/>
  <c r="P383" i="2"/>
  <c r="K383" i="2"/>
  <c r="E383" i="2"/>
  <c r="D383" i="2"/>
  <c r="C383" i="2"/>
  <c r="P382" i="2"/>
  <c r="K382" i="2"/>
  <c r="E382" i="2"/>
  <c r="D382" i="2"/>
  <c r="C382" i="2"/>
  <c r="P381" i="2"/>
  <c r="K381" i="2"/>
  <c r="E381" i="2"/>
  <c r="D381" i="2"/>
  <c r="C381" i="2"/>
  <c r="P380" i="2"/>
  <c r="K380" i="2"/>
  <c r="E380" i="2"/>
  <c r="D380" i="2"/>
  <c r="C380" i="2"/>
  <c r="O379" i="2"/>
  <c r="N379" i="2"/>
  <c r="M379" i="2"/>
  <c r="J379" i="2"/>
  <c r="I379" i="2"/>
  <c r="H379" i="2"/>
  <c r="P378" i="2"/>
  <c r="K378" i="2"/>
  <c r="E378" i="2"/>
  <c r="F378" i="2" s="1"/>
  <c r="P377" i="2"/>
  <c r="K377" i="2"/>
  <c r="E377" i="2"/>
  <c r="D377" i="2"/>
  <c r="C377" i="2"/>
  <c r="P376" i="2"/>
  <c r="K376" i="2"/>
  <c r="E376" i="2"/>
  <c r="D376" i="2"/>
  <c r="C376" i="2"/>
  <c r="P375" i="2"/>
  <c r="K375" i="2"/>
  <c r="E375" i="2"/>
  <c r="D375" i="2"/>
  <c r="C375" i="2"/>
  <c r="P374" i="2"/>
  <c r="K374" i="2"/>
  <c r="E374" i="2"/>
  <c r="F374" i="2" s="1"/>
  <c r="D374" i="2"/>
  <c r="C374" i="2"/>
  <c r="P373" i="2"/>
  <c r="K373" i="2"/>
  <c r="E373" i="2"/>
  <c r="D373" i="2"/>
  <c r="C373" i="2"/>
  <c r="P372" i="2"/>
  <c r="K372" i="2"/>
  <c r="E372" i="2"/>
  <c r="D372" i="2"/>
  <c r="C372" i="2"/>
  <c r="P371" i="2"/>
  <c r="K371" i="2"/>
  <c r="E371" i="2"/>
  <c r="O370" i="2"/>
  <c r="N370" i="2"/>
  <c r="M370" i="2"/>
  <c r="J370" i="2"/>
  <c r="I370" i="2"/>
  <c r="H370" i="2"/>
  <c r="P369" i="2"/>
  <c r="K369" i="2"/>
  <c r="F369" i="2"/>
  <c r="E369" i="2"/>
  <c r="D369" i="2"/>
  <c r="C369" i="2"/>
  <c r="P368" i="2"/>
  <c r="K368" i="2"/>
  <c r="E368" i="2"/>
  <c r="D368" i="2"/>
  <c r="C368" i="2"/>
  <c r="P367" i="2"/>
  <c r="K367" i="2"/>
  <c r="E367" i="2"/>
  <c r="D367" i="2"/>
  <c r="C367" i="2"/>
  <c r="P366" i="2"/>
  <c r="K366" i="2"/>
  <c r="E366" i="2"/>
  <c r="F366" i="2" s="1"/>
  <c r="D366" i="2"/>
  <c r="C366" i="2"/>
  <c r="P365" i="2"/>
  <c r="K365" i="2"/>
  <c r="E365" i="2"/>
  <c r="D365" i="2"/>
  <c r="C365" i="2"/>
  <c r="P364" i="2"/>
  <c r="K364" i="2"/>
  <c r="E364" i="2"/>
  <c r="D364" i="2"/>
  <c r="C364" i="2"/>
  <c r="P363" i="2"/>
  <c r="K363" i="2"/>
  <c r="E363" i="2"/>
  <c r="D363" i="2"/>
  <c r="C363" i="2"/>
  <c r="P362" i="2"/>
  <c r="K362" i="2"/>
  <c r="E362" i="2"/>
  <c r="F362" i="2" s="1"/>
  <c r="D362" i="2"/>
  <c r="C362" i="2"/>
  <c r="P361" i="2"/>
  <c r="K361" i="2"/>
  <c r="E361" i="2"/>
  <c r="O360" i="2"/>
  <c r="N360" i="2"/>
  <c r="M360" i="2"/>
  <c r="J360" i="2"/>
  <c r="I360" i="2"/>
  <c r="H360" i="2"/>
  <c r="P359" i="2"/>
  <c r="K359" i="2"/>
  <c r="E359" i="2"/>
  <c r="D359" i="2"/>
  <c r="C359" i="2"/>
  <c r="P358" i="2"/>
  <c r="K358" i="2"/>
  <c r="E358" i="2"/>
  <c r="D358" i="2"/>
  <c r="C358" i="2"/>
  <c r="P357" i="2"/>
  <c r="K357" i="2"/>
  <c r="E357" i="2"/>
  <c r="D357" i="2"/>
  <c r="C357" i="2"/>
  <c r="P356" i="2"/>
  <c r="K356" i="2"/>
  <c r="E356" i="2"/>
  <c r="D356" i="2"/>
  <c r="C356" i="2"/>
  <c r="P355" i="2"/>
  <c r="K355" i="2"/>
  <c r="E355" i="2"/>
  <c r="D355" i="2"/>
  <c r="C355" i="2"/>
  <c r="P354" i="2"/>
  <c r="K354" i="2"/>
  <c r="E354" i="2"/>
  <c r="D354" i="2"/>
  <c r="C354" i="2"/>
  <c r="P353" i="2"/>
  <c r="K353" i="2"/>
  <c r="E353" i="2"/>
  <c r="D353" i="2"/>
  <c r="C353" i="2"/>
  <c r="P352" i="2"/>
  <c r="K352" i="2"/>
  <c r="E352" i="2"/>
  <c r="D352" i="2"/>
  <c r="C352" i="2"/>
  <c r="P351" i="2"/>
  <c r="K351" i="2"/>
  <c r="E351" i="2"/>
  <c r="O350" i="2"/>
  <c r="N350" i="2"/>
  <c r="M350" i="2"/>
  <c r="J350" i="2"/>
  <c r="I350" i="2"/>
  <c r="H350" i="2"/>
  <c r="D349" i="2"/>
  <c r="C349" i="2"/>
  <c r="P348" i="2"/>
  <c r="K348" i="2"/>
  <c r="E348" i="2"/>
  <c r="D348" i="2"/>
  <c r="C348" i="2"/>
  <c r="P347" i="2"/>
  <c r="K347" i="2"/>
  <c r="E347" i="2"/>
  <c r="D347" i="2"/>
  <c r="C347" i="2"/>
  <c r="P346" i="2"/>
  <c r="K346" i="2"/>
  <c r="E346" i="2"/>
  <c r="D346" i="2"/>
  <c r="C346" i="2"/>
  <c r="Q345" i="2"/>
  <c r="P345" i="2"/>
  <c r="K345" i="2"/>
  <c r="E345" i="2"/>
  <c r="D345" i="2"/>
  <c r="C345" i="2"/>
  <c r="Q344" i="2"/>
  <c r="P344" i="2"/>
  <c r="K344" i="2"/>
  <c r="E344" i="2"/>
  <c r="D344" i="2"/>
  <c r="C344" i="2"/>
  <c r="P343" i="2"/>
  <c r="L343" i="2"/>
  <c r="K343" i="2"/>
  <c r="E343" i="2"/>
  <c r="D343" i="2"/>
  <c r="C343" i="2"/>
  <c r="O342" i="2"/>
  <c r="N342" i="2"/>
  <c r="M342" i="2"/>
  <c r="J342" i="2"/>
  <c r="I342" i="2"/>
  <c r="P341" i="2"/>
  <c r="K341" i="2"/>
  <c r="E341" i="2"/>
  <c r="F341" i="2" s="1"/>
  <c r="O340" i="2"/>
  <c r="N340" i="2"/>
  <c r="M340" i="2"/>
  <c r="J340" i="2"/>
  <c r="I340" i="2"/>
  <c r="H340" i="2"/>
  <c r="D340" i="2"/>
  <c r="C340" i="2"/>
  <c r="P339" i="2"/>
  <c r="K339" i="2"/>
  <c r="E339" i="2"/>
  <c r="F339" i="2" s="1"/>
  <c r="D339" i="2"/>
  <c r="C339" i="2"/>
  <c r="P338" i="2"/>
  <c r="K338" i="2"/>
  <c r="E338" i="2"/>
  <c r="D338" i="2"/>
  <c r="C338" i="2"/>
  <c r="P337" i="2"/>
  <c r="L337" i="2"/>
  <c r="K337" i="2"/>
  <c r="E337" i="2"/>
  <c r="D337" i="2"/>
  <c r="C337" i="2"/>
  <c r="P336" i="2"/>
  <c r="L336" i="2"/>
  <c r="K336" i="2"/>
  <c r="E336" i="2"/>
  <c r="D336" i="2"/>
  <c r="C336" i="2"/>
  <c r="P335" i="2"/>
  <c r="L335" i="2"/>
  <c r="K335" i="2"/>
  <c r="E335" i="2"/>
  <c r="D335" i="2"/>
  <c r="D333" i="2" s="1"/>
  <c r="C335" i="2"/>
  <c r="P334" i="2"/>
  <c r="L334" i="2"/>
  <c r="K334" i="2"/>
  <c r="E334" i="2"/>
  <c r="D334" i="2"/>
  <c r="C334" i="2"/>
  <c r="O333" i="2"/>
  <c r="N333" i="2"/>
  <c r="M333" i="2"/>
  <c r="J333" i="2"/>
  <c r="I333" i="2"/>
  <c r="P332" i="2"/>
  <c r="K332" i="2"/>
  <c r="E332" i="2"/>
  <c r="D332" i="2"/>
  <c r="C332" i="2"/>
  <c r="P331" i="2"/>
  <c r="L331" i="2"/>
  <c r="K331" i="2"/>
  <c r="E331" i="2"/>
  <c r="D331" i="2"/>
  <c r="C331" i="2"/>
  <c r="P330" i="2"/>
  <c r="L330" i="2"/>
  <c r="K330" i="2"/>
  <c r="E330" i="2"/>
  <c r="D330" i="2"/>
  <c r="C330" i="2"/>
  <c r="P329" i="2"/>
  <c r="L329" i="2"/>
  <c r="K329" i="2"/>
  <c r="E329" i="2"/>
  <c r="D329" i="2"/>
  <c r="C329" i="2"/>
  <c r="P328" i="2"/>
  <c r="L328" i="2"/>
  <c r="K328" i="2"/>
  <c r="E328" i="2"/>
  <c r="D328" i="2"/>
  <c r="C328" i="2"/>
  <c r="P327" i="2"/>
  <c r="L327" i="2"/>
  <c r="K327" i="2"/>
  <c r="E327" i="2"/>
  <c r="D327" i="2"/>
  <c r="C327" i="2"/>
  <c r="P326" i="2"/>
  <c r="K326" i="2"/>
  <c r="E326" i="2"/>
  <c r="D326" i="2"/>
  <c r="C326" i="2"/>
  <c r="P325" i="2"/>
  <c r="L325" i="2"/>
  <c r="K325" i="2"/>
  <c r="E325" i="2"/>
  <c r="E323" i="2" s="1"/>
  <c r="D325" i="2"/>
  <c r="C325" i="2"/>
  <c r="P324" i="2"/>
  <c r="L324" i="2"/>
  <c r="K324" i="2"/>
  <c r="E324" i="2"/>
  <c r="D324" i="2"/>
  <c r="C324" i="2"/>
  <c r="O323" i="2"/>
  <c r="N323" i="2"/>
  <c r="P323" i="2" s="1"/>
  <c r="M323" i="2"/>
  <c r="J323" i="2"/>
  <c r="I323" i="2"/>
  <c r="P321" i="2"/>
  <c r="L321" i="2"/>
  <c r="K321" i="2"/>
  <c r="E321" i="2"/>
  <c r="D321" i="2"/>
  <c r="D320" i="2" s="1"/>
  <c r="C321" i="2"/>
  <c r="C320" i="2" s="1"/>
  <c r="O320" i="2"/>
  <c r="N320" i="2"/>
  <c r="M320" i="2"/>
  <c r="J320" i="2"/>
  <c r="I320" i="2"/>
  <c r="Q319" i="2"/>
  <c r="P319" i="2"/>
  <c r="L319" i="2"/>
  <c r="K319" i="2"/>
  <c r="E319" i="2"/>
  <c r="D319" i="2"/>
  <c r="C319" i="2"/>
  <c r="Q318" i="2"/>
  <c r="P318" i="2"/>
  <c r="K318" i="2"/>
  <c r="E318" i="2"/>
  <c r="D318" i="2"/>
  <c r="C318" i="2"/>
  <c r="P317" i="2"/>
  <c r="L317" i="2"/>
  <c r="K317" i="2"/>
  <c r="E317" i="2"/>
  <c r="D317" i="2"/>
  <c r="C317" i="2"/>
  <c r="O316" i="2"/>
  <c r="N316" i="2"/>
  <c r="M316" i="2"/>
  <c r="M315" i="2" s="1"/>
  <c r="J316" i="2"/>
  <c r="I316" i="2"/>
  <c r="P313" i="2"/>
  <c r="L313" i="2"/>
  <c r="K313" i="2"/>
  <c r="E313" i="2"/>
  <c r="D313" i="2"/>
  <c r="D312" i="2" s="1"/>
  <c r="C313" i="2"/>
  <c r="C312" i="2" s="1"/>
  <c r="O312" i="2"/>
  <c r="N312" i="2"/>
  <c r="M312" i="2"/>
  <c r="J312" i="2"/>
  <c r="I312" i="2"/>
  <c r="P311" i="2"/>
  <c r="K311" i="2"/>
  <c r="E311" i="2"/>
  <c r="D311" i="2"/>
  <c r="C311" i="2"/>
  <c r="P310" i="2"/>
  <c r="L310" i="2"/>
  <c r="K310" i="2"/>
  <c r="E310" i="2"/>
  <c r="D310" i="2"/>
  <c r="C310" i="2"/>
  <c r="Q309" i="2"/>
  <c r="P309" i="2"/>
  <c r="K309" i="2"/>
  <c r="E309" i="2"/>
  <c r="D309" i="2"/>
  <c r="C309" i="2"/>
  <c r="Q308" i="2"/>
  <c r="P308" i="2"/>
  <c r="K308" i="2"/>
  <c r="E308" i="2"/>
  <c r="D308" i="2"/>
  <c r="C308" i="2"/>
  <c r="P307" i="2"/>
  <c r="K307" i="2"/>
  <c r="E307" i="2"/>
  <c r="D307" i="2"/>
  <c r="C307" i="2"/>
  <c r="P306" i="2"/>
  <c r="L306" i="2"/>
  <c r="K306" i="2"/>
  <c r="E306" i="2"/>
  <c r="D306" i="2"/>
  <c r="C306" i="2"/>
  <c r="Q305" i="2"/>
  <c r="P305" i="2"/>
  <c r="K305" i="2"/>
  <c r="E305" i="2"/>
  <c r="D305" i="2"/>
  <c r="C305" i="2"/>
  <c r="Q304" i="2"/>
  <c r="P304" i="2"/>
  <c r="K304" i="2"/>
  <c r="E304" i="2"/>
  <c r="D304" i="2"/>
  <c r="C304" i="2"/>
  <c r="O303" i="2"/>
  <c r="N303" i="2"/>
  <c r="M303" i="2"/>
  <c r="J303" i="2"/>
  <c r="I303" i="2"/>
  <c r="Q302" i="2"/>
  <c r="P302" i="2"/>
  <c r="L302" i="2"/>
  <c r="K302" i="2"/>
  <c r="E302" i="2"/>
  <c r="D302" i="2"/>
  <c r="F302" i="2" s="1"/>
  <c r="C302" i="2"/>
  <c r="P301" i="2"/>
  <c r="L301" i="2"/>
  <c r="K301" i="2"/>
  <c r="F301" i="2"/>
  <c r="E301" i="2"/>
  <c r="D301" i="2"/>
  <c r="C301" i="2"/>
  <c r="O300" i="2"/>
  <c r="N300" i="2"/>
  <c r="M300" i="2"/>
  <c r="J300" i="2"/>
  <c r="I300" i="2"/>
  <c r="H300" i="2"/>
  <c r="H284" i="2" s="1"/>
  <c r="P298" i="2"/>
  <c r="L298" i="2"/>
  <c r="K298" i="2"/>
  <c r="E298" i="2"/>
  <c r="D298" i="2"/>
  <c r="C298" i="2"/>
  <c r="P297" i="2"/>
  <c r="L297" i="2"/>
  <c r="K297" i="2"/>
  <c r="E297" i="2"/>
  <c r="D297" i="2"/>
  <c r="F297" i="2" s="1"/>
  <c r="C297" i="2"/>
  <c r="O296" i="2"/>
  <c r="N296" i="2"/>
  <c r="P296" i="2" s="1"/>
  <c r="M296" i="2"/>
  <c r="J296" i="2"/>
  <c r="I296" i="2"/>
  <c r="P295" i="2"/>
  <c r="K295" i="2"/>
  <c r="E295" i="2"/>
  <c r="D295" i="2"/>
  <c r="C295" i="2"/>
  <c r="P294" i="2"/>
  <c r="L294" i="2"/>
  <c r="K294" i="2"/>
  <c r="E294" i="2"/>
  <c r="G294" i="2" s="1"/>
  <c r="D294" i="2"/>
  <c r="C294" i="2"/>
  <c r="O293" i="2"/>
  <c r="O292" i="2" s="1"/>
  <c r="N293" i="2"/>
  <c r="M293" i="2"/>
  <c r="M292" i="2" s="1"/>
  <c r="J293" i="2"/>
  <c r="J292" i="2" s="1"/>
  <c r="I293" i="2"/>
  <c r="I292" i="2" s="1"/>
  <c r="P291" i="2"/>
  <c r="K291" i="2"/>
  <c r="E291" i="2"/>
  <c r="D291" i="2"/>
  <c r="C291" i="2"/>
  <c r="P290" i="2"/>
  <c r="L290" i="2"/>
  <c r="K290" i="2"/>
  <c r="E290" i="2"/>
  <c r="D290" i="2"/>
  <c r="C290" i="2"/>
  <c r="C289" i="2" s="1"/>
  <c r="O289" i="2"/>
  <c r="O286" i="2" s="1"/>
  <c r="N289" i="2"/>
  <c r="N286" i="2" s="1"/>
  <c r="M289" i="2"/>
  <c r="M286" i="2" s="1"/>
  <c r="J289" i="2"/>
  <c r="I289" i="2"/>
  <c r="I286" i="2" s="1"/>
  <c r="P288" i="2"/>
  <c r="K288" i="2"/>
  <c r="E288" i="2"/>
  <c r="D288" i="2"/>
  <c r="D287" i="2" s="1"/>
  <c r="C288" i="2"/>
  <c r="P287" i="2"/>
  <c r="K287" i="2"/>
  <c r="E287" i="2"/>
  <c r="F287" i="2" s="1"/>
  <c r="C287" i="2"/>
  <c r="P283" i="2"/>
  <c r="L283" i="2"/>
  <c r="K283" i="2"/>
  <c r="E283" i="2"/>
  <c r="D283" i="2"/>
  <c r="C283" i="2"/>
  <c r="Q281" i="2"/>
  <c r="P281" i="2"/>
  <c r="K281" i="2"/>
  <c r="Q280" i="2"/>
  <c r="P280" i="2"/>
  <c r="K280" i="2"/>
  <c r="O279" i="2"/>
  <c r="O278" i="2" s="1"/>
  <c r="O277" i="2" s="1"/>
  <c r="N279" i="2"/>
  <c r="N278" i="2" s="1"/>
  <c r="M279" i="2"/>
  <c r="J279" i="2"/>
  <c r="J278" i="2" s="1"/>
  <c r="J277" i="2" s="1"/>
  <c r="I279" i="2"/>
  <c r="I278" i="2" s="1"/>
  <c r="I277" i="2" s="1"/>
  <c r="H279" i="2"/>
  <c r="H278" i="2" s="1"/>
  <c r="H277" i="2" s="1"/>
  <c r="M278" i="2"/>
  <c r="M277" i="2" s="1"/>
  <c r="P276" i="2"/>
  <c r="K276" i="2"/>
  <c r="E276" i="2"/>
  <c r="E274" i="2" s="1"/>
  <c r="E273" i="2" s="1"/>
  <c r="D276" i="2"/>
  <c r="C276" i="2"/>
  <c r="P275" i="2"/>
  <c r="L275" i="2"/>
  <c r="I275" i="2"/>
  <c r="K275" i="2" s="1"/>
  <c r="E275" i="2"/>
  <c r="C275" i="2"/>
  <c r="P274" i="2"/>
  <c r="O274" i="2"/>
  <c r="N274" i="2"/>
  <c r="N273" i="2" s="1"/>
  <c r="M274" i="2"/>
  <c r="J274" i="2"/>
  <c r="K274" i="2" s="1"/>
  <c r="I274" i="2"/>
  <c r="I273" i="2" s="1"/>
  <c r="H274" i="2"/>
  <c r="H273" i="2" s="1"/>
  <c r="C274" i="2"/>
  <c r="C273" i="2" s="1"/>
  <c r="O273" i="2"/>
  <c r="M273" i="2"/>
  <c r="P272" i="2"/>
  <c r="K272" i="2"/>
  <c r="E272" i="2"/>
  <c r="D272" i="2"/>
  <c r="C272" i="2"/>
  <c r="P271" i="2"/>
  <c r="L271" i="2"/>
  <c r="K271" i="2"/>
  <c r="I271" i="2"/>
  <c r="I270" i="2" s="1"/>
  <c r="E271" i="2"/>
  <c r="D271" i="2"/>
  <c r="C271" i="2"/>
  <c r="O270" i="2"/>
  <c r="N270" i="2"/>
  <c r="N269" i="2" s="1"/>
  <c r="N268" i="2" s="1"/>
  <c r="M270" i="2"/>
  <c r="M269" i="2" s="1"/>
  <c r="J270" i="2"/>
  <c r="L270" i="2" s="1"/>
  <c r="H270" i="2"/>
  <c r="I269" i="2"/>
  <c r="H269" i="2"/>
  <c r="H268" i="2" s="1"/>
  <c r="P266" i="2"/>
  <c r="K266" i="2"/>
  <c r="E266" i="2"/>
  <c r="D266" i="2"/>
  <c r="D264" i="2" s="1"/>
  <c r="D263" i="2" s="1"/>
  <c r="D262" i="2" s="1"/>
  <c r="C266" i="2"/>
  <c r="P265" i="2"/>
  <c r="K265" i="2"/>
  <c r="E265" i="2"/>
  <c r="F265" i="2" s="1"/>
  <c r="D265" i="2"/>
  <c r="C265" i="2"/>
  <c r="O264" i="2"/>
  <c r="N264" i="2"/>
  <c r="N263" i="2" s="1"/>
  <c r="M264" i="2"/>
  <c r="M263" i="2" s="1"/>
  <c r="M262" i="2" s="1"/>
  <c r="J264" i="2"/>
  <c r="J263" i="2" s="1"/>
  <c r="J262" i="2" s="1"/>
  <c r="I264" i="2"/>
  <c r="I263" i="2" s="1"/>
  <c r="H264" i="2"/>
  <c r="H263" i="2" s="1"/>
  <c r="H262" i="2" s="1"/>
  <c r="P261" i="2"/>
  <c r="K261" i="2"/>
  <c r="E261" i="2"/>
  <c r="F261" i="2" s="1"/>
  <c r="P260" i="2"/>
  <c r="K260" i="2"/>
  <c r="E260" i="2"/>
  <c r="F260" i="2" s="1"/>
  <c r="P259" i="2"/>
  <c r="K259" i="2"/>
  <c r="E259" i="2"/>
  <c r="F259" i="2" s="1"/>
  <c r="P258" i="2"/>
  <c r="K258" i="2"/>
  <c r="E258" i="2"/>
  <c r="F258" i="2" s="1"/>
  <c r="P257" i="2"/>
  <c r="K257" i="2"/>
  <c r="E257" i="2"/>
  <c r="F257" i="2" s="1"/>
  <c r="P256" i="2"/>
  <c r="K256" i="2"/>
  <c r="E256" i="2"/>
  <c r="F256" i="2" s="1"/>
  <c r="P255" i="2"/>
  <c r="K255" i="2"/>
  <c r="E255" i="2"/>
  <c r="F255" i="2" s="1"/>
  <c r="P254" i="2"/>
  <c r="K254" i="2"/>
  <c r="E254" i="2"/>
  <c r="F254" i="2" s="1"/>
  <c r="P253" i="2"/>
  <c r="K253" i="2"/>
  <c r="E253" i="2"/>
  <c r="D253" i="2"/>
  <c r="C253" i="2"/>
  <c r="C252" i="2" s="1"/>
  <c r="O252" i="2"/>
  <c r="N252" i="2"/>
  <c r="M252" i="2"/>
  <c r="J252" i="2"/>
  <c r="I252" i="2"/>
  <c r="I231" i="2" s="1"/>
  <c r="H252" i="2"/>
  <c r="D252" i="2"/>
  <c r="P251" i="2"/>
  <c r="K251" i="2"/>
  <c r="E251" i="2"/>
  <c r="D251" i="2"/>
  <c r="C251" i="2"/>
  <c r="P250" i="2"/>
  <c r="K250" i="2"/>
  <c r="E250" i="2"/>
  <c r="D250" i="2"/>
  <c r="C250" i="2"/>
  <c r="P249" i="2"/>
  <c r="K249" i="2"/>
  <c r="E249" i="2"/>
  <c r="D249" i="2"/>
  <c r="C249" i="2"/>
  <c r="P248" i="2"/>
  <c r="K248" i="2"/>
  <c r="E248" i="2"/>
  <c r="D248" i="2"/>
  <c r="C248" i="2"/>
  <c r="P247" i="2"/>
  <c r="K247" i="2"/>
  <c r="E247" i="2"/>
  <c r="P246" i="2"/>
  <c r="K246" i="2"/>
  <c r="E246" i="2"/>
  <c r="D246" i="2"/>
  <c r="C246" i="2"/>
  <c r="P245" i="2"/>
  <c r="K245" i="2"/>
  <c r="E245" i="2"/>
  <c r="D245" i="2"/>
  <c r="C245" i="2"/>
  <c r="P244" i="2"/>
  <c r="K244" i="2"/>
  <c r="E244" i="2"/>
  <c r="D244" i="2"/>
  <c r="C244" i="2"/>
  <c r="P243" i="2"/>
  <c r="K243" i="2"/>
  <c r="E243" i="2"/>
  <c r="D243" i="2"/>
  <c r="C243" i="2"/>
  <c r="P242" i="2"/>
  <c r="K242" i="2"/>
  <c r="E242" i="2"/>
  <c r="P241" i="2"/>
  <c r="K241" i="2"/>
  <c r="E241" i="2"/>
  <c r="D241" i="2"/>
  <c r="C241" i="2"/>
  <c r="P240" i="2"/>
  <c r="K240" i="2"/>
  <c r="E240" i="2"/>
  <c r="D240" i="2"/>
  <c r="C240" i="2"/>
  <c r="P239" i="2"/>
  <c r="K239" i="2"/>
  <c r="E239" i="2"/>
  <c r="D239" i="2"/>
  <c r="C239" i="2"/>
  <c r="P238" i="2"/>
  <c r="K238" i="2"/>
  <c r="E238" i="2"/>
  <c r="D238" i="2"/>
  <c r="C238" i="2"/>
  <c r="P237" i="2"/>
  <c r="K237" i="2"/>
  <c r="E237" i="2"/>
  <c r="P236" i="2"/>
  <c r="K236" i="2"/>
  <c r="E236" i="2"/>
  <c r="D236" i="2"/>
  <c r="C236" i="2"/>
  <c r="P235" i="2"/>
  <c r="K235" i="2"/>
  <c r="E235" i="2"/>
  <c r="D235" i="2"/>
  <c r="C235" i="2"/>
  <c r="P234" i="2"/>
  <c r="K234" i="2"/>
  <c r="E234" i="2"/>
  <c r="D234" i="2"/>
  <c r="C234" i="2"/>
  <c r="P233" i="2"/>
  <c r="K233" i="2"/>
  <c r="E233" i="2"/>
  <c r="D233" i="2"/>
  <c r="C233" i="2"/>
  <c r="O232" i="2"/>
  <c r="N232" i="2"/>
  <c r="N231" i="2" s="1"/>
  <c r="M232" i="2"/>
  <c r="M231" i="2" s="1"/>
  <c r="J232" i="2"/>
  <c r="L232" i="2" s="1"/>
  <c r="P230" i="2"/>
  <c r="K230" i="2"/>
  <c r="E230" i="2"/>
  <c r="D230" i="2"/>
  <c r="C230" i="2"/>
  <c r="C229" i="2" s="1"/>
  <c r="O229" i="2"/>
  <c r="N229" i="2"/>
  <c r="M229" i="2"/>
  <c r="J229" i="2"/>
  <c r="I229" i="2"/>
  <c r="H229" i="2"/>
  <c r="D229" i="2"/>
  <c r="P228" i="2"/>
  <c r="K228" i="2"/>
  <c r="E228" i="2"/>
  <c r="D228" i="2"/>
  <c r="C228" i="2"/>
  <c r="P227" i="2"/>
  <c r="K227" i="2"/>
  <c r="E227" i="2"/>
  <c r="D227" i="2"/>
  <c r="C227" i="2"/>
  <c r="P226" i="2"/>
  <c r="K226" i="2"/>
  <c r="E226" i="2"/>
  <c r="D226" i="2"/>
  <c r="C226" i="2"/>
  <c r="P225" i="2"/>
  <c r="K225" i="2"/>
  <c r="E225" i="2"/>
  <c r="D225" i="2"/>
  <c r="C225" i="2"/>
  <c r="P224" i="2"/>
  <c r="K224" i="2"/>
  <c r="E224" i="2"/>
  <c r="D224" i="2"/>
  <c r="C224" i="2"/>
  <c r="O223" i="2"/>
  <c r="N223" i="2"/>
  <c r="M223" i="2"/>
  <c r="J223" i="2"/>
  <c r="I223" i="2"/>
  <c r="H223" i="2"/>
  <c r="P222" i="2"/>
  <c r="K222" i="2"/>
  <c r="E222" i="2"/>
  <c r="D222" i="2"/>
  <c r="C222" i="2"/>
  <c r="P221" i="2"/>
  <c r="K221" i="2"/>
  <c r="E221" i="2"/>
  <c r="D221" i="2"/>
  <c r="C221" i="2"/>
  <c r="P220" i="2"/>
  <c r="K220" i="2"/>
  <c r="E220" i="2"/>
  <c r="D220" i="2"/>
  <c r="C220" i="2"/>
  <c r="P219" i="2"/>
  <c r="K219" i="2"/>
  <c r="E219" i="2"/>
  <c r="D219" i="2"/>
  <c r="C219" i="2"/>
  <c r="P218" i="2"/>
  <c r="K218" i="2"/>
  <c r="E218" i="2"/>
  <c r="D218" i="2"/>
  <c r="C218" i="2"/>
  <c r="O217" i="2"/>
  <c r="N217" i="2"/>
  <c r="M217" i="2"/>
  <c r="J217" i="2"/>
  <c r="I217" i="2"/>
  <c r="K217" i="2" s="1"/>
  <c r="H217" i="2"/>
  <c r="P216" i="2"/>
  <c r="K216" i="2"/>
  <c r="E216" i="2"/>
  <c r="D216" i="2"/>
  <c r="C216" i="2"/>
  <c r="P215" i="2"/>
  <c r="K215" i="2"/>
  <c r="E215" i="2"/>
  <c r="D215" i="2"/>
  <c r="C215" i="2"/>
  <c r="P214" i="2"/>
  <c r="K214" i="2"/>
  <c r="E214" i="2"/>
  <c r="D214" i="2"/>
  <c r="C214" i="2"/>
  <c r="P213" i="2"/>
  <c r="K213" i="2"/>
  <c r="E213" i="2"/>
  <c r="D213" i="2"/>
  <c r="C213" i="2"/>
  <c r="P212" i="2"/>
  <c r="K212" i="2"/>
  <c r="P211" i="2"/>
  <c r="K211" i="2"/>
  <c r="E211" i="2"/>
  <c r="D211" i="2"/>
  <c r="D210" i="2" s="1"/>
  <c r="C211" i="2"/>
  <c r="P210" i="2"/>
  <c r="K210" i="2"/>
  <c r="E210" i="2"/>
  <c r="C210" i="2"/>
  <c r="P209" i="2"/>
  <c r="L209" i="2"/>
  <c r="K209" i="2"/>
  <c r="E209" i="2"/>
  <c r="D209" i="2"/>
  <c r="C209" i="2"/>
  <c r="P208" i="2"/>
  <c r="L208" i="2"/>
  <c r="K208" i="2"/>
  <c r="E208" i="2"/>
  <c r="D208" i="2"/>
  <c r="D207" i="2" s="1"/>
  <c r="C208" i="2"/>
  <c r="O207" i="2"/>
  <c r="N207" i="2"/>
  <c r="M207" i="2"/>
  <c r="J207" i="2"/>
  <c r="I207" i="2"/>
  <c r="P206" i="2"/>
  <c r="K206" i="2"/>
  <c r="E206" i="2"/>
  <c r="D206" i="2"/>
  <c r="C206" i="2"/>
  <c r="P205" i="2"/>
  <c r="K205" i="2"/>
  <c r="E205" i="2"/>
  <c r="D205" i="2"/>
  <c r="C205" i="2"/>
  <c r="C204" i="2" s="1"/>
  <c r="O204" i="2"/>
  <c r="N204" i="2"/>
  <c r="M204" i="2"/>
  <c r="J204" i="2"/>
  <c r="I204" i="2"/>
  <c r="H204" i="2"/>
  <c r="P203" i="2"/>
  <c r="K203" i="2"/>
  <c r="E203" i="2"/>
  <c r="D203" i="2"/>
  <c r="C203" i="2"/>
  <c r="P202" i="2"/>
  <c r="L202" i="2"/>
  <c r="K202" i="2"/>
  <c r="E202" i="2"/>
  <c r="D202" i="2"/>
  <c r="C202" i="2"/>
  <c r="P201" i="2"/>
  <c r="K201" i="2"/>
  <c r="D201" i="2"/>
  <c r="C201" i="2"/>
  <c r="P200" i="2"/>
  <c r="K200" i="2"/>
  <c r="E200" i="2"/>
  <c r="D200" i="2"/>
  <c r="C200" i="2"/>
  <c r="P199" i="2"/>
  <c r="K199" i="2"/>
  <c r="E199" i="2"/>
  <c r="D199" i="2"/>
  <c r="C199" i="2"/>
  <c r="P198" i="2"/>
  <c r="K198" i="2"/>
  <c r="E198" i="2"/>
  <c r="D198" i="2"/>
  <c r="C198" i="2"/>
  <c r="O197" i="2"/>
  <c r="N197" i="2"/>
  <c r="M197" i="2"/>
  <c r="J197" i="2"/>
  <c r="I197" i="2"/>
  <c r="P194" i="2"/>
  <c r="K194" i="2"/>
  <c r="E194" i="2"/>
  <c r="D194" i="2"/>
  <c r="C194" i="2"/>
  <c r="P193" i="2"/>
  <c r="K193" i="2"/>
  <c r="E193" i="2"/>
  <c r="D193" i="2"/>
  <c r="C193" i="2"/>
  <c r="P192" i="2"/>
  <c r="K192" i="2"/>
  <c r="E192" i="2"/>
  <c r="D192" i="2"/>
  <c r="C192" i="2"/>
  <c r="P191" i="2"/>
  <c r="K191" i="2"/>
  <c r="E191" i="2"/>
  <c r="D191" i="2"/>
  <c r="C191" i="2"/>
  <c r="P190" i="2"/>
  <c r="K190" i="2"/>
  <c r="E190" i="2"/>
  <c r="D190" i="2"/>
  <c r="C190" i="2"/>
  <c r="O189" i="2"/>
  <c r="N189" i="2"/>
  <c r="M189" i="2"/>
  <c r="J189" i="2"/>
  <c r="I189" i="2"/>
  <c r="H189" i="2"/>
  <c r="P188" i="2"/>
  <c r="K188" i="2"/>
  <c r="E188" i="2"/>
  <c r="D188" i="2"/>
  <c r="C188" i="2"/>
  <c r="P187" i="2"/>
  <c r="K187" i="2"/>
  <c r="E187" i="2"/>
  <c r="D187" i="2"/>
  <c r="C187" i="2"/>
  <c r="P186" i="2"/>
  <c r="K186" i="2"/>
  <c r="E186" i="2"/>
  <c r="D186" i="2"/>
  <c r="C186" i="2"/>
  <c r="P185" i="2"/>
  <c r="K185" i="2"/>
  <c r="D185" i="2"/>
  <c r="F185" i="2" s="1"/>
  <c r="C185" i="2"/>
  <c r="P184" i="2"/>
  <c r="K184" i="2"/>
  <c r="E184" i="2"/>
  <c r="D184" i="2"/>
  <c r="C184" i="2"/>
  <c r="P183" i="2"/>
  <c r="K183" i="2"/>
  <c r="E183" i="2"/>
  <c r="D183" i="2"/>
  <c r="C183" i="2"/>
  <c r="O182" i="2"/>
  <c r="N182" i="2"/>
  <c r="M182" i="2"/>
  <c r="J182" i="2"/>
  <c r="I182" i="2"/>
  <c r="H182" i="2"/>
  <c r="P181" i="2"/>
  <c r="K181" i="2"/>
  <c r="E181" i="2"/>
  <c r="D181" i="2"/>
  <c r="C181" i="2"/>
  <c r="P180" i="2"/>
  <c r="K180" i="2"/>
  <c r="E180" i="2"/>
  <c r="D180" i="2"/>
  <c r="C180" i="2"/>
  <c r="P179" i="2"/>
  <c r="K179" i="2"/>
  <c r="E179" i="2"/>
  <c r="D179" i="2"/>
  <c r="C179" i="2"/>
  <c r="P178" i="2"/>
  <c r="K178" i="2"/>
  <c r="E178" i="2"/>
  <c r="D178" i="2"/>
  <c r="C178" i="2"/>
  <c r="P177" i="2"/>
  <c r="K177" i="2"/>
  <c r="E177" i="2"/>
  <c r="D177" i="2"/>
  <c r="C177" i="2"/>
  <c r="O176" i="2"/>
  <c r="N176" i="2"/>
  <c r="P176" i="2" s="1"/>
  <c r="M176" i="2"/>
  <c r="J176" i="2"/>
  <c r="I176" i="2"/>
  <c r="H176" i="2"/>
  <c r="P175" i="2"/>
  <c r="K175" i="2"/>
  <c r="E175" i="2"/>
  <c r="D175" i="2"/>
  <c r="C175" i="2"/>
  <c r="P174" i="2"/>
  <c r="K174" i="2"/>
  <c r="E174" i="2"/>
  <c r="D174" i="2"/>
  <c r="C174" i="2"/>
  <c r="P173" i="2"/>
  <c r="K173" i="2"/>
  <c r="E173" i="2"/>
  <c r="D173" i="2"/>
  <c r="C173" i="2"/>
  <c r="P172" i="2"/>
  <c r="K172" i="2"/>
  <c r="E172" i="2"/>
  <c r="D172" i="2"/>
  <c r="C172" i="2"/>
  <c r="O171" i="2"/>
  <c r="N171" i="2"/>
  <c r="P171" i="2" s="1"/>
  <c r="M171" i="2"/>
  <c r="J171" i="2"/>
  <c r="I171" i="2"/>
  <c r="H171" i="2"/>
  <c r="C170" i="2"/>
  <c r="P169" i="2"/>
  <c r="K169" i="2"/>
  <c r="E169" i="2"/>
  <c r="D169" i="2"/>
  <c r="C169" i="2"/>
  <c r="P168" i="2"/>
  <c r="K168" i="2"/>
  <c r="E168" i="2"/>
  <c r="D168" i="2"/>
  <c r="C168" i="2"/>
  <c r="P167" i="2"/>
  <c r="K167" i="2"/>
  <c r="E167" i="2"/>
  <c r="D167" i="2"/>
  <c r="C167" i="2"/>
  <c r="P166" i="2"/>
  <c r="K166" i="2"/>
  <c r="E166" i="2"/>
  <c r="D166" i="2"/>
  <c r="F166" i="2" s="1"/>
  <c r="C166" i="2"/>
  <c r="O165" i="2"/>
  <c r="N165" i="2"/>
  <c r="M165" i="2"/>
  <c r="J165" i="2"/>
  <c r="I165" i="2"/>
  <c r="H165" i="2"/>
  <c r="P164" i="2"/>
  <c r="K164" i="2"/>
  <c r="E164" i="2"/>
  <c r="D164" i="2"/>
  <c r="C164" i="2"/>
  <c r="P163" i="2"/>
  <c r="K163" i="2"/>
  <c r="E163" i="2"/>
  <c r="D163" i="2"/>
  <c r="C163" i="2"/>
  <c r="P162" i="2"/>
  <c r="K162" i="2"/>
  <c r="E162" i="2"/>
  <c r="D162" i="2"/>
  <c r="C162" i="2"/>
  <c r="P161" i="2"/>
  <c r="K161" i="2"/>
  <c r="E161" i="2"/>
  <c r="D161" i="2"/>
  <c r="C161" i="2"/>
  <c r="P160" i="2"/>
  <c r="K160" i="2"/>
  <c r="E160" i="2"/>
  <c r="D160" i="2"/>
  <c r="C160" i="2"/>
  <c r="P159" i="2"/>
  <c r="K159" i="2"/>
  <c r="E159" i="2"/>
  <c r="D159" i="2"/>
  <c r="C159" i="2"/>
  <c r="O158" i="2"/>
  <c r="N158" i="2"/>
  <c r="M158" i="2"/>
  <c r="J158" i="2"/>
  <c r="I158" i="2"/>
  <c r="H158" i="2"/>
  <c r="C158" i="2"/>
  <c r="P157" i="2"/>
  <c r="K157" i="2"/>
  <c r="E157" i="2"/>
  <c r="D157" i="2"/>
  <c r="C157" i="2"/>
  <c r="P156" i="2"/>
  <c r="K156" i="2"/>
  <c r="E156" i="2"/>
  <c r="F156" i="2" s="1"/>
  <c r="D156" i="2"/>
  <c r="C156" i="2"/>
  <c r="P155" i="2"/>
  <c r="K155" i="2"/>
  <c r="E155" i="2"/>
  <c r="D155" i="2"/>
  <c r="C155" i="2"/>
  <c r="P154" i="2"/>
  <c r="K154" i="2"/>
  <c r="E154" i="2"/>
  <c r="D154" i="2"/>
  <c r="C154" i="2"/>
  <c r="C152" i="2" s="1"/>
  <c r="P153" i="2"/>
  <c r="K153" i="2"/>
  <c r="E153" i="2"/>
  <c r="D153" i="2"/>
  <c r="C153" i="2"/>
  <c r="O152" i="2"/>
  <c r="N152" i="2"/>
  <c r="M152" i="2"/>
  <c r="J152" i="2"/>
  <c r="I152" i="2"/>
  <c r="H152" i="2"/>
  <c r="P151" i="2"/>
  <c r="K151" i="2"/>
  <c r="E151" i="2"/>
  <c r="D151" i="2"/>
  <c r="C151" i="2"/>
  <c r="P150" i="2"/>
  <c r="K150" i="2"/>
  <c r="E150" i="2"/>
  <c r="D150" i="2"/>
  <c r="C150" i="2"/>
  <c r="P149" i="2"/>
  <c r="K149" i="2"/>
  <c r="E149" i="2"/>
  <c r="D149" i="2"/>
  <c r="C149" i="2"/>
  <c r="P148" i="2"/>
  <c r="K148" i="2"/>
  <c r="E148" i="2"/>
  <c r="D148" i="2"/>
  <c r="C148" i="2"/>
  <c r="N147" i="2"/>
  <c r="P147" i="2" s="1"/>
  <c r="M147" i="2"/>
  <c r="J147" i="2"/>
  <c r="J146" i="2" s="1"/>
  <c r="I147" i="2"/>
  <c r="K147" i="2" s="1"/>
  <c r="H147" i="2"/>
  <c r="P144" i="2"/>
  <c r="K144" i="2"/>
  <c r="E144" i="2"/>
  <c r="O143" i="2"/>
  <c r="N143" i="2"/>
  <c r="M143" i="2"/>
  <c r="J143" i="2"/>
  <c r="I143" i="2"/>
  <c r="H143" i="2"/>
  <c r="P142" i="2"/>
  <c r="K142" i="2"/>
  <c r="E142" i="2"/>
  <c r="F142" i="2" s="1"/>
  <c r="P141" i="2"/>
  <c r="K141" i="2"/>
  <c r="E141" i="2"/>
  <c r="F141" i="2" s="1"/>
  <c r="P140" i="2"/>
  <c r="K140" i="2"/>
  <c r="E140" i="2"/>
  <c r="F140" i="2" s="1"/>
  <c r="P139" i="2"/>
  <c r="K139" i="2"/>
  <c r="E139" i="2"/>
  <c r="F139" i="2" s="1"/>
  <c r="P138" i="2"/>
  <c r="K138" i="2"/>
  <c r="E138" i="2"/>
  <c r="F138" i="2" s="1"/>
  <c r="P137" i="2"/>
  <c r="K137" i="2"/>
  <c r="E137" i="2"/>
  <c r="O136" i="2"/>
  <c r="N136" i="2"/>
  <c r="M136" i="2"/>
  <c r="J136" i="2"/>
  <c r="I136" i="2"/>
  <c r="H136" i="2"/>
  <c r="P135" i="2"/>
  <c r="K135" i="2"/>
  <c r="E135" i="2"/>
  <c r="F135" i="2" s="1"/>
  <c r="P134" i="2"/>
  <c r="K134" i="2"/>
  <c r="E134" i="2"/>
  <c r="F134" i="2" s="1"/>
  <c r="P133" i="2"/>
  <c r="K133" i="2"/>
  <c r="E133" i="2"/>
  <c r="F133" i="2" s="1"/>
  <c r="P132" i="2"/>
  <c r="K132" i="2"/>
  <c r="E132" i="2"/>
  <c r="F132" i="2" s="1"/>
  <c r="O131" i="2"/>
  <c r="N131" i="2"/>
  <c r="M131" i="2"/>
  <c r="J131" i="2"/>
  <c r="I131" i="2"/>
  <c r="H131" i="2"/>
  <c r="P130" i="2"/>
  <c r="K130" i="2"/>
  <c r="E130" i="2"/>
  <c r="F130" i="2" s="1"/>
  <c r="P129" i="2"/>
  <c r="K129" i="2"/>
  <c r="E129" i="2"/>
  <c r="F129" i="2" s="1"/>
  <c r="P128" i="2"/>
  <c r="K128" i="2"/>
  <c r="E128" i="2"/>
  <c r="F128" i="2" s="1"/>
  <c r="P127" i="2"/>
  <c r="K127" i="2"/>
  <c r="E127" i="2"/>
  <c r="F127" i="2" s="1"/>
  <c r="P126" i="2"/>
  <c r="K126" i="2"/>
  <c r="E126" i="2"/>
  <c r="F126" i="2" s="1"/>
  <c r="P125" i="2"/>
  <c r="K125" i="2"/>
  <c r="E125" i="2"/>
  <c r="F125" i="2" s="1"/>
  <c r="P124" i="2"/>
  <c r="K124" i="2"/>
  <c r="E124" i="2"/>
  <c r="F124" i="2" s="1"/>
  <c r="P123" i="2"/>
  <c r="K123" i="2"/>
  <c r="E123" i="2"/>
  <c r="F123" i="2" s="1"/>
  <c r="P122" i="2"/>
  <c r="K122" i="2"/>
  <c r="E122" i="2"/>
  <c r="N121" i="2"/>
  <c r="P121" i="2" s="1"/>
  <c r="M121" i="2"/>
  <c r="J121" i="2"/>
  <c r="I121" i="2"/>
  <c r="H121" i="2"/>
  <c r="C121" i="2" s="1"/>
  <c r="P119" i="2"/>
  <c r="K119" i="2"/>
  <c r="E119" i="2"/>
  <c r="F119" i="2" s="1"/>
  <c r="P118" i="2"/>
  <c r="K118" i="2"/>
  <c r="E118" i="2"/>
  <c r="F118" i="2" s="1"/>
  <c r="N117" i="2"/>
  <c r="P117" i="2" s="1"/>
  <c r="M117" i="2"/>
  <c r="J117" i="2"/>
  <c r="I117" i="2"/>
  <c r="H117" i="2"/>
  <c r="P116" i="2"/>
  <c r="K116" i="2"/>
  <c r="E116" i="2"/>
  <c r="F116" i="2" s="1"/>
  <c r="P115" i="2"/>
  <c r="K115" i="2"/>
  <c r="E115" i="2"/>
  <c r="F115" i="2" s="1"/>
  <c r="P114" i="2"/>
  <c r="K114" i="2"/>
  <c r="E114" i="2"/>
  <c r="F114" i="2" s="1"/>
  <c r="P113" i="2"/>
  <c r="K113" i="2"/>
  <c r="E113" i="2"/>
  <c r="F113" i="2" s="1"/>
  <c r="P112" i="2"/>
  <c r="K112" i="2"/>
  <c r="E112" i="2"/>
  <c r="F112" i="2" s="1"/>
  <c r="P111" i="2"/>
  <c r="K111" i="2"/>
  <c r="E111" i="2"/>
  <c r="O110" i="2"/>
  <c r="N110" i="2"/>
  <c r="M110" i="2"/>
  <c r="J110" i="2"/>
  <c r="I110" i="2"/>
  <c r="H110" i="2"/>
  <c r="P109" i="2"/>
  <c r="K109" i="2"/>
  <c r="E109" i="2"/>
  <c r="F109" i="2" s="1"/>
  <c r="P108" i="2"/>
  <c r="K108" i="2"/>
  <c r="E108" i="2"/>
  <c r="F108" i="2" s="1"/>
  <c r="P107" i="2"/>
  <c r="K107" i="2"/>
  <c r="E107" i="2"/>
  <c r="F107" i="2" s="1"/>
  <c r="P106" i="2"/>
  <c r="K106" i="2"/>
  <c r="E106" i="2"/>
  <c r="F106" i="2" s="1"/>
  <c r="O105" i="2"/>
  <c r="N105" i="2"/>
  <c r="M105" i="2"/>
  <c r="J105" i="2"/>
  <c r="I105" i="2"/>
  <c r="H105" i="2"/>
  <c r="P104" i="2"/>
  <c r="K104" i="2"/>
  <c r="E104" i="2"/>
  <c r="F104" i="2" s="1"/>
  <c r="P103" i="2"/>
  <c r="K103" i="2"/>
  <c r="E103" i="2"/>
  <c r="F103" i="2" s="1"/>
  <c r="P102" i="2"/>
  <c r="K102" i="2"/>
  <c r="E102" i="2"/>
  <c r="F102" i="2" s="1"/>
  <c r="P101" i="2"/>
  <c r="K101" i="2"/>
  <c r="E101" i="2"/>
  <c r="F101" i="2" s="1"/>
  <c r="P100" i="2"/>
  <c r="K100" i="2"/>
  <c r="E100" i="2"/>
  <c r="F100" i="2" s="1"/>
  <c r="P99" i="2"/>
  <c r="K99" i="2"/>
  <c r="E99" i="2"/>
  <c r="F99" i="2" s="1"/>
  <c r="P98" i="2"/>
  <c r="K98" i="2"/>
  <c r="E98" i="2"/>
  <c r="F98" i="2" s="1"/>
  <c r="P97" i="2"/>
  <c r="K97" i="2"/>
  <c r="E97" i="2"/>
  <c r="F97" i="2" s="1"/>
  <c r="P96" i="2"/>
  <c r="K96" i="2"/>
  <c r="E96" i="2"/>
  <c r="N95" i="2"/>
  <c r="P95" i="2" s="1"/>
  <c r="M95" i="2"/>
  <c r="J95" i="2"/>
  <c r="I95" i="2"/>
  <c r="H95" i="2"/>
  <c r="P93" i="2"/>
  <c r="K93" i="2"/>
  <c r="E93" i="2"/>
  <c r="E92" i="2" s="1"/>
  <c r="D93" i="2"/>
  <c r="C93" i="2"/>
  <c r="C92" i="2" s="1"/>
  <c r="N92" i="2"/>
  <c r="P92" i="2" s="1"/>
  <c r="M92" i="2"/>
  <c r="J92" i="2"/>
  <c r="I92" i="2"/>
  <c r="H92" i="2"/>
  <c r="P91" i="2"/>
  <c r="K91" i="2"/>
  <c r="E91" i="2"/>
  <c r="D91" i="2"/>
  <c r="D90" i="2" s="1"/>
  <c r="C91" i="2"/>
  <c r="C90" i="2" s="1"/>
  <c r="N90" i="2"/>
  <c r="M90" i="2"/>
  <c r="J90" i="2"/>
  <c r="I90" i="2"/>
  <c r="H90" i="2"/>
  <c r="P89" i="2"/>
  <c r="K89" i="2"/>
  <c r="E89" i="2"/>
  <c r="D89" i="2"/>
  <c r="C89" i="2"/>
  <c r="N88" i="2"/>
  <c r="P88" i="2" s="1"/>
  <c r="M88" i="2"/>
  <c r="I88" i="2"/>
  <c r="H88" i="2"/>
  <c r="E88" i="2"/>
  <c r="P87" i="2"/>
  <c r="K87" i="2"/>
  <c r="F87" i="2"/>
  <c r="O86" i="2"/>
  <c r="P85" i="2"/>
  <c r="K85" i="2"/>
  <c r="E85" i="2"/>
  <c r="D85" i="2"/>
  <c r="D83" i="2" s="1"/>
  <c r="C85" i="2"/>
  <c r="P84" i="2"/>
  <c r="K84" i="2"/>
  <c r="E84" i="2"/>
  <c r="D84" i="2"/>
  <c r="C84" i="2"/>
  <c r="C83" i="2" s="1"/>
  <c r="P83" i="2"/>
  <c r="K83" i="2"/>
  <c r="E83" i="2"/>
  <c r="P82" i="2"/>
  <c r="K82" i="2"/>
  <c r="E82" i="2"/>
  <c r="D82" i="2"/>
  <c r="C82" i="2"/>
  <c r="P81" i="2"/>
  <c r="K81" i="2"/>
  <c r="E81" i="2"/>
  <c r="D81" i="2"/>
  <c r="C81" i="2"/>
  <c r="P80" i="2"/>
  <c r="L80" i="2"/>
  <c r="K80" i="2"/>
  <c r="E80" i="2"/>
  <c r="D80" i="2"/>
  <c r="C80" i="2"/>
  <c r="P79" i="2"/>
  <c r="L79" i="2"/>
  <c r="K79" i="2"/>
  <c r="E79" i="2"/>
  <c r="D79" i="2"/>
  <c r="C79" i="2"/>
  <c r="P78" i="2"/>
  <c r="K78" i="2"/>
  <c r="E78" i="2"/>
  <c r="D78" i="2"/>
  <c r="C78" i="2"/>
  <c r="P77" i="2"/>
  <c r="L77" i="2"/>
  <c r="K77" i="2"/>
  <c r="E77" i="2"/>
  <c r="D77" i="2"/>
  <c r="C77" i="2"/>
  <c r="O76" i="2"/>
  <c r="N76" i="2"/>
  <c r="M76" i="2"/>
  <c r="J76" i="2"/>
  <c r="I76" i="2"/>
  <c r="H76" i="2"/>
  <c r="P75" i="2"/>
  <c r="K75" i="2"/>
  <c r="E75" i="2"/>
  <c r="D75" i="2"/>
  <c r="C75" i="2"/>
  <c r="P74" i="2"/>
  <c r="K74" i="2"/>
  <c r="E74" i="2"/>
  <c r="D74" i="2"/>
  <c r="C74" i="2"/>
  <c r="P73" i="2"/>
  <c r="K73" i="2"/>
  <c r="E73" i="2"/>
  <c r="D73" i="2"/>
  <c r="C73" i="2"/>
  <c r="P72" i="2"/>
  <c r="K72" i="2"/>
  <c r="E72" i="2"/>
  <c r="D72" i="2"/>
  <c r="C72" i="2"/>
  <c r="O71" i="2"/>
  <c r="N71" i="2"/>
  <c r="M71" i="2"/>
  <c r="J71" i="2"/>
  <c r="I71" i="2"/>
  <c r="H71" i="2"/>
  <c r="P70" i="2"/>
  <c r="L70" i="2"/>
  <c r="K70" i="2"/>
  <c r="E70" i="2"/>
  <c r="D70" i="2"/>
  <c r="C70" i="2"/>
  <c r="P69" i="2"/>
  <c r="L69" i="2"/>
  <c r="K69" i="2"/>
  <c r="E69" i="2"/>
  <c r="D69" i="2"/>
  <c r="C69" i="2"/>
  <c r="P68" i="2"/>
  <c r="L68" i="2"/>
  <c r="K68" i="2"/>
  <c r="E68" i="2"/>
  <c r="D68" i="2"/>
  <c r="C68" i="2"/>
  <c r="P67" i="2"/>
  <c r="L67" i="2"/>
  <c r="K67" i="2"/>
  <c r="E67" i="2"/>
  <c r="D67" i="2"/>
  <c r="C67" i="2"/>
  <c r="P66" i="2"/>
  <c r="L66" i="2"/>
  <c r="K66" i="2"/>
  <c r="E66" i="2"/>
  <c r="D66" i="2"/>
  <c r="C66" i="2"/>
  <c r="P65" i="2"/>
  <c r="L65" i="2"/>
  <c r="K65" i="2"/>
  <c r="E65" i="2"/>
  <c r="D65" i="2"/>
  <c r="C65" i="2"/>
  <c r="P64" i="2"/>
  <c r="L64" i="2"/>
  <c r="K64" i="2"/>
  <c r="E64" i="2"/>
  <c r="D64" i="2"/>
  <c r="C64" i="2"/>
  <c r="P63" i="2"/>
  <c r="L63" i="2"/>
  <c r="K63" i="2"/>
  <c r="E63" i="2"/>
  <c r="D63" i="2"/>
  <c r="C63" i="2"/>
  <c r="P62" i="2"/>
  <c r="K62" i="2"/>
  <c r="E62" i="2"/>
  <c r="D62" i="2"/>
  <c r="C62" i="2"/>
  <c r="N61" i="2"/>
  <c r="P61" i="2" s="1"/>
  <c r="M61" i="2"/>
  <c r="J61" i="2"/>
  <c r="I61" i="2"/>
  <c r="H61" i="2"/>
  <c r="Q58" i="2"/>
  <c r="P58" i="2"/>
  <c r="L58" i="2"/>
  <c r="K58" i="2"/>
  <c r="E58" i="2"/>
  <c r="D58" i="2"/>
  <c r="D57" i="2" s="1"/>
  <c r="C58" i="2"/>
  <c r="C57" i="2" s="1"/>
  <c r="O57" i="2"/>
  <c r="N57" i="2"/>
  <c r="M57" i="2"/>
  <c r="J57" i="2"/>
  <c r="I57" i="2"/>
  <c r="H57" i="2"/>
  <c r="E57" i="2"/>
  <c r="P56" i="2"/>
  <c r="L56" i="2"/>
  <c r="K56" i="2"/>
  <c r="E56" i="2"/>
  <c r="G56" i="2" s="1"/>
  <c r="D56" i="2"/>
  <c r="C56" i="2"/>
  <c r="P55" i="2"/>
  <c r="L55" i="2"/>
  <c r="K55" i="2"/>
  <c r="E55" i="2"/>
  <c r="D55" i="2"/>
  <c r="C55" i="2"/>
  <c r="P54" i="2"/>
  <c r="K54" i="2"/>
  <c r="E54" i="2"/>
  <c r="D54" i="2"/>
  <c r="C54" i="2"/>
  <c r="P53" i="2"/>
  <c r="L53" i="2"/>
  <c r="K53" i="2"/>
  <c r="E53" i="2"/>
  <c r="D53" i="2"/>
  <c r="C53" i="2"/>
  <c r="O52" i="2"/>
  <c r="N52" i="2"/>
  <c r="M52" i="2"/>
  <c r="J52" i="2"/>
  <c r="I52" i="2"/>
  <c r="H52" i="2"/>
  <c r="Q49" i="2"/>
  <c r="P49" i="2"/>
  <c r="K49" i="2"/>
  <c r="E49" i="2"/>
  <c r="D49" i="2"/>
  <c r="C49" i="2"/>
  <c r="Q48" i="2"/>
  <c r="P48" i="2"/>
  <c r="K48" i="2"/>
  <c r="E48" i="2"/>
  <c r="D48" i="2"/>
  <c r="C48" i="2"/>
  <c r="Q47" i="2"/>
  <c r="P47" i="2"/>
  <c r="K47" i="2"/>
  <c r="E47" i="2"/>
  <c r="D47" i="2"/>
  <c r="C47" i="2"/>
  <c r="O46" i="2"/>
  <c r="N46" i="2"/>
  <c r="M46" i="2"/>
  <c r="M45" i="2" s="1"/>
  <c r="J46" i="2"/>
  <c r="J45" i="2" s="1"/>
  <c r="I46" i="2"/>
  <c r="I45" i="2" s="1"/>
  <c r="H46" i="2"/>
  <c r="H45" i="2" s="1"/>
  <c r="N45" i="2"/>
  <c r="Q44" i="2"/>
  <c r="P44" i="2"/>
  <c r="K44" i="2"/>
  <c r="E44" i="2"/>
  <c r="D44" i="2"/>
  <c r="C44" i="2"/>
  <c r="Q43" i="2"/>
  <c r="P43" i="2"/>
  <c r="K43" i="2"/>
  <c r="E43" i="2"/>
  <c r="D43" i="2"/>
  <c r="C43" i="2"/>
  <c r="O42" i="2"/>
  <c r="N42" i="2"/>
  <c r="M42" i="2"/>
  <c r="J42" i="2"/>
  <c r="I42" i="2"/>
  <c r="H42" i="2"/>
  <c r="Q41" i="2"/>
  <c r="P41" i="2"/>
  <c r="K41" i="2"/>
  <c r="E41" i="2"/>
  <c r="D41" i="2"/>
  <c r="C41" i="2"/>
  <c r="Q40" i="2"/>
  <c r="P40" i="2"/>
  <c r="K40" i="2"/>
  <c r="E40" i="2"/>
  <c r="D40" i="2"/>
  <c r="C40" i="2"/>
  <c r="Q39" i="2"/>
  <c r="P39" i="2"/>
  <c r="K39" i="2"/>
  <c r="E39" i="2"/>
  <c r="D39" i="2"/>
  <c r="C39" i="2"/>
  <c r="O38" i="2"/>
  <c r="N38" i="2"/>
  <c r="M38" i="2"/>
  <c r="M37" i="2" s="1"/>
  <c r="J38" i="2"/>
  <c r="J37" i="2" s="1"/>
  <c r="I38" i="2"/>
  <c r="H38" i="2"/>
  <c r="H37" i="2" s="1"/>
  <c r="P35" i="2"/>
  <c r="L35" i="2"/>
  <c r="K35" i="2"/>
  <c r="E35" i="2"/>
  <c r="D35" i="2"/>
  <c r="D34" i="2" s="1"/>
  <c r="D33" i="2" s="1"/>
  <c r="C35" i="2"/>
  <c r="C34" i="2" s="1"/>
  <c r="C33" i="2" s="1"/>
  <c r="N34" i="2"/>
  <c r="N33" i="2" s="1"/>
  <c r="M34" i="2"/>
  <c r="M33" i="2" s="1"/>
  <c r="J34" i="2"/>
  <c r="I34" i="2"/>
  <c r="I33" i="2" s="1"/>
  <c r="H34" i="2"/>
  <c r="H33" i="2" s="1"/>
  <c r="E34" i="2"/>
  <c r="O33" i="2"/>
  <c r="Q32" i="2"/>
  <c r="P32" i="2"/>
  <c r="D32" i="2"/>
  <c r="C32" i="2"/>
  <c r="Q31" i="2"/>
  <c r="P31" i="2"/>
  <c r="D31" i="2"/>
  <c r="F31" i="2" s="1"/>
  <c r="C31" i="2"/>
  <c r="Q30" i="2"/>
  <c r="P30" i="2"/>
  <c r="Q29" i="2"/>
  <c r="P29" i="2"/>
  <c r="K29" i="2"/>
  <c r="E29" i="2"/>
  <c r="D29" i="2"/>
  <c r="C29" i="2"/>
  <c r="Q28" i="2"/>
  <c r="P28" i="2"/>
  <c r="K28" i="2"/>
  <c r="E28" i="2"/>
  <c r="E27" i="2" s="1"/>
  <c r="D28" i="2"/>
  <c r="C28" i="2"/>
  <c r="O27" i="2"/>
  <c r="N27" i="2"/>
  <c r="M27" i="2"/>
  <c r="J27" i="2"/>
  <c r="I27" i="2"/>
  <c r="H27" i="2"/>
  <c r="D27" i="2"/>
  <c r="Q26" i="2"/>
  <c r="P26" i="2"/>
  <c r="K26" i="2"/>
  <c r="E26" i="2"/>
  <c r="D26" i="2"/>
  <c r="D25" i="2" s="1"/>
  <c r="C26" i="2"/>
  <c r="C25" i="2" s="1"/>
  <c r="O25" i="2"/>
  <c r="N25" i="2"/>
  <c r="M25" i="2"/>
  <c r="J25" i="2"/>
  <c r="I25" i="2"/>
  <c r="H25" i="2"/>
  <c r="P23" i="2"/>
  <c r="L23" i="2"/>
  <c r="K23" i="2"/>
  <c r="E23" i="2"/>
  <c r="D23" i="2"/>
  <c r="C23" i="2"/>
  <c r="P22" i="2"/>
  <c r="K22" i="2"/>
  <c r="E22" i="2"/>
  <c r="D22" i="2"/>
  <c r="C22" i="2"/>
  <c r="P21" i="2"/>
  <c r="L21" i="2"/>
  <c r="K21" i="2"/>
  <c r="E21" i="2"/>
  <c r="D21" i="2"/>
  <c r="G21" i="2" s="1"/>
  <c r="C21" i="2"/>
  <c r="O20" i="2"/>
  <c r="N20" i="2"/>
  <c r="M20" i="2"/>
  <c r="J20" i="2"/>
  <c r="I20" i="2"/>
  <c r="H20" i="2"/>
  <c r="P19" i="2"/>
  <c r="L19" i="2"/>
  <c r="K19" i="2"/>
  <c r="E19" i="2"/>
  <c r="D19" i="2"/>
  <c r="D18" i="2" s="1"/>
  <c r="C19" i="2"/>
  <c r="O18" i="2"/>
  <c r="N18" i="2"/>
  <c r="M18" i="2"/>
  <c r="J18" i="2"/>
  <c r="I18" i="2"/>
  <c r="H18" i="2"/>
  <c r="C18" i="2"/>
  <c r="P17" i="2"/>
  <c r="K17" i="2"/>
  <c r="E17" i="2"/>
  <c r="D17" i="2"/>
  <c r="D15" i="2" s="1"/>
  <c r="C17" i="2"/>
  <c r="Q16" i="2"/>
  <c r="P16" i="2"/>
  <c r="L16" i="2"/>
  <c r="K16" i="2"/>
  <c r="E16" i="2"/>
  <c r="D16" i="2"/>
  <c r="C16" i="2"/>
  <c r="C15" i="2" s="1"/>
  <c r="O15" i="2"/>
  <c r="N15" i="2"/>
  <c r="M15" i="2"/>
  <c r="J15" i="2"/>
  <c r="L15" i="2" s="1"/>
  <c r="I15" i="2"/>
  <c r="H15" i="2"/>
  <c r="F288" i="2" l="1"/>
  <c r="F387" i="2"/>
  <c r="D342" i="2"/>
  <c r="E303" i="2"/>
  <c r="F303" i="2" s="1"/>
  <c r="H36" i="2"/>
  <c r="Q46" i="2"/>
  <c r="C46" i="2"/>
  <c r="C45" i="2" s="1"/>
  <c r="G462" i="2"/>
  <c r="F462" i="2"/>
  <c r="G58" i="2"/>
  <c r="F144" i="2"/>
  <c r="E143" i="2"/>
  <c r="F143" i="2" s="1"/>
  <c r="F291" i="2"/>
  <c r="E289" i="2"/>
  <c r="F289" i="2" s="1"/>
  <c r="D296" i="2"/>
  <c r="G296" i="2" s="1"/>
  <c r="C300" i="2"/>
  <c r="N24" i="2"/>
  <c r="G275" i="2"/>
  <c r="E340" i="2"/>
  <c r="F340" i="2" s="1"/>
  <c r="M322" i="2"/>
  <c r="M314" i="2" s="1"/>
  <c r="F380" i="2"/>
  <c r="F384" i="2"/>
  <c r="F393" i="2"/>
  <c r="F397" i="2"/>
  <c r="F400" i="2"/>
  <c r="F404" i="2"/>
  <c r="K76" i="2"/>
  <c r="F209" i="2"/>
  <c r="D270" i="2"/>
  <c r="D269" i="2" s="1"/>
  <c r="F275" i="2"/>
  <c r="G317" i="2"/>
  <c r="G319" i="2"/>
  <c r="F408" i="2"/>
  <c r="K452" i="2"/>
  <c r="C451" i="2"/>
  <c r="C450" i="2" s="1"/>
  <c r="N14" i="2"/>
  <c r="G16" i="2"/>
  <c r="P20" i="2"/>
  <c r="C42" i="2"/>
  <c r="G55" i="2"/>
  <c r="F62" i="2"/>
  <c r="I60" i="2"/>
  <c r="O60" i="2"/>
  <c r="P60" i="2" s="1"/>
  <c r="F73" i="2"/>
  <c r="G79" i="2"/>
  <c r="D88" i="2"/>
  <c r="F88" i="2" s="1"/>
  <c r="K92" i="2"/>
  <c r="F181" i="2"/>
  <c r="F213" i="2"/>
  <c r="P264" i="2"/>
  <c r="D289" i="2"/>
  <c r="D286" i="2" s="1"/>
  <c r="G306" i="2"/>
  <c r="F326" i="2"/>
  <c r="K350" i="2"/>
  <c r="F355" i="2"/>
  <c r="F359" i="2"/>
  <c r="P360" i="2"/>
  <c r="F368" i="2"/>
  <c r="F372" i="2"/>
  <c r="P379" i="2"/>
  <c r="F381" i="2"/>
  <c r="F390" i="2"/>
  <c r="F394" i="2"/>
  <c r="F412" i="2"/>
  <c r="F416" i="2"/>
  <c r="F423" i="2"/>
  <c r="F427" i="2"/>
  <c r="G440" i="2"/>
  <c r="M24" i="2"/>
  <c r="F29" i="2"/>
  <c r="L34" i="2"/>
  <c r="D38" i="2"/>
  <c r="D42" i="2"/>
  <c r="F168" i="2"/>
  <c r="F190" i="2"/>
  <c r="F199" i="2"/>
  <c r="F203" i="2"/>
  <c r="O263" i="2"/>
  <c r="O262" i="2" s="1"/>
  <c r="K264" i="2"/>
  <c r="C264" i="2"/>
  <c r="C263" i="2" s="1"/>
  <c r="C262" i="2" s="1"/>
  <c r="D275" i="2"/>
  <c r="D274" i="2" s="1"/>
  <c r="D273" i="2" s="1"/>
  <c r="G290" i="2"/>
  <c r="G298" i="2"/>
  <c r="G301" i="2"/>
  <c r="K320" i="2"/>
  <c r="F338" i="2"/>
  <c r="P340" i="2"/>
  <c r="F348" i="2"/>
  <c r="F352" i="2"/>
  <c r="F356" i="2"/>
  <c r="K360" i="2"/>
  <c r="F365" i="2"/>
  <c r="F377" i="2"/>
  <c r="F383" i="2"/>
  <c r="F402" i="2"/>
  <c r="F413" i="2"/>
  <c r="F417" i="2"/>
  <c r="F420" i="2"/>
  <c r="F428" i="2"/>
  <c r="C439" i="2"/>
  <c r="C438" i="2" s="1"/>
  <c r="C437" i="2" s="1"/>
  <c r="F444" i="2"/>
  <c r="P439" i="2"/>
  <c r="F442" i="2"/>
  <c r="P430" i="2"/>
  <c r="K389" i="2"/>
  <c r="I268" i="2"/>
  <c r="P278" i="2"/>
  <c r="C171" i="2"/>
  <c r="F179" i="2"/>
  <c r="C147" i="2"/>
  <c r="F150" i="2"/>
  <c r="D152" i="2"/>
  <c r="K121" i="2"/>
  <c r="K136" i="2"/>
  <c r="P143" i="2"/>
  <c r="D121" i="2"/>
  <c r="C95" i="2"/>
  <c r="P110" i="2"/>
  <c r="F89" i="2"/>
  <c r="C61" i="2"/>
  <c r="F84" i="2"/>
  <c r="F154" i="2"/>
  <c r="D147" i="2"/>
  <c r="F220" i="2"/>
  <c r="F218" i="2"/>
  <c r="P217" i="2"/>
  <c r="D212" i="2"/>
  <c r="F212" i="2" s="1"/>
  <c r="C223" i="2"/>
  <c r="F227" i="2"/>
  <c r="F241" i="2"/>
  <c r="C379" i="2"/>
  <c r="I14" i="2"/>
  <c r="Q15" i="2"/>
  <c r="L18" i="2"/>
  <c r="F22" i="2"/>
  <c r="I24" i="2"/>
  <c r="I13" i="2" s="1"/>
  <c r="Q27" i="2"/>
  <c r="G29" i="2"/>
  <c r="C30" i="2"/>
  <c r="E38" i="2"/>
  <c r="G38" i="2" s="1"/>
  <c r="F41" i="2"/>
  <c r="H51" i="2"/>
  <c r="N51" i="2"/>
  <c r="E52" i="2"/>
  <c r="F52" i="2" s="1"/>
  <c r="C165" i="2"/>
  <c r="K171" i="2"/>
  <c r="F177" i="2"/>
  <c r="P189" i="2"/>
  <c r="F194" i="2"/>
  <c r="L197" i="2"/>
  <c r="D197" i="2"/>
  <c r="F202" i="2"/>
  <c r="E204" i="2"/>
  <c r="F204" i="2" s="1"/>
  <c r="P207" i="2"/>
  <c r="F222" i="2"/>
  <c r="F230" i="2"/>
  <c r="F236" i="2"/>
  <c r="F244" i="2"/>
  <c r="F250" i="2"/>
  <c r="C270" i="2"/>
  <c r="C269" i="2" s="1"/>
  <c r="P286" i="2"/>
  <c r="D293" i="2"/>
  <c r="D292" i="2" s="1"/>
  <c r="F295" i="2"/>
  <c r="E296" i="2"/>
  <c r="F298" i="2"/>
  <c r="E300" i="2"/>
  <c r="F300" i="2" s="1"/>
  <c r="F319" i="2"/>
  <c r="L320" i="2"/>
  <c r="L323" i="2"/>
  <c r="J322" i="2"/>
  <c r="K322" i="2" s="1"/>
  <c r="G344" i="2"/>
  <c r="F346" i="2"/>
  <c r="F354" i="2"/>
  <c r="F358" i="2"/>
  <c r="F363" i="2"/>
  <c r="F367" i="2"/>
  <c r="K370" i="2"/>
  <c r="D371" i="2"/>
  <c r="D370" i="2" s="1"/>
  <c r="D361" i="2" s="1"/>
  <c r="D360" i="2" s="1"/>
  <c r="D351" i="2" s="1"/>
  <c r="C371" i="2"/>
  <c r="C370" i="2" s="1"/>
  <c r="C361" i="2" s="1"/>
  <c r="C360" i="2" s="1"/>
  <c r="C351" i="2" s="1"/>
  <c r="C350" i="2" s="1"/>
  <c r="D379" i="2"/>
  <c r="F386" i="2"/>
  <c r="F398" i="2"/>
  <c r="F415" i="2"/>
  <c r="F421" i="2"/>
  <c r="F425" i="2"/>
  <c r="F434" i="2"/>
  <c r="F445" i="2"/>
  <c r="F448" i="2"/>
  <c r="C27" i="2"/>
  <c r="O37" i="2"/>
  <c r="E105" i="2"/>
  <c r="F105" i="2" s="1"/>
  <c r="C197" i="2"/>
  <c r="E217" i="2"/>
  <c r="D247" i="2"/>
  <c r="F247" i="2" s="1"/>
  <c r="C247" i="2"/>
  <c r="D268" i="2"/>
  <c r="D267" i="2" s="1"/>
  <c r="N292" i="2"/>
  <c r="P292" i="2" s="1"/>
  <c r="P300" i="2"/>
  <c r="I315" i="2"/>
  <c r="D316" i="2"/>
  <c r="D315" i="2" s="1"/>
  <c r="C323" i="2"/>
  <c r="F343" i="2"/>
  <c r="E350" i="2"/>
  <c r="C389" i="2"/>
  <c r="D430" i="2"/>
  <c r="F430" i="2" s="1"/>
  <c r="F446" i="2"/>
  <c r="F449" i="2"/>
  <c r="C458" i="2"/>
  <c r="C457" i="2" s="1"/>
  <c r="C456" i="2" s="1"/>
  <c r="F21" i="2"/>
  <c r="H24" i="2"/>
  <c r="D30" i="2"/>
  <c r="F30" i="2" s="1"/>
  <c r="F40" i="2"/>
  <c r="L52" i="2"/>
  <c r="F58" i="2"/>
  <c r="E189" i="2"/>
  <c r="D204" i="2"/>
  <c r="G208" i="2"/>
  <c r="F216" i="2"/>
  <c r="F226" i="2"/>
  <c r="K229" i="2"/>
  <c r="F240" i="2"/>
  <c r="K263" i="2"/>
  <c r="M268" i="2"/>
  <c r="P273" i="2"/>
  <c r="F294" i="2"/>
  <c r="C293" i="2"/>
  <c r="C296" i="2"/>
  <c r="D303" i="2"/>
  <c r="K312" i="2"/>
  <c r="D323" i="2"/>
  <c r="F357" i="2"/>
  <c r="E360" i="2"/>
  <c r="D389" i="2"/>
  <c r="D419" i="2"/>
  <c r="F419" i="2" s="1"/>
  <c r="E430" i="2"/>
  <c r="F443" i="2"/>
  <c r="F461" i="2"/>
  <c r="O349" i="2"/>
  <c r="Q349" i="2" s="1"/>
  <c r="C430" i="2"/>
  <c r="P419" i="2"/>
  <c r="F424" i="2"/>
  <c r="K419" i="2"/>
  <c r="P409" i="2"/>
  <c r="K409" i="2"/>
  <c r="C409" i="2"/>
  <c r="D399" i="2"/>
  <c r="K399" i="2"/>
  <c r="F406" i="2"/>
  <c r="C399" i="2"/>
  <c r="F407" i="2"/>
  <c r="F375" i="2"/>
  <c r="P370" i="2"/>
  <c r="E370" i="2"/>
  <c r="E342" i="2"/>
  <c r="G342" i="2" s="1"/>
  <c r="C342" i="2"/>
  <c r="P342" i="2"/>
  <c r="C316" i="2"/>
  <c r="C315" i="2" s="1"/>
  <c r="I284" i="2"/>
  <c r="F307" i="2"/>
  <c r="G305" i="2"/>
  <c r="G304" i="2"/>
  <c r="K289" i="2"/>
  <c r="E293" i="2"/>
  <c r="F293" i="2" s="1"/>
  <c r="K293" i="2"/>
  <c r="L293" i="2"/>
  <c r="P293" i="2"/>
  <c r="H267" i="2"/>
  <c r="M267" i="2"/>
  <c r="N277" i="2"/>
  <c r="Q277" i="2" s="1"/>
  <c r="J269" i="2"/>
  <c r="K270" i="2"/>
  <c r="I262" i="2"/>
  <c r="K262" i="2" s="1"/>
  <c r="F253" i="2"/>
  <c r="D232" i="2"/>
  <c r="P232" i="2"/>
  <c r="D242" i="2"/>
  <c r="F242" i="2" s="1"/>
  <c r="F246" i="2"/>
  <c r="F238" i="2"/>
  <c r="F249" i="2"/>
  <c r="F251" i="2"/>
  <c r="P229" i="2"/>
  <c r="E229" i="2"/>
  <c r="F229" i="2" s="1"/>
  <c r="E223" i="2"/>
  <c r="C217" i="2"/>
  <c r="C212" i="2"/>
  <c r="F215" i="2"/>
  <c r="F201" i="2"/>
  <c r="F180" i="2"/>
  <c r="F174" i="2"/>
  <c r="C176" i="2"/>
  <c r="F183" i="2"/>
  <c r="F187" i="2"/>
  <c r="C189" i="2"/>
  <c r="N170" i="2"/>
  <c r="D170" i="2" s="1"/>
  <c r="F172" i="2"/>
  <c r="F175" i="2"/>
  <c r="K176" i="2"/>
  <c r="K189" i="2"/>
  <c r="D165" i="2"/>
  <c r="K158" i="2"/>
  <c r="F161" i="2"/>
  <c r="N146" i="2"/>
  <c r="N145" i="2" s="1"/>
  <c r="F159" i="2"/>
  <c r="D158" i="2"/>
  <c r="F163" i="2"/>
  <c r="F169" i="2"/>
  <c r="N120" i="2"/>
  <c r="D120" i="2" s="1"/>
  <c r="K95" i="2"/>
  <c r="K117" i="2"/>
  <c r="N60" i="2"/>
  <c r="F82" i="2"/>
  <c r="E71" i="2"/>
  <c r="K61" i="2"/>
  <c r="D61" i="2"/>
  <c r="P76" i="2"/>
  <c r="D71" i="2"/>
  <c r="I37" i="2"/>
  <c r="G41" i="2"/>
  <c r="K45" i="2"/>
  <c r="G48" i="2"/>
  <c r="M36" i="2"/>
  <c r="G47" i="2"/>
  <c r="G49" i="2"/>
  <c r="G26" i="2"/>
  <c r="K27" i="2"/>
  <c r="F28" i="2"/>
  <c r="G28" i="2"/>
  <c r="O14" i="2"/>
  <c r="Q14" i="2" s="1"/>
  <c r="G19" i="2"/>
  <c r="K20" i="2"/>
  <c r="N37" i="2"/>
  <c r="N36" i="2" s="1"/>
  <c r="F39" i="2"/>
  <c r="G40" i="2"/>
  <c r="G43" i="2"/>
  <c r="L61" i="2"/>
  <c r="N94" i="2"/>
  <c r="D94" i="2" s="1"/>
  <c r="F17" i="2"/>
  <c r="D20" i="2"/>
  <c r="D14" i="2" s="1"/>
  <c r="P15" i="2"/>
  <c r="P18" i="2"/>
  <c r="E20" i="2"/>
  <c r="L20" i="2"/>
  <c r="Q25" i="2"/>
  <c r="G27" i="2"/>
  <c r="G34" i="2"/>
  <c r="G35" i="2"/>
  <c r="I36" i="2"/>
  <c r="P38" i="2"/>
  <c r="Q38" i="2"/>
  <c r="G39" i="2"/>
  <c r="Q42" i="2"/>
  <c r="C52" i="2"/>
  <c r="C51" i="2" s="1"/>
  <c r="L76" i="2"/>
  <c r="J86" i="2"/>
  <c r="K15" i="2"/>
  <c r="H14" i="2"/>
  <c r="M14" i="2"/>
  <c r="M13" i="2" s="1"/>
  <c r="C20" i="2"/>
  <c r="C14" i="2" s="1"/>
  <c r="J24" i="2"/>
  <c r="C38" i="2"/>
  <c r="M51" i="2"/>
  <c r="P57" i="2"/>
  <c r="Q57" i="2"/>
  <c r="M60" i="2"/>
  <c r="E76" i="2"/>
  <c r="C88" i="2"/>
  <c r="M86" i="2"/>
  <c r="H86" i="2"/>
  <c r="H59" i="2" s="1"/>
  <c r="H50" i="2" s="1"/>
  <c r="D95" i="2"/>
  <c r="F53" i="2"/>
  <c r="G53" i="2"/>
  <c r="G23" i="2"/>
  <c r="P27" i="2"/>
  <c r="K38" i="2"/>
  <c r="K42" i="2"/>
  <c r="G44" i="2"/>
  <c r="D46" i="2"/>
  <c r="D45" i="2" s="1"/>
  <c r="I51" i="2"/>
  <c r="P52" i="2"/>
  <c r="L57" i="2"/>
  <c r="G63" i="2"/>
  <c r="G65" i="2"/>
  <c r="G67" i="2"/>
  <c r="G69" i="2"/>
  <c r="F75" i="2"/>
  <c r="F78" i="2"/>
  <c r="D76" i="2"/>
  <c r="F83" i="2"/>
  <c r="E117" i="2"/>
  <c r="F117" i="2" s="1"/>
  <c r="E131" i="2"/>
  <c r="F131" i="2" s="1"/>
  <c r="P136" i="2"/>
  <c r="F149" i="2"/>
  <c r="K152" i="2"/>
  <c r="F155" i="2"/>
  <c r="P158" i="2"/>
  <c r="F164" i="2"/>
  <c r="P165" i="2"/>
  <c r="E182" i="2"/>
  <c r="C182" i="2"/>
  <c r="J196" i="2"/>
  <c r="K197" i="2"/>
  <c r="F200" i="2"/>
  <c r="F211" i="2"/>
  <c r="F235" i="2"/>
  <c r="D237" i="2"/>
  <c r="C237" i="2"/>
  <c r="C242" i="2"/>
  <c r="F245" i="2"/>
  <c r="E252" i="2"/>
  <c r="F252" i="2" s="1"/>
  <c r="N262" i="2"/>
  <c r="L289" i="2"/>
  <c r="P289" i="2"/>
  <c r="F290" i="2"/>
  <c r="M196" i="2"/>
  <c r="M195" i="2" s="1"/>
  <c r="C268" i="2"/>
  <c r="C267" i="2" s="1"/>
  <c r="D52" i="2"/>
  <c r="D51" i="2" s="1"/>
  <c r="F54" i="2"/>
  <c r="G64" i="2"/>
  <c r="G66" i="2"/>
  <c r="G68" i="2"/>
  <c r="G70" i="2"/>
  <c r="K71" i="2"/>
  <c r="C71" i="2"/>
  <c r="G77" i="2"/>
  <c r="C76" i="2"/>
  <c r="F81" i="2"/>
  <c r="F85" i="2"/>
  <c r="K90" i="2"/>
  <c r="K110" i="2"/>
  <c r="M120" i="2"/>
  <c r="C120" i="2" s="1"/>
  <c r="K143" i="2"/>
  <c r="F151" i="2"/>
  <c r="F153" i="2"/>
  <c r="F157" i="2"/>
  <c r="F162" i="2"/>
  <c r="K165" i="2"/>
  <c r="F184" i="2"/>
  <c r="F188" i="2"/>
  <c r="F192" i="2"/>
  <c r="F193" i="2"/>
  <c r="G202" i="2"/>
  <c r="F206" i="2"/>
  <c r="E207" i="2"/>
  <c r="F208" i="2"/>
  <c r="G209" i="2"/>
  <c r="F225" i="2"/>
  <c r="C232" i="2"/>
  <c r="F233" i="2"/>
  <c r="F239" i="2"/>
  <c r="F243" i="2"/>
  <c r="F248" i="2"/>
  <c r="I267" i="2"/>
  <c r="F272" i="2"/>
  <c r="J273" i="2"/>
  <c r="K273" i="2" s="1"/>
  <c r="L274" i="2"/>
  <c r="F274" i="2"/>
  <c r="G274" i="2"/>
  <c r="M94" i="2"/>
  <c r="C94" i="2" s="1"/>
  <c r="D171" i="2"/>
  <c r="D176" i="2"/>
  <c r="F210" i="2"/>
  <c r="D223" i="2"/>
  <c r="K279" i="2"/>
  <c r="P279" i="2"/>
  <c r="Q300" i="2"/>
  <c r="G343" i="2"/>
  <c r="G345" i="2"/>
  <c r="P350" i="2"/>
  <c r="E389" i="2"/>
  <c r="E399" i="2"/>
  <c r="G461" i="2"/>
  <c r="F318" i="2"/>
  <c r="G325" i="2"/>
  <c r="L333" i="2"/>
  <c r="P333" i="2"/>
  <c r="F436" i="2"/>
  <c r="F441" i="2"/>
  <c r="G453" i="2"/>
  <c r="K454" i="2"/>
  <c r="P458" i="2"/>
  <c r="G459" i="2"/>
  <c r="F460" i="2"/>
  <c r="G297" i="2"/>
  <c r="G302" i="2"/>
  <c r="F304" i="2"/>
  <c r="F305" i="2"/>
  <c r="F306" i="2"/>
  <c r="L312" i="2"/>
  <c r="E316" i="2"/>
  <c r="F316" i="2" s="1"/>
  <c r="F317" i="2"/>
  <c r="G318" i="2"/>
  <c r="N322" i="2"/>
  <c r="K323" i="2"/>
  <c r="O322" i="2"/>
  <c r="G324" i="2"/>
  <c r="F325" i="2"/>
  <c r="K333" i="2"/>
  <c r="C333" i="2"/>
  <c r="G337" i="2"/>
  <c r="K340" i="2"/>
  <c r="L342" i="2"/>
  <c r="J349" i="2"/>
  <c r="L349" i="2" s="1"/>
  <c r="F353" i="2"/>
  <c r="F364" i="2"/>
  <c r="F373" i="2"/>
  <c r="F376" i="2"/>
  <c r="K379" i="2"/>
  <c r="F382" i="2"/>
  <c r="F385" i="2"/>
  <c r="P389" i="2"/>
  <c r="F396" i="2"/>
  <c r="P399" i="2"/>
  <c r="F401" i="2"/>
  <c r="F405" i="2"/>
  <c r="F410" i="2"/>
  <c r="F414" i="2"/>
  <c r="F418" i="2"/>
  <c r="C419" i="2"/>
  <c r="F422" i="2"/>
  <c r="F426" i="2"/>
  <c r="K430" i="2"/>
  <c r="F433" i="2"/>
  <c r="E439" i="2"/>
  <c r="D439" i="2"/>
  <c r="D438" i="2" s="1"/>
  <c r="G447" i="2"/>
  <c r="Q452" i="2"/>
  <c r="L454" i="2"/>
  <c r="P454" i="2"/>
  <c r="G455" i="2"/>
  <c r="L458" i="2"/>
  <c r="Q458" i="2"/>
  <c r="F459" i="2"/>
  <c r="D300" i="2"/>
  <c r="D299" i="2" s="1"/>
  <c r="I322" i="2"/>
  <c r="F324" i="2"/>
  <c r="F332" i="2"/>
  <c r="F347" i="2"/>
  <c r="E379" i="2"/>
  <c r="E409" i="2"/>
  <c r="F409" i="2" s="1"/>
  <c r="F431" i="2"/>
  <c r="F435" i="2"/>
  <c r="J456" i="2"/>
  <c r="O457" i="2"/>
  <c r="Q457" i="2" s="1"/>
  <c r="P33" i="2"/>
  <c r="D37" i="2"/>
  <c r="G57" i="2"/>
  <c r="N13" i="2"/>
  <c r="J36" i="2"/>
  <c r="P90" i="2"/>
  <c r="N86" i="2"/>
  <c r="P86" i="2" s="1"/>
  <c r="E121" i="2"/>
  <c r="F122" i="2"/>
  <c r="E136" i="2"/>
  <c r="F136" i="2" s="1"/>
  <c r="F137" i="2"/>
  <c r="L146" i="2"/>
  <c r="K146" i="2"/>
  <c r="E158" i="2"/>
  <c r="F160" i="2"/>
  <c r="P182" i="2"/>
  <c r="O170" i="2"/>
  <c r="K204" i="2"/>
  <c r="I196" i="2"/>
  <c r="O269" i="2"/>
  <c r="P270" i="2"/>
  <c r="L296" i="2"/>
  <c r="K296" i="2"/>
  <c r="E333" i="2"/>
  <c r="G334" i="2"/>
  <c r="F334" i="2"/>
  <c r="G336" i="2"/>
  <c r="F336" i="2"/>
  <c r="D451" i="2"/>
  <c r="D450" i="2" s="1"/>
  <c r="G452" i="2"/>
  <c r="F452" i="2"/>
  <c r="P14" i="2"/>
  <c r="E15" i="2"/>
  <c r="F16" i="2"/>
  <c r="K18" i="2"/>
  <c r="K25" i="2"/>
  <c r="P25" i="2"/>
  <c r="F32" i="2"/>
  <c r="F34" i="2"/>
  <c r="K37" i="2"/>
  <c r="P42" i="2"/>
  <c r="K46" i="2"/>
  <c r="P46" i="2"/>
  <c r="E51" i="2"/>
  <c r="F55" i="2"/>
  <c r="F56" i="2"/>
  <c r="F57" i="2"/>
  <c r="J60" i="2"/>
  <c r="F71" i="2"/>
  <c r="F74" i="2"/>
  <c r="K88" i="2"/>
  <c r="I86" i="2"/>
  <c r="E95" i="2"/>
  <c r="F96" i="2"/>
  <c r="E110" i="2"/>
  <c r="F110" i="2" s="1"/>
  <c r="F111" i="2"/>
  <c r="O120" i="2"/>
  <c r="P131" i="2"/>
  <c r="E152" i="2"/>
  <c r="K182" i="2"/>
  <c r="J170" i="2"/>
  <c r="D182" i="2"/>
  <c r="F186" i="2"/>
  <c r="E197" i="2"/>
  <c r="F198" i="2"/>
  <c r="G207" i="2"/>
  <c r="F214" i="2"/>
  <c r="D217" i="2"/>
  <c r="F221" i="2"/>
  <c r="F224" i="2"/>
  <c r="L269" i="2"/>
  <c r="G273" i="2"/>
  <c r="F273" i="2"/>
  <c r="M299" i="2"/>
  <c r="M285" i="2" s="1"/>
  <c r="M284" i="2"/>
  <c r="G327" i="2"/>
  <c r="F327" i="2"/>
  <c r="G329" i="2"/>
  <c r="F329" i="2"/>
  <c r="G331" i="2"/>
  <c r="F331" i="2"/>
  <c r="F19" i="2"/>
  <c r="F23" i="2"/>
  <c r="O24" i="2"/>
  <c r="F26" i="2"/>
  <c r="F27" i="2"/>
  <c r="E33" i="2"/>
  <c r="K34" i="2"/>
  <c r="P34" i="2"/>
  <c r="F35" i="2"/>
  <c r="F38" i="2"/>
  <c r="F43" i="2"/>
  <c r="F44" i="2"/>
  <c r="O45" i="2"/>
  <c r="F47" i="2"/>
  <c r="F48" i="2"/>
  <c r="F49" i="2"/>
  <c r="J51" i="2"/>
  <c r="K52" i="2"/>
  <c r="K57" i="2"/>
  <c r="E61" i="2"/>
  <c r="F63" i="2"/>
  <c r="F64" i="2"/>
  <c r="F65" i="2"/>
  <c r="F66" i="2"/>
  <c r="F67" i="2"/>
  <c r="F68" i="2"/>
  <c r="F69" i="2"/>
  <c r="F70" i="2"/>
  <c r="F72" i="2"/>
  <c r="F77" i="2"/>
  <c r="F80" i="2"/>
  <c r="O94" i="2"/>
  <c r="P105" i="2"/>
  <c r="J120" i="2"/>
  <c r="K131" i="2"/>
  <c r="F148" i="2"/>
  <c r="E147" i="2"/>
  <c r="M146" i="2"/>
  <c r="E171" i="2"/>
  <c r="F173" i="2"/>
  <c r="E176" i="2"/>
  <c r="F178" i="2"/>
  <c r="F191" i="2"/>
  <c r="D189" i="2"/>
  <c r="F189" i="2" s="1"/>
  <c r="O196" i="2"/>
  <c r="P197" i="2"/>
  <c r="F219" i="2"/>
  <c r="P223" i="2"/>
  <c r="E232" i="2"/>
  <c r="F234" i="2"/>
  <c r="O231" i="2"/>
  <c r="P231" i="2" s="1"/>
  <c r="P252" i="2"/>
  <c r="E264" i="2"/>
  <c r="F266" i="2"/>
  <c r="L273" i="2"/>
  <c r="E320" i="2"/>
  <c r="G321" i="2"/>
  <c r="F321" i="2"/>
  <c r="J14" i="2"/>
  <c r="E18" i="2"/>
  <c r="E25" i="2"/>
  <c r="J33" i="2"/>
  <c r="E42" i="2"/>
  <c r="E46" i="2"/>
  <c r="O51" i="2"/>
  <c r="P71" i="2"/>
  <c r="F79" i="2"/>
  <c r="G80" i="2"/>
  <c r="F91" i="2"/>
  <c r="E90" i="2"/>
  <c r="F93" i="2"/>
  <c r="D92" i="2"/>
  <c r="F92" i="2" s="1"/>
  <c r="J94" i="2"/>
  <c r="K105" i="2"/>
  <c r="P152" i="2"/>
  <c r="O146" i="2"/>
  <c r="E165" i="2"/>
  <c r="F167" i="2"/>
  <c r="P204" i="2"/>
  <c r="N196" i="2"/>
  <c r="N195" i="2" s="1"/>
  <c r="F205" i="2"/>
  <c r="L207" i="2"/>
  <c r="C207" i="2"/>
  <c r="K223" i="2"/>
  <c r="F228" i="2"/>
  <c r="K252" i="2"/>
  <c r="J231" i="2"/>
  <c r="N267" i="2"/>
  <c r="G271" i="2"/>
  <c r="E270" i="2"/>
  <c r="F271" i="2"/>
  <c r="L316" i="2"/>
  <c r="J315" i="2"/>
  <c r="K316" i="2"/>
  <c r="J284" i="2"/>
  <c r="K277" i="2"/>
  <c r="P277" i="2"/>
  <c r="Q303" i="2"/>
  <c r="P303" i="2"/>
  <c r="N299" i="2"/>
  <c r="G309" i="2"/>
  <c r="F309" i="2"/>
  <c r="G311" i="2"/>
  <c r="F311" i="2"/>
  <c r="O315" i="2"/>
  <c r="O284" i="2"/>
  <c r="P320" i="2"/>
  <c r="F207" i="2"/>
  <c r="K207" i="2"/>
  <c r="K232" i="2"/>
  <c r="F276" i="2"/>
  <c r="Q278" i="2"/>
  <c r="L300" i="2"/>
  <c r="K300" i="2"/>
  <c r="I299" i="2"/>
  <c r="I285" i="2" s="1"/>
  <c r="E312" i="2"/>
  <c r="G313" i="2"/>
  <c r="F313" i="2"/>
  <c r="G316" i="2"/>
  <c r="Q316" i="2"/>
  <c r="P316" i="2"/>
  <c r="N315" i="2"/>
  <c r="N284" i="2"/>
  <c r="G328" i="2"/>
  <c r="F328" i="2"/>
  <c r="G330" i="2"/>
  <c r="F330" i="2"/>
  <c r="G335" i="2"/>
  <c r="F335" i="2"/>
  <c r="K278" i="2"/>
  <c r="G283" i="2"/>
  <c r="F283" i="2"/>
  <c r="C286" i="2"/>
  <c r="L292" i="2"/>
  <c r="K292" i="2"/>
  <c r="L303" i="2"/>
  <c r="J299" i="2"/>
  <c r="K303" i="2"/>
  <c r="C303" i="2"/>
  <c r="C299" i="2" s="1"/>
  <c r="G308" i="2"/>
  <c r="F308" i="2"/>
  <c r="G310" i="2"/>
  <c r="F310" i="2"/>
  <c r="O299" i="2"/>
  <c r="P312" i="2"/>
  <c r="Q279" i="2"/>
  <c r="J286" i="2"/>
  <c r="J437" i="2"/>
  <c r="L438" i="2"/>
  <c r="K438" i="2"/>
  <c r="K457" i="2"/>
  <c r="I456" i="2"/>
  <c r="K456" i="2" s="1"/>
  <c r="N437" i="2"/>
  <c r="P437" i="2" s="1"/>
  <c r="P438" i="2"/>
  <c r="Q342" i="2"/>
  <c r="F344" i="2"/>
  <c r="F345" i="2"/>
  <c r="F411" i="2"/>
  <c r="F432" i="2"/>
  <c r="K439" i="2"/>
  <c r="J451" i="2"/>
  <c r="P452" i="2"/>
  <c r="E454" i="2"/>
  <c r="F455" i="2"/>
  <c r="E458" i="2"/>
  <c r="F337" i="2"/>
  <c r="K342" i="2"/>
  <c r="L439" i="2"/>
  <c r="F440" i="2"/>
  <c r="F447" i="2"/>
  <c r="O451" i="2"/>
  <c r="F453" i="2"/>
  <c r="K458" i="2"/>
  <c r="H2690" i="1"/>
  <c r="G2690" i="1"/>
  <c r="H2667" i="1"/>
  <c r="G2667" i="1"/>
  <c r="N285" i="2" l="1"/>
  <c r="E286" i="2"/>
  <c r="G286" i="2" s="1"/>
  <c r="F399" i="2"/>
  <c r="F379" i="2"/>
  <c r="P349" i="2"/>
  <c r="F371" i="2"/>
  <c r="D322" i="2"/>
  <c r="F342" i="2"/>
  <c r="L322" i="2"/>
  <c r="C284" i="2"/>
  <c r="D314" i="2"/>
  <c r="I314" i="2"/>
  <c r="I282" i="2" s="1"/>
  <c r="G303" i="2"/>
  <c r="E299" i="2"/>
  <c r="F299" i="2" s="1"/>
  <c r="K24" i="2"/>
  <c r="D24" i="2"/>
  <c r="G323" i="2"/>
  <c r="G289" i="2"/>
  <c r="C37" i="2"/>
  <c r="C36" i="2" s="1"/>
  <c r="F20" i="2"/>
  <c r="D284" i="2"/>
  <c r="F323" i="2"/>
  <c r="N314" i="2"/>
  <c r="N282" i="2" s="1"/>
  <c r="F165" i="2"/>
  <c r="F296" i="2"/>
  <c r="F223" i="2"/>
  <c r="H13" i="2"/>
  <c r="H10" i="2" s="1"/>
  <c r="H7" i="2" s="1"/>
  <c r="C24" i="2"/>
  <c r="P262" i="2"/>
  <c r="F370" i="2"/>
  <c r="P263" i="2"/>
  <c r="J268" i="2"/>
  <c r="F152" i="2"/>
  <c r="F158" i="2"/>
  <c r="C86" i="2"/>
  <c r="F389" i="2"/>
  <c r="D60" i="2"/>
  <c r="K269" i="2"/>
  <c r="D196" i="2"/>
  <c r="H12" i="2"/>
  <c r="F182" i="2"/>
  <c r="G300" i="2"/>
  <c r="F217" i="2"/>
  <c r="C322" i="2"/>
  <c r="C314" i="2" s="1"/>
  <c r="P322" i="2"/>
  <c r="D231" i="2"/>
  <c r="C292" i="2"/>
  <c r="C285" i="2" s="1"/>
  <c r="K349" i="2"/>
  <c r="E349" i="2"/>
  <c r="F349" i="2" s="1"/>
  <c r="M282" i="2"/>
  <c r="Q322" i="2"/>
  <c r="E292" i="2"/>
  <c r="G293" i="2"/>
  <c r="C231" i="2"/>
  <c r="F237" i="2"/>
  <c r="J195" i="2"/>
  <c r="J12" i="2" s="1"/>
  <c r="K196" i="2"/>
  <c r="C196" i="2"/>
  <c r="C195" i="2" s="1"/>
  <c r="D146" i="2"/>
  <c r="D145" i="2" s="1"/>
  <c r="K86" i="2"/>
  <c r="G76" i="2"/>
  <c r="K36" i="2"/>
  <c r="Q37" i="2"/>
  <c r="P37" i="2"/>
  <c r="C13" i="2"/>
  <c r="F351" i="2"/>
  <c r="D350" i="2"/>
  <c r="F350" i="2" s="1"/>
  <c r="P457" i="2"/>
  <c r="F176" i="2"/>
  <c r="G439" i="2"/>
  <c r="E438" i="2"/>
  <c r="E437" i="2" s="1"/>
  <c r="F360" i="2"/>
  <c r="D285" i="2"/>
  <c r="C60" i="2"/>
  <c r="M59" i="2"/>
  <c r="F439" i="2"/>
  <c r="P94" i="2"/>
  <c r="F76" i="2"/>
  <c r="O456" i="2"/>
  <c r="D36" i="2"/>
  <c r="D13" i="2"/>
  <c r="F361" i="2"/>
  <c r="M12" i="2"/>
  <c r="G20" i="2"/>
  <c r="G52" i="2"/>
  <c r="P451" i="2"/>
  <c r="O450" i="2"/>
  <c r="Q451" i="2"/>
  <c r="K94" i="2"/>
  <c r="L94" i="2"/>
  <c r="F232" i="2"/>
  <c r="E231" i="2"/>
  <c r="G232" i="2"/>
  <c r="L456" i="2"/>
  <c r="Q299" i="2"/>
  <c r="O285" i="2"/>
  <c r="P299" i="2"/>
  <c r="G458" i="2"/>
  <c r="E457" i="2"/>
  <c r="F458" i="2"/>
  <c r="D437" i="2"/>
  <c r="K315" i="2"/>
  <c r="L315" i="2"/>
  <c r="J314" i="2"/>
  <c r="G46" i="2"/>
  <c r="E45" i="2"/>
  <c r="F46" i="2"/>
  <c r="G25" i="2"/>
  <c r="E24" i="2"/>
  <c r="F25" i="2"/>
  <c r="F171" i="2"/>
  <c r="E170" i="2"/>
  <c r="E196" i="2"/>
  <c r="G197" i="2"/>
  <c r="F197" i="2"/>
  <c r="D86" i="2"/>
  <c r="D59" i="2" s="1"/>
  <c r="I59" i="2"/>
  <c r="I50" i="2" s="1"/>
  <c r="N12" i="2"/>
  <c r="N59" i="2"/>
  <c r="F90" i="2"/>
  <c r="E86" i="2"/>
  <c r="G42" i="2"/>
  <c r="F42" i="2"/>
  <c r="G320" i="2"/>
  <c r="F320" i="2"/>
  <c r="O195" i="2"/>
  <c r="P195" i="2" s="1"/>
  <c r="P196" i="2"/>
  <c r="C146" i="2"/>
  <c r="C145" i="2" s="1"/>
  <c r="M145" i="2"/>
  <c r="K120" i="2"/>
  <c r="L120" i="2"/>
  <c r="P24" i="2"/>
  <c r="Q24" i="2"/>
  <c r="O13" i="2"/>
  <c r="G333" i="2"/>
  <c r="F333" i="2"/>
  <c r="E322" i="2"/>
  <c r="Q170" i="2"/>
  <c r="P170" i="2"/>
  <c r="P146" i="2"/>
  <c r="O145" i="2"/>
  <c r="F18" i="2"/>
  <c r="G18" i="2"/>
  <c r="L286" i="2"/>
  <c r="J285" i="2"/>
  <c r="K286" i="2"/>
  <c r="K299" i="2"/>
  <c r="L299" i="2"/>
  <c r="G312" i="2"/>
  <c r="F312" i="2"/>
  <c r="P284" i="2"/>
  <c r="Q284" i="2"/>
  <c r="L284" i="2"/>
  <c r="K284" i="2"/>
  <c r="L231" i="2"/>
  <c r="K231" i="2"/>
  <c r="E37" i="2"/>
  <c r="L14" i="2"/>
  <c r="K14" i="2"/>
  <c r="J13" i="2"/>
  <c r="F147" i="2"/>
  <c r="E146" i="2"/>
  <c r="K51" i="2"/>
  <c r="L51" i="2"/>
  <c r="P45" i="2"/>
  <c r="Q45" i="2"/>
  <c r="O36" i="2"/>
  <c r="F33" i="2"/>
  <c r="G33" i="2"/>
  <c r="K268" i="2"/>
  <c r="J267" i="2"/>
  <c r="L268" i="2"/>
  <c r="L60" i="2"/>
  <c r="K60" i="2"/>
  <c r="J59" i="2"/>
  <c r="L196" i="2"/>
  <c r="I195" i="2"/>
  <c r="L451" i="2"/>
  <c r="K451" i="2"/>
  <c r="J450" i="2"/>
  <c r="K437" i="2"/>
  <c r="L437" i="2"/>
  <c r="F264" i="2"/>
  <c r="E263" i="2"/>
  <c r="E315" i="2"/>
  <c r="P456" i="2"/>
  <c r="Q456" i="2"/>
  <c r="G454" i="2"/>
  <c r="F454" i="2"/>
  <c r="E451" i="2"/>
  <c r="Q315" i="2"/>
  <c r="O314" i="2"/>
  <c r="P315" i="2"/>
  <c r="E269" i="2"/>
  <c r="G270" i="2"/>
  <c r="F270" i="2"/>
  <c r="O50" i="2"/>
  <c r="Q51" i="2"/>
  <c r="P51" i="2"/>
  <c r="K33" i="2"/>
  <c r="L33" i="2"/>
  <c r="F61" i="2"/>
  <c r="E60" i="2"/>
  <c r="G61" i="2"/>
  <c r="E284" i="2"/>
  <c r="L170" i="2"/>
  <c r="K170" i="2"/>
  <c r="P120" i="2"/>
  <c r="E94" i="2"/>
  <c r="F95" i="2"/>
  <c r="G51" i="2"/>
  <c r="F51" i="2"/>
  <c r="G15" i="2"/>
  <c r="F15" i="2"/>
  <c r="E14" i="2"/>
  <c r="O268" i="2"/>
  <c r="P269" i="2"/>
  <c r="J145" i="2"/>
  <c r="E120" i="2"/>
  <c r="F121" i="2"/>
  <c r="H1305" i="1"/>
  <c r="H1304" i="1"/>
  <c r="H1303" i="1"/>
  <c r="H1302" i="1"/>
  <c r="H1301" i="1"/>
  <c r="H1300" i="1"/>
  <c r="H1299" i="1"/>
  <c r="H1298" i="1"/>
  <c r="H1297" i="1"/>
  <c r="H1296" i="1"/>
  <c r="H1292" i="1"/>
  <c r="H1291" i="1"/>
  <c r="H1290" i="1"/>
  <c r="H1289" i="1"/>
  <c r="H1288" i="1"/>
  <c r="H1287" i="1"/>
  <c r="H1286" i="1"/>
  <c r="H1285" i="1"/>
  <c r="H1284" i="1"/>
  <c r="H1283" i="1"/>
  <c r="H1279" i="1"/>
  <c r="H1278" i="1"/>
  <c r="H1277" i="1"/>
  <c r="H1276" i="1"/>
  <c r="H1275" i="1"/>
  <c r="H1274" i="1"/>
  <c r="H1273" i="1"/>
  <c r="H1272" i="1"/>
  <c r="H1271" i="1"/>
  <c r="H1270" i="1"/>
  <c r="H1269" i="1"/>
  <c r="H1265" i="1"/>
  <c r="H1264" i="1"/>
  <c r="H1263" i="1"/>
  <c r="H1262" i="1"/>
  <c r="H1261" i="1"/>
  <c r="H1260" i="1"/>
  <c r="H1259" i="1"/>
  <c r="H1258" i="1"/>
  <c r="H1257" i="1"/>
  <c r="H1256" i="1"/>
  <c r="H1251" i="1"/>
  <c r="H1250" i="1"/>
  <c r="H1249" i="1"/>
  <c r="H1248" i="1"/>
  <c r="H1247" i="1"/>
  <c r="H1246" i="1"/>
  <c r="H1245" i="1"/>
  <c r="H1244" i="1"/>
  <c r="H1243" i="1"/>
  <c r="H1242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2109" i="1"/>
  <c r="H2110" i="1"/>
  <c r="H2111" i="1"/>
  <c r="H2123" i="1"/>
  <c r="H2122" i="1"/>
  <c r="H2121" i="1"/>
  <c r="H2120" i="1"/>
  <c r="H2119" i="1"/>
  <c r="H2118" i="1"/>
  <c r="H2117" i="1"/>
  <c r="H2116" i="1"/>
  <c r="H2115" i="1"/>
  <c r="H2137" i="1"/>
  <c r="H2136" i="1"/>
  <c r="H2135" i="1"/>
  <c r="H2134" i="1"/>
  <c r="H2133" i="1"/>
  <c r="H2132" i="1"/>
  <c r="H2131" i="1"/>
  <c r="H2130" i="1"/>
  <c r="H2129" i="1"/>
  <c r="H2128" i="1"/>
  <c r="H2127" i="1"/>
  <c r="H2149" i="1"/>
  <c r="H2148" i="1"/>
  <c r="H2147" i="1"/>
  <c r="H2146" i="1"/>
  <c r="H2145" i="1"/>
  <c r="H2144" i="1"/>
  <c r="H2143" i="1"/>
  <c r="H2142" i="1"/>
  <c r="H2141" i="1"/>
  <c r="H2159" i="1"/>
  <c r="H2158" i="1"/>
  <c r="H2157" i="1"/>
  <c r="H2156" i="1"/>
  <c r="H2155" i="1"/>
  <c r="H2154" i="1"/>
  <c r="H2153" i="1"/>
  <c r="H2160" i="1"/>
  <c r="H2171" i="1"/>
  <c r="H2170" i="1"/>
  <c r="H2169" i="1"/>
  <c r="H2168" i="1"/>
  <c r="H2167" i="1"/>
  <c r="H2166" i="1"/>
  <c r="H2165" i="1"/>
  <c r="H2164" i="1"/>
  <c r="H2183" i="1"/>
  <c r="H2182" i="1"/>
  <c r="H2181" i="1"/>
  <c r="H2180" i="1"/>
  <c r="H2179" i="1"/>
  <c r="H2178" i="1"/>
  <c r="H2177" i="1"/>
  <c r="H2176" i="1"/>
  <c r="H2175" i="1"/>
  <c r="H2195" i="1"/>
  <c r="H2194" i="1"/>
  <c r="H2193" i="1"/>
  <c r="H2192" i="1"/>
  <c r="H2191" i="1"/>
  <c r="H2190" i="1"/>
  <c r="H2189" i="1"/>
  <c r="H2188" i="1"/>
  <c r="H2187" i="1"/>
  <c r="H2206" i="1"/>
  <c r="H2205" i="1"/>
  <c r="H2204" i="1"/>
  <c r="H2203" i="1"/>
  <c r="H2202" i="1"/>
  <c r="H2201" i="1"/>
  <c r="H2200" i="1"/>
  <c r="H2199" i="1"/>
  <c r="H2207" i="1"/>
  <c r="H2237" i="1"/>
  <c r="H2236" i="1"/>
  <c r="H2235" i="1"/>
  <c r="H2234" i="1"/>
  <c r="H2233" i="1"/>
  <c r="H2232" i="1"/>
  <c r="H2231" i="1"/>
  <c r="H2230" i="1"/>
  <c r="H2229" i="1"/>
  <c r="H2238" i="1"/>
  <c r="H2251" i="1"/>
  <c r="H2249" i="1"/>
  <c r="H2248" i="1"/>
  <c r="H2247" i="1"/>
  <c r="H2246" i="1"/>
  <c r="H2245" i="1"/>
  <c r="H2244" i="1"/>
  <c r="H2243" i="1"/>
  <c r="H2242" i="1"/>
  <c r="H2252" i="1"/>
  <c r="H2219" i="1"/>
  <c r="H2218" i="1"/>
  <c r="H2217" i="1"/>
  <c r="H2216" i="1"/>
  <c r="H2215" i="1"/>
  <c r="H2214" i="1"/>
  <c r="H2213" i="1"/>
  <c r="H2212" i="1"/>
  <c r="H2211" i="1"/>
  <c r="H2225" i="1"/>
  <c r="H2224" i="1"/>
  <c r="H2223" i="1"/>
  <c r="H2267" i="1"/>
  <c r="H2266" i="1"/>
  <c r="H2265" i="1"/>
  <c r="H2264" i="1"/>
  <c r="H2263" i="1"/>
  <c r="H2262" i="1"/>
  <c r="H2261" i="1"/>
  <c r="H2260" i="1"/>
  <c r="H2259" i="1"/>
  <c r="H2258" i="1"/>
  <c r="H2257" i="1"/>
  <c r="H2256" i="1"/>
  <c r="H2280" i="1"/>
  <c r="H2279" i="1"/>
  <c r="H2278" i="1"/>
  <c r="H2277" i="1"/>
  <c r="H2276" i="1"/>
  <c r="H2275" i="1"/>
  <c r="H2274" i="1"/>
  <c r="H2273" i="1"/>
  <c r="H2272" i="1"/>
  <c r="H2271" i="1"/>
  <c r="H2294" i="1"/>
  <c r="H2293" i="1"/>
  <c r="H2292" i="1"/>
  <c r="H2291" i="1"/>
  <c r="H2290" i="1"/>
  <c r="H2289" i="1"/>
  <c r="H2288" i="1"/>
  <c r="H2287" i="1"/>
  <c r="H2286" i="1"/>
  <c r="H2285" i="1"/>
  <c r="H2284" i="1"/>
  <c r="H2307" i="1"/>
  <c r="H2306" i="1"/>
  <c r="H2305" i="1"/>
  <c r="H2304" i="1"/>
  <c r="H2303" i="1"/>
  <c r="H2302" i="1"/>
  <c r="H2301" i="1"/>
  <c r="H2300" i="1"/>
  <c r="H2299" i="1"/>
  <c r="H2298" i="1"/>
  <c r="H2320" i="1"/>
  <c r="H2319" i="1"/>
  <c r="H2318" i="1"/>
  <c r="H2317" i="1"/>
  <c r="H2316" i="1"/>
  <c r="H2315" i="1"/>
  <c r="H2314" i="1"/>
  <c r="H2313" i="1"/>
  <c r="H2312" i="1"/>
  <c r="H2311" i="1"/>
  <c r="H2331" i="1"/>
  <c r="H2330" i="1"/>
  <c r="H2329" i="1"/>
  <c r="H2328" i="1"/>
  <c r="H2327" i="1"/>
  <c r="H2326" i="1"/>
  <c r="H2325" i="1"/>
  <c r="H2324" i="1"/>
  <c r="H2342" i="1"/>
  <c r="H2341" i="1"/>
  <c r="H2339" i="1"/>
  <c r="H2338" i="1"/>
  <c r="H2337" i="1"/>
  <c r="H2336" i="1"/>
  <c r="H2335" i="1"/>
  <c r="H2353" i="1"/>
  <c r="H2352" i="1"/>
  <c r="H2351" i="1"/>
  <c r="H2350" i="1"/>
  <c r="H2349" i="1"/>
  <c r="H2348" i="1"/>
  <c r="H2347" i="1"/>
  <c r="H2365" i="1"/>
  <c r="H2364" i="1"/>
  <c r="H2362" i="1"/>
  <c r="H2361" i="1"/>
  <c r="H2360" i="1"/>
  <c r="H2359" i="1"/>
  <c r="H2358" i="1"/>
  <c r="H2357" i="1"/>
  <c r="H2366" i="1"/>
  <c r="H2379" i="1"/>
  <c r="H2378" i="1"/>
  <c r="H2377" i="1"/>
  <c r="H2376" i="1"/>
  <c r="H2375" i="1"/>
  <c r="H2374" i="1"/>
  <c r="H2373" i="1"/>
  <c r="H2372" i="1"/>
  <c r="H2371" i="1"/>
  <c r="H2370" i="1"/>
  <c r="H2391" i="1"/>
  <c r="H2390" i="1"/>
  <c r="H2389" i="1"/>
  <c r="H2388" i="1"/>
  <c r="H2387" i="1"/>
  <c r="H2386" i="1"/>
  <c r="H2385" i="1"/>
  <c r="H2384" i="1"/>
  <c r="H2383" i="1"/>
  <c r="H2403" i="1"/>
  <c r="H2402" i="1"/>
  <c r="H2400" i="1"/>
  <c r="H2399" i="1"/>
  <c r="H2398" i="1"/>
  <c r="H2397" i="1"/>
  <c r="H2396" i="1"/>
  <c r="H2395" i="1"/>
  <c r="H2415" i="1"/>
  <c r="H2414" i="1"/>
  <c r="H2413" i="1"/>
  <c r="H2412" i="1"/>
  <c r="H2411" i="1"/>
  <c r="H2410" i="1"/>
  <c r="H2409" i="1"/>
  <c r="H2408" i="1"/>
  <c r="H2407" i="1"/>
  <c r="H2426" i="1"/>
  <c r="H2425" i="1"/>
  <c r="H2423" i="1"/>
  <c r="H2422" i="1"/>
  <c r="H2421" i="1"/>
  <c r="H2420" i="1"/>
  <c r="H2419" i="1"/>
  <c r="H2437" i="1"/>
  <c r="H2436" i="1"/>
  <c r="H2435" i="1"/>
  <c r="H2434" i="1"/>
  <c r="H2433" i="1"/>
  <c r="H2432" i="1"/>
  <c r="H2431" i="1"/>
  <c r="H2430" i="1"/>
  <c r="H2448" i="1"/>
  <c r="H2447" i="1"/>
  <c r="H2446" i="1"/>
  <c r="H2445" i="1"/>
  <c r="H2444" i="1"/>
  <c r="H2443" i="1"/>
  <c r="H2442" i="1"/>
  <c r="H2441" i="1"/>
  <c r="H2461" i="1"/>
  <c r="H2460" i="1"/>
  <c r="H2459" i="1"/>
  <c r="H2458" i="1"/>
  <c r="H2457" i="1"/>
  <c r="H2456" i="1"/>
  <c r="H2455" i="1"/>
  <c r="H2454" i="1"/>
  <c r="H2453" i="1"/>
  <c r="H2452" i="1"/>
  <c r="H2477" i="1"/>
  <c r="H2476" i="1"/>
  <c r="H2475" i="1"/>
  <c r="H2474" i="1"/>
  <c r="H2473" i="1"/>
  <c r="H2472" i="1"/>
  <c r="H2471" i="1"/>
  <c r="H2470" i="1"/>
  <c r="H2469" i="1"/>
  <c r="H2468" i="1"/>
  <c r="H2467" i="1"/>
  <c r="H2466" i="1"/>
  <c r="H2465" i="1"/>
  <c r="H2493" i="1"/>
  <c r="H2492" i="1"/>
  <c r="H2491" i="1"/>
  <c r="H2490" i="1"/>
  <c r="H2489" i="1"/>
  <c r="H2488" i="1"/>
  <c r="H2487" i="1"/>
  <c r="H2485" i="1"/>
  <c r="H2484" i="1"/>
  <c r="H2483" i="1"/>
  <c r="H2482" i="1"/>
  <c r="H2481" i="1"/>
  <c r="H2505" i="1"/>
  <c r="H2504" i="1"/>
  <c r="H2503" i="1"/>
  <c r="H2502" i="1"/>
  <c r="H2501" i="1"/>
  <c r="H2500" i="1"/>
  <c r="H2499" i="1"/>
  <c r="H2498" i="1"/>
  <c r="H2497" i="1"/>
  <c r="H2516" i="1"/>
  <c r="H2515" i="1"/>
  <c r="H2513" i="1"/>
  <c r="H2511" i="1"/>
  <c r="H2530" i="1"/>
  <c r="H2529" i="1"/>
  <c r="H2528" i="1"/>
  <c r="H2527" i="1"/>
  <c r="H2526" i="1"/>
  <c r="H2525" i="1"/>
  <c r="H2524" i="1"/>
  <c r="H2523" i="1"/>
  <c r="H2522" i="1"/>
  <c r="H2521" i="1"/>
  <c r="H2520" i="1"/>
  <c r="H2543" i="1"/>
  <c r="H2542" i="1"/>
  <c r="H2541" i="1"/>
  <c r="H2540" i="1"/>
  <c r="H2539" i="1"/>
  <c r="H2538" i="1"/>
  <c r="H2537" i="1"/>
  <c r="H2536" i="1"/>
  <c r="H2535" i="1"/>
  <c r="H2534" i="1"/>
  <c r="H2554" i="1"/>
  <c r="H2553" i="1"/>
  <c r="H2552" i="1"/>
  <c r="H2551" i="1"/>
  <c r="H2550" i="1"/>
  <c r="H2549" i="1"/>
  <c r="H2548" i="1"/>
  <c r="H2547" i="1"/>
  <c r="H2566" i="1"/>
  <c r="H2565" i="1"/>
  <c r="H2564" i="1"/>
  <c r="H2563" i="1"/>
  <c r="H2562" i="1"/>
  <c r="H2561" i="1"/>
  <c r="H2560" i="1"/>
  <c r="H2559" i="1"/>
  <c r="H2558" i="1"/>
  <c r="H2573" i="1"/>
  <c r="H2572" i="1"/>
  <c r="H2571" i="1"/>
  <c r="H2570" i="1"/>
  <c r="H2585" i="1"/>
  <c r="H2584" i="1"/>
  <c r="H2583" i="1"/>
  <c r="H2582" i="1"/>
  <c r="H2581" i="1"/>
  <c r="H2580" i="1"/>
  <c r="H2579" i="1"/>
  <c r="H2578" i="1"/>
  <c r="H2577" i="1"/>
  <c r="H2596" i="1"/>
  <c r="H2595" i="1"/>
  <c r="H2594" i="1"/>
  <c r="H2593" i="1"/>
  <c r="H2592" i="1"/>
  <c r="H2591" i="1"/>
  <c r="H2590" i="1"/>
  <c r="H2589" i="1"/>
  <c r="H2609" i="1"/>
  <c r="H2608" i="1"/>
  <c r="H2607" i="1"/>
  <c r="H2606" i="1"/>
  <c r="H2605" i="1"/>
  <c r="H2604" i="1"/>
  <c r="H2603" i="1"/>
  <c r="H2602" i="1"/>
  <c r="H2601" i="1"/>
  <c r="H2600" i="1"/>
  <c r="H2623" i="1"/>
  <c r="H2622" i="1"/>
  <c r="H2621" i="1"/>
  <c r="H2620" i="1"/>
  <c r="H2619" i="1"/>
  <c r="H2618" i="1"/>
  <c r="H2617" i="1"/>
  <c r="H2616" i="1"/>
  <c r="H2615" i="1"/>
  <c r="H2614" i="1"/>
  <c r="H2613" i="1"/>
  <c r="H2635" i="1"/>
  <c r="H2634" i="1"/>
  <c r="H2633" i="1"/>
  <c r="H2632" i="1"/>
  <c r="H2631" i="1"/>
  <c r="H2630" i="1"/>
  <c r="H2629" i="1"/>
  <c r="H2628" i="1"/>
  <c r="H2627" i="1"/>
  <c r="H2646" i="1"/>
  <c r="H2645" i="1"/>
  <c r="H2644" i="1"/>
  <c r="H2643" i="1"/>
  <c r="H2642" i="1"/>
  <c r="H2641" i="1"/>
  <c r="H2640" i="1"/>
  <c r="H2639" i="1"/>
  <c r="H2660" i="1"/>
  <c r="H2659" i="1"/>
  <c r="H2658" i="1"/>
  <c r="H2657" i="1"/>
  <c r="H2656" i="1"/>
  <c r="H2655" i="1"/>
  <c r="H2654" i="1"/>
  <c r="H2653" i="1"/>
  <c r="H2652" i="1"/>
  <c r="H2651" i="1"/>
  <c r="H2661" i="1"/>
  <c r="H2662" i="1"/>
  <c r="H2663" i="1"/>
  <c r="H2669" i="1"/>
  <c r="H2671" i="1"/>
  <c r="H2672" i="1"/>
  <c r="H2674" i="1"/>
  <c r="H2677" i="1"/>
  <c r="H2678" i="1"/>
  <c r="H2680" i="1"/>
  <c r="H2681" i="1"/>
  <c r="H2683" i="1"/>
  <c r="H2686" i="1"/>
  <c r="H2688" i="1"/>
  <c r="H2726" i="1"/>
  <c r="H2724" i="1"/>
  <c r="H2723" i="1"/>
  <c r="H2722" i="1"/>
  <c r="H2721" i="1"/>
  <c r="H2720" i="1"/>
  <c r="H2719" i="1"/>
  <c r="H2718" i="1"/>
  <c r="H2717" i="1"/>
  <c r="H2716" i="1"/>
  <c r="H2715" i="1"/>
  <c r="H2714" i="1"/>
  <c r="H2713" i="1"/>
  <c r="H2712" i="1"/>
  <c r="H2711" i="1"/>
  <c r="H2709" i="1"/>
  <c r="H2707" i="1"/>
  <c r="H2706" i="1"/>
  <c r="H2704" i="1"/>
  <c r="H2703" i="1"/>
  <c r="H2702" i="1"/>
  <c r="H2700" i="1"/>
  <c r="H2699" i="1"/>
  <c r="H2698" i="1"/>
  <c r="H2697" i="1"/>
  <c r="H2696" i="1"/>
  <c r="H2695" i="1"/>
  <c r="H2694" i="1"/>
  <c r="H2693" i="1"/>
  <c r="H2692" i="1"/>
  <c r="H71" i="1"/>
  <c r="H70" i="1"/>
  <c r="H69" i="1"/>
  <c r="H68" i="1"/>
  <c r="H67" i="1"/>
  <c r="H66" i="1"/>
  <c r="H62" i="1"/>
  <c r="H61" i="1"/>
  <c r="H59" i="1"/>
  <c r="H57" i="1"/>
  <c r="H56" i="1"/>
  <c r="H55" i="1"/>
  <c r="H51" i="1"/>
  <c r="H50" i="1"/>
  <c r="H49" i="1"/>
  <c r="H48" i="1"/>
  <c r="H44" i="1"/>
  <c r="H43" i="1"/>
  <c r="H42" i="1"/>
  <c r="H41" i="1"/>
  <c r="H40" i="1"/>
  <c r="H39" i="1"/>
  <c r="H38" i="1"/>
  <c r="H37" i="1"/>
  <c r="H36" i="1"/>
  <c r="H35" i="1"/>
  <c r="H34" i="1"/>
  <c r="H30" i="1"/>
  <c r="H29" i="1"/>
  <c r="H28" i="1"/>
  <c r="H27" i="1"/>
  <c r="H26" i="1"/>
  <c r="H25" i="1"/>
  <c r="H24" i="1"/>
  <c r="H23" i="1"/>
  <c r="H22" i="1"/>
  <c r="H21" i="1"/>
  <c r="H2105" i="1"/>
  <c r="H2104" i="1"/>
  <c r="H2103" i="1"/>
  <c r="H2102" i="1"/>
  <c r="H2101" i="1"/>
  <c r="H2100" i="1"/>
  <c r="H2099" i="1"/>
  <c r="H2098" i="1"/>
  <c r="H2097" i="1"/>
  <c r="H2093" i="1"/>
  <c r="H2092" i="1"/>
  <c r="H2091" i="1"/>
  <c r="H2090" i="1"/>
  <c r="H2089" i="1"/>
  <c r="H2088" i="1"/>
  <c r="H2087" i="1"/>
  <c r="H2083" i="1"/>
  <c r="H2082" i="1"/>
  <c r="H2081" i="1"/>
  <c r="H2080" i="1"/>
  <c r="H2079" i="1"/>
  <c r="H2078" i="1"/>
  <c r="H2077" i="1"/>
  <c r="H2076" i="1"/>
  <c r="H2075" i="1"/>
  <c r="H2074" i="1"/>
  <c r="H2070" i="1"/>
  <c r="H2069" i="1"/>
  <c r="H2068" i="1"/>
  <c r="H2066" i="1"/>
  <c r="H2065" i="1"/>
  <c r="H2064" i="1"/>
  <c r="H2063" i="1"/>
  <c r="H2062" i="1"/>
  <c r="H2061" i="1"/>
  <c r="H2060" i="1"/>
  <c r="H2056" i="1"/>
  <c r="H2055" i="1"/>
  <c r="H2054" i="1"/>
  <c r="H2053" i="1"/>
  <c r="H2052" i="1"/>
  <c r="H2051" i="1"/>
  <c r="H2050" i="1"/>
  <c r="H2049" i="1"/>
  <c r="H2048" i="1"/>
  <c r="H2047" i="1"/>
  <c r="H2043" i="1"/>
  <c r="H2042" i="1"/>
  <c r="H2041" i="1"/>
  <c r="H2040" i="1"/>
  <c r="H2039" i="1"/>
  <c r="H2038" i="1"/>
  <c r="H2037" i="1"/>
  <c r="H2036" i="1"/>
  <c r="H2035" i="1"/>
  <c r="H2031" i="1"/>
  <c r="H2030" i="1"/>
  <c r="H2029" i="1"/>
  <c r="H2028" i="1"/>
  <c r="H2027" i="1"/>
  <c r="H2026" i="1"/>
  <c r="H2025" i="1"/>
  <c r="H2024" i="1"/>
  <c r="H2023" i="1"/>
  <c r="H2022" i="1"/>
  <c r="H2018" i="1"/>
  <c r="H2017" i="1"/>
  <c r="H2016" i="1"/>
  <c r="H2015" i="1"/>
  <c r="H2014" i="1"/>
  <c r="H2013" i="1"/>
  <c r="H2012" i="1"/>
  <c r="H2011" i="1"/>
  <c r="H2010" i="1"/>
  <c r="H2009" i="1"/>
  <c r="H2005" i="1"/>
  <c r="H2004" i="1"/>
  <c r="H2003" i="1"/>
  <c r="H2002" i="1"/>
  <c r="H2001" i="1"/>
  <c r="H2000" i="1"/>
  <c r="H1999" i="1"/>
  <c r="H1998" i="1"/>
  <c r="H1997" i="1"/>
  <c r="H1996" i="1"/>
  <c r="H1995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6" i="1"/>
  <c r="H1975" i="1"/>
  <c r="H1974" i="1"/>
  <c r="H1973" i="1"/>
  <c r="H1972" i="1"/>
  <c r="H1971" i="1"/>
  <c r="H1970" i="1"/>
  <c r="H1969" i="1"/>
  <c r="H1968" i="1"/>
  <c r="H1967" i="1"/>
  <c r="H1966" i="1"/>
  <c r="H1962" i="1"/>
  <c r="H1961" i="1"/>
  <c r="H1960" i="1"/>
  <c r="H1959" i="1"/>
  <c r="H1958" i="1"/>
  <c r="H1957" i="1"/>
  <c r="H1956" i="1"/>
  <c r="H1955" i="1"/>
  <c r="H1954" i="1"/>
  <c r="H1953" i="1"/>
  <c r="H1949" i="1"/>
  <c r="H1948" i="1"/>
  <c r="H1947" i="1"/>
  <c r="H1943" i="1"/>
  <c r="H1942" i="1"/>
  <c r="H1941" i="1"/>
  <c r="H1940" i="1"/>
  <c r="H1939" i="1"/>
  <c r="H1938" i="1"/>
  <c r="H1937" i="1"/>
  <c r="H1936" i="1"/>
  <c r="H1935" i="1"/>
  <c r="H1934" i="1"/>
  <c r="H1930" i="1"/>
  <c r="H1929" i="1"/>
  <c r="H1928" i="1"/>
  <c r="H1927" i="1"/>
  <c r="H1926" i="1"/>
  <c r="H1925" i="1"/>
  <c r="H1924" i="1"/>
  <c r="H1923" i="1"/>
  <c r="H1922" i="1"/>
  <c r="H1918" i="1"/>
  <c r="H1917" i="1"/>
  <c r="H1916" i="1"/>
  <c r="H1915" i="1"/>
  <c r="H1914" i="1"/>
  <c r="H1913" i="1"/>
  <c r="H1909" i="1"/>
  <c r="H1908" i="1"/>
  <c r="H1907" i="1"/>
  <c r="H1906" i="1"/>
  <c r="H1905" i="1"/>
  <c r="H1904" i="1"/>
  <c r="H1903" i="1"/>
  <c r="H1902" i="1"/>
  <c r="H1901" i="1"/>
  <c r="H1900" i="1"/>
  <c r="H1736" i="1"/>
  <c r="H1735" i="1"/>
  <c r="H1734" i="1"/>
  <c r="H1733" i="1"/>
  <c r="H1732" i="1"/>
  <c r="H1731" i="1"/>
  <c r="H1730" i="1"/>
  <c r="H1726" i="1"/>
  <c r="H1725" i="1"/>
  <c r="H1724" i="1"/>
  <c r="H1723" i="1"/>
  <c r="H1722" i="1"/>
  <c r="H1721" i="1"/>
  <c r="H1720" i="1"/>
  <c r="H1719" i="1"/>
  <c r="H1718" i="1"/>
  <c r="H1717" i="1"/>
  <c r="H1713" i="1"/>
  <c r="H1712" i="1"/>
  <c r="H1711" i="1"/>
  <c r="H1709" i="1"/>
  <c r="H1708" i="1"/>
  <c r="H1707" i="1"/>
  <c r="H1706" i="1"/>
  <c r="H1705" i="1"/>
  <c r="H1704" i="1"/>
  <c r="H1700" i="1"/>
  <c r="H1699" i="1"/>
  <c r="H1698" i="1"/>
  <c r="H1697" i="1"/>
  <c r="H1696" i="1"/>
  <c r="H1695" i="1"/>
  <c r="H1694" i="1"/>
  <c r="H1693" i="1"/>
  <c r="H1692" i="1"/>
  <c r="H1691" i="1"/>
  <c r="H1687" i="1"/>
  <c r="H1686" i="1"/>
  <c r="H1685" i="1"/>
  <c r="H1684" i="1"/>
  <c r="H1683" i="1"/>
  <c r="H1682" i="1"/>
  <c r="H1678" i="1"/>
  <c r="H1677" i="1"/>
  <c r="H1676" i="1"/>
  <c r="H1675" i="1"/>
  <c r="H1674" i="1"/>
  <c r="H1673" i="1"/>
  <c r="H1672" i="1"/>
  <c r="H1671" i="1"/>
  <c r="H1670" i="1"/>
  <c r="H1666" i="1"/>
  <c r="H1665" i="1"/>
  <c r="H1664" i="1"/>
  <c r="H1663" i="1"/>
  <c r="H1662" i="1"/>
  <c r="H1661" i="1"/>
  <c r="H1660" i="1"/>
  <c r="H1659" i="1"/>
  <c r="H1658" i="1"/>
  <c r="H1657" i="1"/>
  <c r="G1664" i="1"/>
  <c r="G1663" i="1"/>
  <c r="G1662" i="1"/>
  <c r="G1661" i="1"/>
  <c r="G1660" i="1"/>
  <c r="G1659" i="1"/>
  <c r="H1896" i="1"/>
  <c r="H1895" i="1"/>
  <c r="H1894" i="1"/>
  <c r="H1892" i="1"/>
  <c r="H1891" i="1"/>
  <c r="H1890" i="1"/>
  <c r="H1889" i="1"/>
  <c r="H1888" i="1"/>
  <c r="H1887" i="1"/>
  <c r="H1886" i="1"/>
  <c r="H1885" i="1"/>
  <c r="H1884" i="1"/>
  <c r="H1880" i="1"/>
  <c r="H1879" i="1"/>
  <c r="H1878" i="1"/>
  <c r="H1877" i="1"/>
  <c r="H1876" i="1"/>
  <c r="H1875" i="1"/>
  <c r="H1874" i="1"/>
  <c r="H1873" i="1"/>
  <c r="H1872" i="1"/>
  <c r="H1871" i="1"/>
  <c r="H1867" i="1"/>
  <c r="H1866" i="1"/>
  <c r="H1865" i="1"/>
  <c r="H1864" i="1"/>
  <c r="H1863" i="1"/>
  <c r="H1862" i="1"/>
  <c r="H1861" i="1"/>
  <c r="H1860" i="1"/>
  <c r="H1859" i="1"/>
  <c r="H1858" i="1"/>
  <c r="H1854" i="1"/>
  <c r="H1853" i="1"/>
  <c r="H1852" i="1"/>
  <c r="H1851" i="1"/>
  <c r="H1850" i="1"/>
  <c r="H1849" i="1"/>
  <c r="H1848" i="1"/>
  <c r="H1847" i="1"/>
  <c r="H1843" i="1"/>
  <c r="H1842" i="1"/>
  <c r="H1841" i="1"/>
  <c r="H1840" i="1"/>
  <c r="H1839" i="1"/>
  <c r="H1838" i="1"/>
  <c r="H1837" i="1"/>
  <c r="H1836" i="1"/>
  <c r="H1835" i="1"/>
  <c r="H1834" i="1"/>
  <c r="H1830" i="1"/>
  <c r="H1829" i="1"/>
  <c r="H1828" i="1"/>
  <c r="H1827" i="1"/>
  <c r="H1826" i="1"/>
  <c r="H1825" i="1"/>
  <c r="H1824" i="1"/>
  <c r="H1823" i="1"/>
  <c r="H1822" i="1"/>
  <c r="H1818" i="1"/>
  <c r="H1817" i="1"/>
  <c r="H1816" i="1"/>
  <c r="H1815" i="1"/>
  <c r="H1814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4" i="1"/>
  <c r="H1793" i="1"/>
  <c r="H1792" i="1"/>
  <c r="H1791" i="1"/>
  <c r="H1790" i="1"/>
  <c r="H1789" i="1"/>
  <c r="H1788" i="1"/>
  <c r="H1787" i="1"/>
  <c r="H1786" i="1"/>
  <c r="H1782" i="1"/>
  <c r="H1781" i="1"/>
  <c r="H1780" i="1"/>
  <c r="H1779" i="1"/>
  <c r="H1778" i="1"/>
  <c r="H1777" i="1"/>
  <c r="H1776" i="1"/>
  <c r="H1775" i="1"/>
  <c r="H1771" i="1"/>
  <c r="H1770" i="1"/>
  <c r="H1769" i="1"/>
  <c r="H1768" i="1"/>
  <c r="H1767" i="1"/>
  <c r="H1766" i="1"/>
  <c r="H1765" i="1"/>
  <c r="H1764" i="1"/>
  <c r="H1763" i="1"/>
  <c r="H1759" i="1"/>
  <c r="H1758" i="1"/>
  <c r="H1757" i="1"/>
  <c r="H1756" i="1"/>
  <c r="H1755" i="1"/>
  <c r="H1754" i="1"/>
  <c r="H1753" i="1"/>
  <c r="H1752" i="1"/>
  <c r="H1751" i="1"/>
  <c r="H1750" i="1"/>
  <c r="H1746" i="1"/>
  <c r="H1745" i="1"/>
  <c r="H1744" i="1"/>
  <c r="H1743" i="1"/>
  <c r="H1742" i="1"/>
  <c r="H1741" i="1"/>
  <c r="H1740" i="1"/>
  <c r="H1656" i="1"/>
  <c r="H1652" i="1"/>
  <c r="H1651" i="1"/>
  <c r="H1650" i="1"/>
  <c r="H1649" i="1"/>
  <c r="H1648" i="1"/>
  <c r="H1647" i="1"/>
  <c r="H1646" i="1"/>
  <c r="H1645" i="1"/>
  <c r="H1644" i="1"/>
  <c r="H1643" i="1"/>
  <c r="H1639" i="1"/>
  <c r="H1638" i="1"/>
  <c r="H1637" i="1"/>
  <c r="H1617" i="1"/>
  <c r="H1618" i="1"/>
  <c r="H1619" i="1"/>
  <c r="H1620" i="1"/>
  <c r="H1624" i="1"/>
  <c r="H1625" i="1"/>
  <c r="H1626" i="1"/>
  <c r="H1627" i="1"/>
  <c r="H1628" i="1"/>
  <c r="H1629" i="1"/>
  <c r="H1630" i="1"/>
  <c r="H1631" i="1"/>
  <c r="H1632" i="1"/>
  <c r="H1633" i="1"/>
  <c r="H1616" i="1"/>
  <c r="H1615" i="1"/>
  <c r="H1614" i="1"/>
  <c r="H1613" i="1"/>
  <c r="H1612" i="1"/>
  <c r="H1611" i="1"/>
  <c r="H1607" i="1"/>
  <c r="H1606" i="1"/>
  <c r="H1605" i="1"/>
  <c r="H1604" i="1"/>
  <c r="H1603" i="1"/>
  <c r="H1602" i="1"/>
  <c r="H1601" i="1"/>
  <c r="H1600" i="1"/>
  <c r="H1599" i="1"/>
  <c r="H1595" i="1"/>
  <c r="H1594" i="1"/>
  <c r="H1593" i="1"/>
  <c r="H1592" i="1"/>
  <c r="H1591" i="1"/>
  <c r="H1590" i="1"/>
  <c r="H1589" i="1"/>
  <c r="H1588" i="1"/>
  <c r="H1587" i="1"/>
  <c r="H1583" i="1"/>
  <c r="H1582" i="1"/>
  <c r="H1581" i="1"/>
  <c r="H1580" i="1"/>
  <c r="H1579" i="1"/>
  <c r="H1578" i="1"/>
  <c r="H1577" i="1"/>
  <c r="H1576" i="1"/>
  <c r="H1572" i="1"/>
  <c r="H1571" i="1"/>
  <c r="H1570" i="1"/>
  <c r="H1569" i="1"/>
  <c r="H1568" i="1"/>
  <c r="H1567" i="1"/>
  <c r="H1566" i="1"/>
  <c r="H1565" i="1"/>
  <c r="H1564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5" i="1"/>
  <c r="H1544" i="1"/>
  <c r="H1543" i="1"/>
  <c r="H1539" i="1"/>
  <c r="H1538" i="1"/>
  <c r="H1537" i="1"/>
  <c r="H1536" i="1"/>
  <c r="H1535" i="1"/>
  <c r="H1534" i="1"/>
  <c r="H1533" i="1"/>
  <c r="H1532" i="1"/>
  <c r="H1531" i="1"/>
  <c r="H1530" i="1"/>
  <c r="H1529" i="1"/>
  <c r="H1525" i="1"/>
  <c r="H1524" i="1"/>
  <c r="H1523" i="1"/>
  <c r="H1522" i="1"/>
  <c r="H1521" i="1"/>
  <c r="H1520" i="1"/>
  <c r="H1519" i="1"/>
  <c r="H1518" i="1"/>
  <c r="H1517" i="1"/>
  <c r="H1513" i="1"/>
  <c r="H1512" i="1"/>
  <c r="H1511" i="1"/>
  <c r="H1507" i="1"/>
  <c r="H1506" i="1"/>
  <c r="H1505" i="1"/>
  <c r="H1504" i="1"/>
  <c r="H1503" i="1"/>
  <c r="H1502" i="1"/>
  <c r="H1501" i="1"/>
  <c r="H1500" i="1"/>
  <c r="H1499" i="1"/>
  <c r="H1495" i="1"/>
  <c r="H1494" i="1"/>
  <c r="H1493" i="1"/>
  <c r="H1492" i="1"/>
  <c r="H1491" i="1"/>
  <c r="H1490" i="1"/>
  <c r="H1489" i="1"/>
  <c r="H1488" i="1"/>
  <c r="H1487" i="1"/>
  <c r="H1483" i="1"/>
  <c r="H1482" i="1"/>
  <c r="H1481" i="1"/>
  <c r="H1480" i="1"/>
  <c r="H1479" i="1"/>
  <c r="H1478" i="1"/>
  <c r="H1477" i="1"/>
  <c r="H1476" i="1"/>
  <c r="H1475" i="1"/>
  <c r="H1474" i="1"/>
  <c r="H1473" i="1"/>
  <c r="H1469" i="1"/>
  <c r="H1468" i="1"/>
  <c r="H1467" i="1"/>
  <c r="H1466" i="1"/>
  <c r="H1465" i="1"/>
  <c r="H1464" i="1"/>
  <c r="H1463" i="1"/>
  <c r="H1462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1" i="1"/>
  <c r="H1440" i="1"/>
  <c r="H1439" i="1"/>
  <c r="H1438" i="1"/>
  <c r="H1437" i="1"/>
  <c r="H1436" i="1"/>
  <c r="H1435" i="1"/>
  <c r="H1434" i="1"/>
  <c r="H1430" i="1"/>
  <c r="H1429" i="1"/>
  <c r="H1428" i="1"/>
  <c r="H1427" i="1"/>
  <c r="H1423" i="1"/>
  <c r="H1422" i="1"/>
  <c r="H1421" i="1"/>
  <c r="H1420" i="1"/>
  <c r="H1419" i="1"/>
  <c r="H1418" i="1"/>
  <c r="H1417" i="1"/>
  <c r="H1416" i="1"/>
  <c r="H1415" i="1"/>
  <c r="H1414" i="1"/>
  <c r="H1413" i="1"/>
  <c r="H1409" i="1"/>
  <c r="H1408" i="1"/>
  <c r="H1407" i="1"/>
  <c r="H1406" i="1"/>
  <c r="H1405" i="1"/>
  <c r="H1404" i="1"/>
  <c r="H1403" i="1"/>
  <c r="H1402" i="1"/>
  <c r="H1401" i="1"/>
  <c r="H1400" i="1"/>
  <c r="H1399" i="1"/>
  <c r="H1395" i="1"/>
  <c r="H1394" i="1"/>
  <c r="H1393" i="1"/>
  <c r="H1392" i="1"/>
  <c r="H1391" i="1"/>
  <c r="H1390" i="1"/>
  <c r="H1389" i="1"/>
  <c r="H1388" i="1"/>
  <c r="H1387" i="1"/>
  <c r="H1386" i="1"/>
  <c r="H1382" i="1"/>
  <c r="H1381" i="1"/>
  <c r="H1380" i="1"/>
  <c r="H1376" i="1"/>
  <c r="H1375" i="1"/>
  <c r="H1374" i="1"/>
  <c r="H1373" i="1"/>
  <c r="H1372" i="1"/>
  <c r="H1371" i="1"/>
  <c r="H1369" i="1"/>
  <c r="H1368" i="1"/>
  <c r="H1367" i="1"/>
  <c r="H1366" i="1"/>
  <c r="H1365" i="1"/>
  <c r="H1361" i="1"/>
  <c r="H1360" i="1"/>
  <c r="H1359" i="1"/>
  <c r="H1358" i="1"/>
  <c r="H1357" i="1"/>
  <c r="H1356" i="1"/>
  <c r="H1355" i="1"/>
  <c r="H1354" i="1"/>
  <c r="H1353" i="1"/>
  <c r="H1349" i="1"/>
  <c r="H1348" i="1"/>
  <c r="H1347" i="1"/>
  <c r="H1346" i="1"/>
  <c r="H1345" i="1"/>
  <c r="H1344" i="1"/>
  <c r="H1343" i="1"/>
  <c r="H1339" i="1"/>
  <c r="H1338" i="1"/>
  <c r="H1337" i="1"/>
  <c r="H1336" i="1"/>
  <c r="H1335" i="1"/>
  <c r="H1334" i="1"/>
  <c r="H1333" i="1"/>
  <c r="H1332" i="1"/>
  <c r="H1331" i="1"/>
  <c r="H1327" i="1"/>
  <c r="H1326" i="1"/>
  <c r="H1325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222" i="1"/>
  <c r="H1221" i="1"/>
  <c r="H1220" i="1"/>
  <c r="H1219" i="1"/>
  <c r="H1218" i="1"/>
  <c r="H1217" i="1"/>
  <c r="H1216" i="1"/>
  <c r="H1215" i="1"/>
  <c r="H1214" i="1"/>
  <c r="H1210" i="1"/>
  <c r="H1209" i="1"/>
  <c r="H1208" i="1"/>
  <c r="H1207" i="1"/>
  <c r="H1206" i="1"/>
  <c r="H1205" i="1"/>
  <c r="H1204" i="1"/>
  <c r="H1203" i="1"/>
  <c r="H1199" i="1"/>
  <c r="H1198" i="1"/>
  <c r="H1197" i="1"/>
  <c r="H1196" i="1"/>
  <c r="H1195" i="1"/>
  <c r="H1194" i="1"/>
  <c r="H1193" i="1"/>
  <c r="H1189" i="1"/>
  <c r="H1188" i="1"/>
  <c r="H1187" i="1"/>
  <c r="H1175" i="1"/>
  <c r="H1183" i="1"/>
  <c r="H1182" i="1"/>
  <c r="H1181" i="1"/>
  <c r="H1180" i="1"/>
  <c r="H1179" i="1"/>
  <c r="H1178" i="1"/>
  <c r="H1177" i="1"/>
  <c r="H1176" i="1"/>
  <c r="H1171" i="1"/>
  <c r="H1170" i="1"/>
  <c r="H1169" i="1"/>
  <c r="H1168" i="1"/>
  <c r="H1167" i="1"/>
  <c r="H1166" i="1"/>
  <c r="H1165" i="1"/>
  <c r="H1164" i="1"/>
  <c r="H1160" i="1"/>
  <c r="H1159" i="1"/>
  <c r="H1158" i="1"/>
  <c r="H1157" i="1"/>
  <c r="H1156" i="1"/>
  <c r="H1152" i="1"/>
  <c r="H1151" i="1"/>
  <c r="H1150" i="1"/>
  <c r="H1149" i="1"/>
  <c r="H1148" i="1"/>
  <c r="H1147" i="1"/>
  <c r="H1146" i="1"/>
  <c r="H1145" i="1"/>
  <c r="H1144" i="1"/>
  <c r="H1143" i="1"/>
  <c r="H1142" i="1"/>
  <c r="H1138" i="1"/>
  <c r="H1137" i="1"/>
  <c r="H1136" i="1"/>
  <c r="H1134" i="1"/>
  <c r="H1133" i="1"/>
  <c r="H1132" i="1"/>
  <c r="H1131" i="1"/>
  <c r="H1130" i="1"/>
  <c r="H1129" i="1"/>
  <c r="H1128" i="1"/>
  <c r="H1124" i="1"/>
  <c r="H1123" i="1"/>
  <c r="H1122" i="1"/>
  <c r="H1121" i="1"/>
  <c r="H1120" i="1"/>
  <c r="H1119" i="1"/>
  <c r="H1118" i="1"/>
  <c r="H1117" i="1"/>
  <c r="H1116" i="1"/>
  <c r="H1112" i="1"/>
  <c r="H1111" i="1"/>
  <c r="H1110" i="1"/>
  <c r="H1109" i="1"/>
  <c r="H1108" i="1"/>
  <c r="H1107" i="1"/>
  <c r="H1106" i="1"/>
  <c r="H1105" i="1"/>
  <c r="H1104" i="1"/>
  <c r="H1103" i="1"/>
  <c r="H1099" i="1"/>
  <c r="H1098" i="1"/>
  <c r="H1097" i="1"/>
  <c r="H1096" i="1"/>
  <c r="H1095" i="1"/>
  <c r="H1094" i="1"/>
  <c r="H1093" i="1"/>
  <c r="H1092" i="1"/>
  <c r="H1091" i="1"/>
  <c r="H1087" i="1"/>
  <c r="H1086" i="1"/>
  <c r="H1085" i="1"/>
  <c r="H1084" i="1"/>
  <c r="H1083" i="1"/>
  <c r="H1082" i="1"/>
  <c r="H1081" i="1"/>
  <c r="H1080" i="1"/>
  <c r="H1079" i="1"/>
  <c r="H1078" i="1"/>
  <c r="H1074" i="1"/>
  <c r="H1073" i="1"/>
  <c r="H1055" i="1"/>
  <c r="H1054" i="1"/>
  <c r="H1053" i="1"/>
  <c r="H1052" i="1"/>
  <c r="H1051" i="1"/>
  <c r="H1050" i="1"/>
  <c r="H1049" i="1"/>
  <c r="H1048" i="1"/>
  <c r="H1047" i="1"/>
  <c r="H1046" i="1"/>
  <c r="H1045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6" i="1"/>
  <c r="H1025" i="1"/>
  <c r="H1024" i="1"/>
  <c r="H1023" i="1"/>
  <c r="H1019" i="1"/>
  <c r="H1018" i="1"/>
  <c r="H1017" i="1"/>
  <c r="H1016" i="1"/>
  <c r="H1015" i="1"/>
  <c r="H1014" i="1"/>
  <c r="H1007" i="1"/>
  <c r="H1006" i="1"/>
  <c r="H1005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4" i="1"/>
  <c r="H983" i="1"/>
  <c r="H982" i="1"/>
  <c r="H978" i="1"/>
  <c r="H977" i="1"/>
  <c r="H976" i="1"/>
  <c r="H975" i="1"/>
  <c r="H971" i="1"/>
  <c r="H970" i="1"/>
  <c r="H969" i="1"/>
  <c r="H968" i="1"/>
  <c r="H964" i="1"/>
  <c r="H963" i="1"/>
  <c r="H962" i="1"/>
  <c r="H961" i="1"/>
  <c r="H957" i="1"/>
  <c r="H956" i="1"/>
  <c r="H955" i="1"/>
  <c r="H951" i="1"/>
  <c r="H950" i="1"/>
  <c r="H949" i="1"/>
  <c r="H948" i="1"/>
  <c r="H947" i="1"/>
  <c r="H946" i="1"/>
  <c r="H945" i="1"/>
  <c r="H944" i="1"/>
  <c r="H943" i="1"/>
  <c r="H939" i="1"/>
  <c r="H938" i="1"/>
  <c r="H937" i="1"/>
  <c r="H936" i="1"/>
  <c r="H935" i="1"/>
  <c r="H934" i="1"/>
  <c r="H933" i="1"/>
  <c r="H932" i="1"/>
  <c r="H931" i="1"/>
  <c r="H927" i="1"/>
  <c r="H926" i="1"/>
  <c r="H925" i="1"/>
  <c r="H924" i="1"/>
  <c r="H923" i="1"/>
  <c r="H922" i="1"/>
  <c r="H921" i="1"/>
  <c r="H920" i="1"/>
  <c r="H919" i="1"/>
  <c r="H918" i="1"/>
  <c r="H914" i="1"/>
  <c r="H913" i="1"/>
  <c r="H912" i="1"/>
  <c r="H911" i="1"/>
  <c r="H910" i="1"/>
  <c r="H908" i="1"/>
  <c r="H907" i="1"/>
  <c r="H906" i="1"/>
  <c r="H902" i="1"/>
  <c r="H901" i="1"/>
  <c r="H900" i="1"/>
  <c r="H899" i="1"/>
  <c r="H898" i="1"/>
  <c r="H897" i="1"/>
  <c r="H896" i="1"/>
  <c r="H895" i="1"/>
  <c r="H894" i="1"/>
  <c r="H890" i="1"/>
  <c r="H889" i="1"/>
  <c r="H888" i="1"/>
  <c r="H887" i="1"/>
  <c r="H886" i="1"/>
  <c r="H885" i="1"/>
  <c r="H884" i="1"/>
  <c r="H883" i="1"/>
  <c r="H882" i="1"/>
  <c r="H881" i="1"/>
  <c r="H877" i="1"/>
  <c r="H876" i="1"/>
  <c r="H875" i="1"/>
  <c r="H874" i="1"/>
  <c r="H870" i="1"/>
  <c r="H869" i="1"/>
  <c r="H868" i="1"/>
  <c r="H867" i="1"/>
  <c r="H863" i="1"/>
  <c r="H862" i="1"/>
  <c r="H861" i="1"/>
  <c r="H860" i="1"/>
  <c r="H856" i="1"/>
  <c r="H855" i="1"/>
  <c r="H854" i="1"/>
  <c r="H853" i="1"/>
  <c r="H849" i="1"/>
  <c r="H848" i="1"/>
  <c r="H847" i="1"/>
  <c r="H846" i="1"/>
  <c r="H843" i="1"/>
  <c r="H842" i="1"/>
  <c r="H838" i="1"/>
  <c r="H837" i="1"/>
  <c r="H833" i="1"/>
  <c r="H832" i="1"/>
  <c r="H831" i="1"/>
  <c r="H829" i="1"/>
  <c r="H826" i="1"/>
  <c r="H820" i="1"/>
  <c r="H819" i="1"/>
  <c r="H818" i="1"/>
  <c r="H817" i="1"/>
  <c r="H816" i="1"/>
  <c r="H815" i="1"/>
  <c r="H814" i="1"/>
  <c r="H813" i="1"/>
  <c r="H812" i="1"/>
  <c r="H808" i="1"/>
  <c r="H807" i="1"/>
  <c r="H806" i="1"/>
  <c r="H805" i="1"/>
  <c r="H804" i="1"/>
  <c r="H803" i="1"/>
  <c r="H802" i="1"/>
  <c r="H801" i="1"/>
  <c r="H797" i="1"/>
  <c r="H796" i="1"/>
  <c r="H795" i="1"/>
  <c r="H794" i="1"/>
  <c r="H793" i="1"/>
  <c r="H792" i="1"/>
  <c r="H791" i="1"/>
  <c r="H790" i="1"/>
  <c r="H789" i="1"/>
  <c r="H785" i="1"/>
  <c r="H784" i="1"/>
  <c r="H783" i="1"/>
  <c r="H782" i="1"/>
  <c r="H781" i="1"/>
  <c r="H780" i="1"/>
  <c r="H779" i="1"/>
  <c r="H778" i="1"/>
  <c r="H777" i="1"/>
  <c r="H773" i="1"/>
  <c r="H772" i="1"/>
  <c r="H771" i="1"/>
  <c r="H770" i="1"/>
  <c r="H769" i="1"/>
  <c r="H768" i="1"/>
  <c r="H767" i="1"/>
  <c r="H766" i="1"/>
  <c r="H762" i="1"/>
  <c r="H761" i="1"/>
  <c r="H760" i="1"/>
  <c r="H759" i="1"/>
  <c r="H758" i="1"/>
  <c r="H757" i="1"/>
  <c r="H756" i="1"/>
  <c r="H755" i="1"/>
  <c r="H754" i="1"/>
  <c r="H750" i="1"/>
  <c r="H749" i="1"/>
  <c r="H748" i="1"/>
  <c r="H747" i="1"/>
  <c r="H746" i="1"/>
  <c r="H745" i="1"/>
  <c r="H744" i="1"/>
  <c r="H743" i="1"/>
  <c r="H742" i="1"/>
  <c r="H741" i="1"/>
  <c r="H737" i="1"/>
  <c r="H736" i="1"/>
  <c r="H735" i="1"/>
  <c r="H734" i="1"/>
  <c r="H733" i="1"/>
  <c r="H732" i="1"/>
  <c r="H731" i="1"/>
  <c r="H730" i="1"/>
  <c r="H729" i="1"/>
  <c r="H728" i="1"/>
  <c r="H727" i="1"/>
  <c r="H723" i="1"/>
  <c r="H722" i="1"/>
  <c r="H721" i="1"/>
  <c r="H720" i="1"/>
  <c r="H719" i="1"/>
  <c r="H718" i="1"/>
  <c r="H717" i="1"/>
  <c r="H716" i="1"/>
  <c r="H715" i="1"/>
  <c r="H711" i="1"/>
  <c r="H710" i="1"/>
  <c r="H709" i="1"/>
  <c r="H708" i="1"/>
  <c r="H707" i="1"/>
  <c r="H706" i="1"/>
  <c r="H705" i="1"/>
  <c r="H704" i="1"/>
  <c r="H703" i="1"/>
  <c r="H702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2" i="1"/>
  <c r="H681" i="1"/>
  <c r="H680" i="1"/>
  <c r="H679" i="1"/>
  <c r="H678" i="1"/>
  <c r="H677" i="1"/>
  <c r="H676" i="1"/>
  <c r="H675" i="1"/>
  <c r="H671" i="1"/>
  <c r="H670" i="1"/>
  <c r="H669" i="1"/>
  <c r="H668" i="1"/>
  <c r="H667" i="1"/>
  <c r="H666" i="1"/>
  <c r="H665" i="1"/>
  <c r="H664" i="1"/>
  <c r="H663" i="1"/>
  <c r="H659" i="1"/>
  <c r="H658" i="1"/>
  <c r="H657" i="1"/>
  <c r="H656" i="1"/>
  <c r="H655" i="1"/>
  <c r="H654" i="1"/>
  <c r="H653" i="1"/>
  <c r="H652" i="1"/>
  <c r="H651" i="1"/>
  <c r="H647" i="1"/>
  <c r="H646" i="1"/>
  <c r="H645" i="1"/>
  <c r="H644" i="1"/>
  <c r="H643" i="1"/>
  <c r="H642" i="1"/>
  <c r="H641" i="1"/>
  <c r="H640" i="1"/>
  <c r="H639" i="1"/>
  <c r="H638" i="1"/>
  <c r="H634" i="1"/>
  <c r="H633" i="1"/>
  <c r="H632" i="1"/>
  <c r="H631" i="1"/>
  <c r="H630" i="1"/>
  <c r="H629" i="1"/>
  <c r="H628" i="1"/>
  <c r="H627" i="1"/>
  <c r="H626" i="1"/>
  <c r="H625" i="1"/>
  <c r="H624" i="1"/>
  <c r="H620" i="1"/>
  <c r="H619" i="1"/>
  <c r="H618" i="1"/>
  <c r="H617" i="1"/>
  <c r="H616" i="1"/>
  <c r="H615" i="1"/>
  <c r="H614" i="1"/>
  <c r="H613" i="1"/>
  <c r="H612" i="1"/>
  <c r="H608" i="1"/>
  <c r="H607" i="1"/>
  <c r="H606" i="1"/>
  <c r="H605" i="1"/>
  <c r="H604" i="1"/>
  <c r="H603" i="1"/>
  <c r="H602" i="1"/>
  <c r="H601" i="1"/>
  <c r="H600" i="1"/>
  <c r="H599" i="1"/>
  <c r="H595" i="1"/>
  <c r="H594" i="1"/>
  <c r="H593" i="1"/>
  <c r="H592" i="1"/>
  <c r="H591" i="1"/>
  <c r="H590" i="1"/>
  <c r="H589" i="1"/>
  <c r="H588" i="1"/>
  <c r="H587" i="1"/>
  <c r="H586" i="1"/>
  <c r="H582" i="1"/>
  <c r="H581" i="1"/>
  <c r="H580" i="1"/>
  <c r="H579" i="1"/>
  <c r="H578" i="1"/>
  <c r="H577" i="1"/>
  <c r="H576" i="1"/>
  <c r="H575" i="1"/>
  <c r="H574" i="1"/>
  <c r="H573" i="1"/>
  <c r="H569" i="1"/>
  <c r="H568" i="1"/>
  <c r="H567" i="1"/>
  <c r="H566" i="1"/>
  <c r="H565" i="1"/>
  <c r="H564" i="1"/>
  <c r="H563" i="1"/>
  <c r="H562" i="1"/>
  <c r="H558" i="1"/>
  <c r="H557" i="1"/>
  <c r="H555" i="1"/>
  <c r="H554" i="1"/>
  <c r="H553" i="1"/>
  <c r="H549" i="1"/>
  <c r="H548" i="1"/>
  <c r="H547" i="1"/>
  <c r="K195" i="2" l="1"/>
  <c r="F286" i="2"/>
  <c r="C282" i="2"/>
  <c r="E285" i="2"/>
  <c r="G285" i="2" s="1"/>
  <c r="G299" i="2"/>
  <c r="H11" i="2"/>
  <c r="H9" i="2" s="1"/>
  <c r="H463" i="2"/>
  <c r="H8" i="2"/>
  <c r="D50" i="2"/>
  <c r="D11" i="2" s="1"/>
  <c r="D9" i="2" s="1"/>
  <c r="C59" i="2"/>
  <c r="C50" i="2" s="1"/>
  <c r="R50" i="2" s="1"/>
  <c r="G349" i="2"/>
  <c r="C12" i="2"/>
  <c r="D195" i="2"/>
  <c r="D10" i="2" s="1"/>
  <c r="G438" i="2"/>
  <c r="F438" i="2"/>
  <c r="G292" i="2"/>
  <c r="F292" i="2"/>
  <c r="M50" i="2"/>
  <c r="M11" i="2" s="1"/>
  <c r="M9" i="2" s="1"/>
  <c r="S9" i="2" s="1"/>
  <c r="G146" i="2"/>
  <c r="F146" i="2"/>
  <c r="G322" i="2"/>
  <c r="F322" i="2"/>
  <c r="I12" i="2"/>
  <c r="D12" i="2" s="1"/>
  <c r="F196" i="2"/>
  <c r="E195" i="2"/>
  <c r="E12" i="2" s="1"/>
  <c r="G196" i="2"/>
  <c r="G24" i="2"/>
  <c r="F24" i="2"/>
  <c r="G457" i="2"/>
  <c r="E456" i="2"/>
  <c r="F457" i="2"/>
  <c r="P268" i="2"/>
  <c r="O267" i="2"/>
  <c r="G94" i="2"/>
  <c r="F94" i="2"/>
  <c r="G269" i="2"/>
  <c r="E268" i="2"/>
  <c r="F269" i="2"/>
  <c r="G451" i="2"/>
  <c r="F451" i="2"/>
  <c r="E450" i="2"/>
  <c r="G37" i="2"/>
  <c r="E36" i="2"/>
  <c r="F37" i="2"/>
  <c r="J282" i="2"/>
  <c r="L285" i="2"/>
  <c r="K285" i="2"/>
  <c r="Q145" i="2"/>
  <c r="P145" i="2"/>
  <c r="F86" i="2"/>
  <c r="P59" i="2"/>
  <c r="N50" i="2"/>
  <c r="Q50" i="2" s="1"/>
  <c r="F170" i="2"/>
  <c r="G170" i="2"/>
  <c r="L314" i="2"/>
  <c r="K314" i="2"/>
  <c r="F437" i="2"/>
  <c r="G437" i="2"/>
  <c r="D282" i="2"/>
  <c r="Q450" i="2"/>
  <c r="P450" i="2"/>
  <c r="G120" i="2"/>
  <c r="F120" i="2"/>
  <c r="F14" i="2"/>
  <c r="E13" i="2"/>
  <c r="G14" i="2"/>
  <c r="G284" i="2"/>
  <c r="F284" i="2"/>
  <c r="F315" i="2"/>
  <c r="G315" i="2"/>
  <c r="E314" i="2"/>
  <c r="L59" i="2"/>
  <c r="K59" i="2"/>
  <c r="L267" i="2"/>
  <c r="K267" i="2"/>
  <c r="P36" i="2"/>
  <c r="Q36" i="2"/>
  <c r="J50" i="2"/>
  <c r="J11" i="2" s="1"/>
  <c r="J9" i="2" s="1"/>
  <c r="L13" i="2"/>
  <c r="K13" i="2"/>
  <c r="G60" i="2"/>
  <c r="F60" i="2"/>
  <c r="E59" i="2"/>
  <c r="L195" i="2"/>
  <c r="L145" i="2"/>
  <c r="K145" i="2"/>
  <c r="E145" i="2"/>
  <c r="O12" i="2"/>
  <c r="P12" i="2" s="1"/>
  <c r="Q314" i="2"/>
  <c r="P314" i="2"/>
  <c r="F263" i="2"/>
  <c r="E262" i="2"/>
  <c r="F262" i="2" s="1"/>
  <c r="K450" i="2"/>
  <c r="L450" i="2"/>
  <c r="Q13" i="2"/>
  <c r="P13" i="2"/>
  <c r="O10" i="2"/>
  <c r="O11" i="2"/>
  <c r="I10" i="2"/>
  <c r="I7" i="2" s="1"/>
  <c r="I11" i="2"/>
  <c r="I9" i="2" s="1"/>
  <c r="G45" i="2"/>
  <c r="F45" i="2"/>
  <c r="O282" i="2"/>
  <c r="Q285" i="2"/>
  <c r="P285" i="2"/>
  <c r="G231" i="2"/>
  <c r="F231" i="2"/>
  <c r="H546" i="1"/>
  <c r="H545" i="1"/>
  <c r="H544" i="1"/>
  <c r="H543" i="1"/>
  <c r="H542" i="1"/>
  <c r="H541" i="1"/>
  <c r="H540" i="1"/>
  <c r="H539" i="1"/>
  <c r="H535" i="1"/>
  <c r="H534" i="1"/>
  <c r="H533" i="1"/>
  <c r="H532" i="1"/>
  <c r="H528" i="1"/>
  <c r="H527" i="1"/>
  <c r="H526" i="1"/>
  <c r="H525" i="1"/>
  <c r="H521" i="1"/>
  <c r="H520" i="1"/>
  <c r="H519" i="1"/>
  <c r="H518" i="1"/>
  <c r="H514" i="1"/>
  <c r="H513" i="1"/>
  <c r="H512" i="1"/>
  <c r="H511" i="1"/>
  <c r="H507" i="1"/>
  <c r="H506" i="1"/>
  <c r="H505" i="1"/>
  <c r="H504" i="1"/>
  <c r="H500" i="1"/>
  <c r="H499" i="1"/>
  <c r="H498" i="1"/>
  <c r="H497" i="1"/>
  <c r="H493" i="1"/>
  <c r="H492" i="1"/>
  <c r="H491" i="1"/>
  <c r="H490" i="1"/>
  <c r="H486" i="1"/>
  <c r="H485" i="1"/>
  <c r="H484" i="1"/>
  <c r="H483" i="1"/>
  <c r="H479" i="1"/>
  <c r="H478" i="1"/>
  <c r="H477" i="1"/>
  <c r="H476" i="1"/>
  <c r="H472" i="1"/>
  <c r="H471" i="1"/>
  <c r="H470" i="1"/>
  <c r="H469" i="1"/>
  <c r="H465" i="1"/>
  <c r="H464" i="1"/>
  <c r="H462" i="1"/>
  <c r="H461" i="1"/>
  <c r="H460" i="1"/>
  <c r="H458" i="1"/>
  <c r="H457" i="1"/>
  <c r="H456" i="1"/>
  <c r="H452" i="1"/>
  <c r="H451" i="1"/>
  <c r="H450" i="1"/>
  <c r="H449" i="1"/>
  <c r="H448" i="1"/>
  <c r="H447" i="1"/>
  <c r="H446" i="1"/>
  <c r="H445" i="1"/>
  <c r="H441" i="1"/>
  <c r="H440" i="1"/>
  <c r="H439" i="1"/>
  <c r="H438" i="1"/>
  <c r="H433" i="1"/>
  <c r="H432" i="1"/>
  <c r="H431" i="1"/>
  <c r="H430" i="1"/>
  <c r="H425" i="1"/>
  <c r="H424" i="1"/>
  <c r="H423" i="1"/>
  <c r="H422" i="1"/>
  <c r="H418" i="1"/>
  <c r="H417" i="1"/>
  <c r="H416" i="1"/>
  <c r="H415" i="1"/>
  <c r="H411" i="1"/>
  <c r="H410" i="1"/>
  <c r="H409" i="1"/>
  <c r="H408" i="1"/>
  <c r="H404" i="1"/>
  <c r="H403" i="1"/>
  <c r="H402" i="1"/>
  <c r="H401" i="1"/>
  <c r="H397" i="1"/>
  <c r="H396" i="1"/>
  <c r="H395" i="1"/>
  <c r="H394" i="1"/>
  <c r="H390" i="1"/>
  <c r="H389" i="1"/>
  <c r="H388" i="1"/>
  <c r="H387" i="1"/>
  <c r="H383" i="1"/>
  <c r="H382" i="1"/>
  <c r="H381" i="1"/>
  <c r="H380" i="1"/>
  <c r="H376" i="1"/>
  <c r="H375" i="1"/>
  <c r="H374" i="1"/>
  <c r="H373" i="1"/>
  <c r="H369" i="1"/>
  <c r="H368" i="1"/>
  <c r="H367" i="1"/>
  <c r="H366" i="1"/>
  <c r="H362" i="1"/>
  <c r="H361" i="1"/>
  <c r="H360" i="1"/>
  <c r="H359" i="1"/>
  <c r="H355" i="1"/>
  <c r="H354" i="1"/>
  <c r="H353" i="1"/>
  <c r="H352" i="1"/>
  <c r="H348" i="1"/>
  <c r="H347" i="1"/>
  <c r="H346" i="1"/>
  <c r="H345" i="1"/>
  <c r="H341" i="1"/>
  <c r="H340" i="1"/>
  <c r="H339" i="1"/>
  <c r="H338" i="1"/>
  <c r="H334" i="1"/>
  <c r="H333" i="1"/>
  <c r="H332" i="1"/>
  <c r="H331" i="1"/>
  <c r="H327" i="1"/>
  <c r="H326" i="1"/>
  <c r="H325" i="1"/>
  <c r="H324" i="1"/>
  <c r="H320" i="1"/>
  <c r="H319" i="1"/>
  <c r="H318" i="1"/>
  <c r="H317" i="1"/>
  <c r="H316" i="1"/>
  <c r="H315" i="1"/>
  <c r="H314" i="1"/>
  <c r="H313" i="1"/>
  <c r="H309" i="1"/>
  <c r="H308" i="1"/>
  <c r="H307" i="1"/>
  <c r="H306" i="1"/>
  <c r="H302" i="1"/>
  <c r="H301" i="1"/>
  <c r="H300" i="1"/>
  <c r="H299" i="1"/>
  <c r="H295" i="1"/>
  <c r="H294" i="1"/>
  <c r="H293" i="1"/>
  <c r="H292" i="1"/>
  <c r="H288" i="1"/>
  <c r="H287" i="1"/>
  <c r="H286" i="1"/>
  <c r="H285" i="1"/>
  <c r="H281" i="1"/>
  <c r="H280" i="1"/>
  <c r="H279" i="1"/>
  <c r="H278" i="1"/>
  <c r="H274" i="1"/>
  <c r="H273" i="1"/>
  <c r="H272" i="1"/>
  <c r="H271" i="1"/>
  <c r="H267" i="1"/>
  <c r="H266" i="1"/>
  <c r="H265" i="1"/>
  <c r="H264" i="1"/>
  <c r="H260" i="1"/>
  <c r="H259" i="1"/>
  <c r="H258" i="1"/>
  <c r="H257" i="1"/>
  <c r="H253" i="1"/>
  <c r="H252" i="1"/>
  <c r="H251" i="1"/>
  <c r="H250" i="1"/>
  <c r="H246" i="1"/>
  <c r="H245" i="1"/>
  <c r="H244" i="1"/>
  <c r="H243" i="1"/>
  <c r="H239" i="1"/>
  <c r="H238" i="1"/>
  <c r="H237" i="1"/>
  <c r="H236" i="1"/>
  <c r="H232" i="1"/>
  <c r="H231" i="1"/>
  <c r="H230" i="1"/>
  <c r="H229" i="1"/>
  <c r="H225" i="1"/>
  <c r="H224" i="1"/>
  <c r="H223" i="1"/>
  <c r="H222" i="1"/>
  <c r="H218" i="1"/>
  <c r="H217" i="1"/>
  <c r="H216" i="1"/>
  <c r="H215" i="1"/>
  <c r="H211" i="1"/>
  <c r="H210" i="1"/>
  <c r="H209" i="1"/>
  <c r="H208" i="1"/>
  <c r="H204" i="1"/>
  <c r="H203" i="1"/>
  <c r="H202" i="1"/>
  <c r="H201" i="1"/>
  <c r="H197" i="1"/>
  <c r="H196" i="1"/>
  <c r="H195" i="1"/>
  <c r="H194" i="1"/>
  <c r="H190" i="1"/>
  <c r="H189" i="1"/>
  <c r="H188" i="1"/>
  <c r="H187" i="1"/>
  <c r="H183" i="1"/>
  <c r="H182" i="1"/>
  <c r="H181" i="1"/>
  <c r="H180" i="1"/>
  <c r="H176" i="1"/>
  <c r="H175" i="1"/>
  <c r="H174" i="1"/>
  <c r="H173" i="1"/>
  <c r="H169" i="1"/>
  <c r="H168" i="1"/>
  <c r="H167" i="1"/>
  <c r="H166" i="1"/>
  <c r="H162" i="1"/>
  <c r="H161" i="1"/>
  <c r="H160" i="1"/>
  <c r="H159" i="1"/>
  <c r="H155" i="1"/>
  <c r="H154" i="1"/>
  <c r="H153" i="1"/>
  <c r="H152" i="1"/>
  <c r="H148" i="1"/>
  <c r="H147" i="1"/>
  <c r="H146" i="1"/>
  <c r="H145" i="1"/>
  <c r="H141" i="1"/>
  <c r="H140" i="1"/>
  <c r="H139" i="1"/>
  <c r="H138" i="1"/>
  <c r="H134" i="1"/>
  <c r="H133" i="1"/>
  <c r="H132" i="1"/>
  <c r="H131" i="1"/>
  <c r="H127" i="1"/>
  <c r="H126" i="1"/>
  <c r="H125" i="1"/>
  <c r="H124" i="1"/>
  <c r="H120" i="1"/>
  <c r="H119" i="1"/>
  <c r="H118" i="1"/>
  <c r="H117" i="1"/>
  <c r="H113" i="1"/>
  <c r="H112" i="1"/>
  <c r="H111" i="1"/>
  <c r="H110" i="1"/>
  <c r="H106" i="1"/>
  <c r="H105" i="1"/>
  <c r="H104" i="1"/>
  <c r="H103" i="1"/>
  <c r="H99" i="1"/>
  <c r="H98" i="1"/>
  <c r="H97" i="1"/>
  <c r="H96" i="1"/>
  <c r="H92" i="1"/>
  <c r="H91" i="1"/>
  <c r="H90" i="1"/>
  <c r="H89" i="1"/>
  <c r="H85" i="1"/>
  <c r="H84" i="1"/>
  <c r="H83" i="1"/>
  <c r="H82" i="1"/>
  <c r="H78" i="1"/>
  <c r="H77" i="1"/>
  <c r="H76" i="1"/>
  <c r="H75" i="1"/>
  <c r="H17" i="1"/>
  <c r="H16" i="1"/>
  <c r="H15" i="1"/>
  <c r="H14" i="1"/>
  <c r="H13" i="1"/>
  <c r="H12" i="1"/>
  <c r="H10" i="1"/>
  <c r="H7" i="1"/>
  <c r="H6" i="1"/>
  <c r="H9" i="1"/>
  <c r="H8" i="1"/>
  <c r="G40" i="1"/>
  <c r="G13" i="1"/>
  <c r="G12" i="1"/>
  <c r="G11" i="1"/>
  <c r="G10" i="1"/>
  <c r="G9" i="1"/>
  <c r="G8" i="1"/>
  <c r="G7" i="1"/>
  <c r="L9" i="2" l="1"/>
  <c r="F285" i="2"/>
  <c r="E282" i="2"/>
  <c r="F282" i="2" s="1"/>
  <c r="D7" i="2"/>
  <c r="D8" i="2" s="1"/>
  <c r="C11" i="2"/>
  <c r="C9" i="2" s="1"/>
  <c r="C10" i="2"/>
  <c r="C7" i="2" s="1"/>
  <c r="C463" i="2" s="1"/>
  <c r="M10" i="2"/>
  <c r="M7" i="2" s="1"/>
  <c r="M463" i="2" s="1"/>
  <c r="P50" i="2"/>
  <c r="J10" i="2"/>
  <c r="K10" i="2" s="1"/>
  <c r="L12" i="2"/>
  <c r="L11" i="2"/>
  <c r="K11" i="2"/>
  <c r="K9" i="2" s="1"/>
  <c r="K12" i="2"/>
  <c r="K50" i="2"/>
  <c r="L50" i="2"/>
  <c r="G314" i="2"/>
  <c r="F314" i="2"/>
  <c r="F13" i="2"/>
  <c r="G13" i="2"/>
  <c r="G456" i="2"/>
  <c r="F456" i="2"/>
  <c r="G12" i="2"/>
  <c r="F12" i="2"/>
  <c r="G36" i="2"/>
  <c r="F36" i="2"/>
  <c r="O9" i="2"/>
  <c r="G145" i="2"/>
  <c r="F145" i="2"/>
  <c r="G59" i="2"/>
  <c r="F59" i="2"/>
  <c r="E50" i="2"/>
  <c r="E10" i="2" s="1"/>
  <c r="N10" i="2"/>
  <c r="N7" i="2" s="1"/>
  <c r="N11" i="2"/>
  <c r="N9" i="2" s="1"/>
  <c r="K282" i="2"/>
  <c r="L282" i="2"/>
  <c r="G450" i="2"/>
  <c r="F450" i="2"/>
  <c r="G268" i="2"/>
  <c r="F268" i="2"/>
  <c r="E267" i="2"/>
  <c r="Q267" i="2"/>
  <c r="P267" i="2"/>
  <c r="G195" i="2"/>
  <c r="F195" i="2"/>
  <c r="Q282" i="2"/>
  <c r="P282" i="2"/>
  <c r="I463" i="2"/>
  <c r="I8" i="2"/>
  <c r="O7" i="2"/>
  <c r="G2728" i="1"/>
  <c r="G2726" i="1"/>
  <c r="G2724" i="1"/>
  <c r="G2723" i="1"/>
  <c r="G2722" i="1"/>
  <c r="G2721" i="1"/>
  <c r="G2720" i="1"/>
  <c r="G2719" i="1"/>
  <c r="G2718" i="1"/>
  <c r="G2717" i="1"/>
  <c r="G2716" i="1"/>
  <c r="G2715" i="1"/>
  <c r="G2714" i="1"/>
  <c r="G2713" i="1"/>
  <c r="G2712" i="1"/>
  <c r="G2711" i="1"/>
  <c r="G2709" i="1"/>
  <c r="G2707" i="1"/>
  <c r="G2706" i="1"/>
  <c r="G2704" i="1"/>
  <c r="G2703" i="1"/>
  <c r="G2702" i="1"/>
  <c r="G2700" i="1"/>
  <c r="G2699" i="1"/>
  <c r="G2698" i="1"/>
  <c r="G2697" i="1"/>
  <c r="G2696" i="1"/>
  <c r="G2695" i="1"/>
  <c r="G2694" i="1"/>
  <c r="G2693" i="1"/>
  <c r="G2692" i="1"/>
  <c r="G2688" i="1"/>
  <c r="G2686" i="1"/>
  <c r="G2685" i="1"/>
  <c r="F2684" i="1"/>
  <c r="G2683" i="1"/>
  <c r="G2682" i="1"/>
  <c r="G2681" i="1"/>
  <c r="G2680" i="1"/>
  <c r="G2679" i="1"/>
  <c r="G2678" i="1"/>
  <c r="G2677" i="1"/>
  <c r="G2676" i="1"/>
  <c r="H2675" i="1"/>
  <c r="G2675" i="1"/>
  <c r="G2674" i="1"/>
  <c r="G2673" i="1"/>
  <c r="G2672" i="1"/>
  <c r="G2671" i="1"/>
  <c r="G2670" i="1"/>
  <c r="G2669" i="1"/>
  <c r="F2664" i="1"/>
  <c r="G2663" i="1"/>
  <c r="G2662" i="1"/>
  <c r="G2661" i="1"/>
  <c r="G2660" i="1"/>
  <c r="G2659" i="1"/>
  <c r="G2658" i="1"/>
  <c r="G2657" i="1"/>
  <c r="G2656" i="1"/>
  <c r="G2655" i="1"/>
  <c r="G2654" i="1"/>
  <c r="G2653" i="1"/>
  <c r="G2652" i="1"/>
  <c r="G2651" i="1"/>
  <c r="F2650" i="1"/>
  <c r="E2650" i="1"/>
  <c r="D2650" i="1"/>
  <c r="G2646" i="1"/>
  <c r="G2645" i="1"/>
  <c r="G2644" i="1"/>
  <c r="G2643" i="1"/>
  <c r="G2642" i="1"/>
  <c r="G2641" i="1"/>
  <c r="G2640" i="1"/>
  <c r="G2639" i="1"/>
  <c r="G2635" i="1"/>
  <c r="G2634" i="1"/>
  <c r="G2633" i="1"/>
  <c r="G2632" i="1"/>
  <c r="G2631" i="1"/>
  <c r="G2630" i="1"/>
  <c r="G2629" i="1"/>
  <c r="G2628" i="1"/>
  <c r="G2627" i="1"/>
  <c r="G2623" i="1"/>
  <c r="G2622" i="1"/>
  <c r="G2621" i="1"/>
  <c r="G2620" i="1"/>
  <c r="G2619" i="1"/>
  <c r="G2618" i="1"/>
  <c r="G2617" i="1"/>
  <c r="G2616" i="1"/>
  <c r="G2615" i="1"/>
  <c r="G2614" i="1"/>
  <c r="G2613" i="1"/>
  <c r="G2609" i="1"/>
  <c r="G2608" i="1"/>
  <c r="G2607" i="1"/>
  <c r="G2606" i="1"/>
  <c r="G2605" i="1"/>
  <c r="G2604" i="1"/>
  <c r="G2603" i="1"/>
  <c r="G2602" i="1"/>
  <c r="G2601" i="1"/>
  <c r="G2600" i="1"/>
  <c r="G2596" i="1"/>
  <c r="G2595" i="1"/>
  <c r="G2594" i="1"/>
  <c r="G2593" i="1"/>
  <c r="G2592" i="1"/>
  <c r="G2591" i="1"/>
  <c r="G2590" i="1"/>
  <c r="G2589" i="1"/>
  <c r="G2585" i="1"/>
  <c r="G2584" i="1"/>
  <c r="G2583" i="1"/>
  <c r="G2582" i="1"/>
  <c r="G2581" i="1"/>
  <c r="T2580" i="1"/>
  <c r="G2580" i="1"/>
  <c r="G2579" i="1"/>
  <c r="G2578" i="1"/>
  <c r="G2577" i="1"/>
  <c r="G2573" i="1"/>
  <c r="G2572" i="1"/>
  <c r="G2571" i="1"/>
  <c r="G2570" i="1"/>
  <c r="G2566" i="1"/>
  <c r="G2565" i="1"/>
  <c r="G2564" i="1"/>
  <c r="G2563" i="1"/>
  <c r="G2562" i="1"/>
  <c r="G2561" i="1"/>
  <c r="G2560" i="1"/>
  <c r="G2559" i="1"/>
  <c r="G2558" i="1"/>
  <c r="G2554" i="1"/>
  <c r="G2553" i="1"/>
  <c r="G2552" i="1"/>
  <c r="G2551" i="1"/>
  <c r="G2550" i="1"/>
  <c r="G2549" i="1"/>
  <c r="G2548" i="1"/>
  <c r="G2547" i="1"/>
  <c r="G2543" i="1"/>
  <c r="G2542" i="1"/>
  <c r="G2541" i="1"/>
  <c r="G2540" i="1"/>
  <c r="G2539" i="1"/>
  <c r="G2538" i="1"/>
  <c r="G2537" i="1"/>
  <c r="G2536" i="1"/>
  <c r="G2535" i="1"/>
  <c r="G2534" i="1"/>
  <c r="G2530" i="1"/>
  <c r="G2529" i="1"/>
  <c r="G2528" i="1"/>
  <c r="G2527" i="1"/>
  <c r="G2526" i="1"/>
  <c r="G2525" i="1"/>
  <c r="G2524" i="1"/>
  <c r="G2523" i="1"/>
  <c r="G2522" i="1"/>
  <c r="G2521" i="1"/>
  <c r="G2520" i="1"/>
  <c r="G2516" i="1"/>
  <c r="G2515" i="1"/>
  <c r="G2514" i="1"/>
  <c r="G2513" i="1"/>
  <c r="G2512" i="1"/>
  <c r="G2511" i="1"/>
  <c r="G2510" i="1"/>
  <c r="G2509" i="1"/>
  <c r="G2505" i="1"/>
  <c r="G2504" i="1"/>
  <c r="G2503" i="1"/>
  <c r="G2502" i="1"/>
  <c r="G2501" i="1"/>
  <c r="G2500" i="1"/>
  <c r="G2499" i="1"/>
  <c r="G2498" i="1"/>
  <c r="G2497" i="1"/>
  <c r="G2493" i="1"/>
  <c r="G2492" i="1"/>
  <c r="G2491" i="1"/>
  <c r="G2490" i="1"/>
  <c r="G2489" i="1"/>
  <c r="G2488" i="1"/>
  <c r="G2487" i="1"/>
  <c r="G2486" i="1"/>
  <c r="G2485" i="1"/>
  <c r="G2484" i="1"/>
  <c r="G2483" i="1"/>
  <c r="G2482" i="1"/>
  <c r="G2481" i="1"/>
  <c r="G2477" i="1"/>
  <c r="G2476" i="1"/>
  <c r="G2475" i="1"/>
  <c r="G2474" i="1"/>
  <c r="G2473" i="1"/>
  <c r="G2472" i="1"/>
  <c r="G2471" i="1"/>
  <c r="G2470" i="1"/>
  <c r="G2469" i="1"/>
  <c r="G2468" i="1"/>
  <c r="G2467" i="1"/>
  <c r="G2466" i="1"/>
  <c r="G2465" i="1"/>
  <c r="K2463" i="1"/>
  <c r="G2461" i="1"/>
  <c r="G2460" i="1"/>
  <c r="G2459" i="1"/>
  <c r="G2458" i="1"/>
  <c r="G2457" i="1"/>
  <c r="G2456" i="1"/>
  <c r="G2455" i="1"/>
  <c r="G2454" i="1"/>
  <c r="G2453" i="1"/>
  <c r="G2452" i="1"/>
  <c r="G2448" i="1"/>
  <c r="G2447" i="1"/>
  <c r="G2446" i="1"/>
  <c r="G2445" i="1"/>
  <c r="G2444" i="1"/>
  <c r="G2443" i="1"/>
  <c r="G2442" i="1"/>
  <c r="G2441" i="1"/>
  <c r="G2437" i="1"/>
  <c r="G2436" i="1"/>
  <c r="G2435" i="1"/>
  <c r="G2434" i="1"/>
  <c r="G2433" i="1"/>
  <c r="G2432" i="1"/>
  <c r="G2431" i="1"/>
  <c r="G2430" i="1"/>
  <c r="G2426" i="1"/>
  <c r="G2425" i="1"/>
  <c r="G2423" i="1"/>
  <c r="G2422" i="1"/>
  <c r="G2421" i="1"/>
  <c r="G2420" i="1"/>
  <c r="G2419" i="1"/>
  <c r="G2415" i="1"/>
  <c r="G2414" i="1"/>
  <c r="G2413" i="1"/>
  <c r="G2412" i="1"/>
  <c r="G2411" i="1"/>
  <c r="G2410" i="1"/>
  <c r="G2409" i="1"/>
  <c r="G2408" i="1"/>
  <c r="G2407" i="1"/>
  <c r="G2403" i="1"/>
  <c r="G2402" i="1"/>
  <c r="G2401" i="1"/>
  <c r="G2400" i="1"/>
  <c r="G2399" i="1"/>
  <c r="G2398" i="1"/>
  <c r="G2397" i="1"/>
  <c r="G2396" i="1"/>
  <c r="G2395" i="1"/>
  <c r="G2391" i="1"/>
  <c r="G2390" i="1"/>
  <c r="G2389" i="1"/>
  <c r="G2388" i="1"/>
  <c r="G2387" i="1"/>
  <c r="G2386" i="1"/>
  <c r="G2385" i="1"/>
  <c r="G2384" i="1"/>
  <c r="G2383" i="1"/>
  <c r="G2379" i="1"/>
  <c r="G2378" i="1"/>
  <c r="G2377" i="1"/>
  <c r="G2376" i="1"/>
  <c r="G2375" i="1"/>
  <c r="G2374" i="1"/>
  <c r="G2373" i="1"/>
  <c r="G2372" i="1"/>
  <c r="G2371" i="1"/>
  <c r="G2370" i="1"/>
  <c r="G2366" i="1"/>
  <c r="G2365" i="1"/>
  <c r="G2364" i="1"/>
  <c r="G2363" i="1"/>
  <c r="G2362" i="1"/>
  <c r="G2361" i="1"/>
  <c r="G2360" i="1"/>
  <c r="G2359" i="1"/>
  <c r="G2358" i="1"/>
  <c r="G2357" i="1"/>
  <c r="G2353" i="1"/>
  <c r="G2352" i="1"/>
  <c r="G2351" i="1"/>
  <c r="G2350" i="1"/>
  <c r="G2349" i="1"/>
  <c r="G2348" i="1"/>
  <c r="G2347" i="1"/>
  <c r="G2342" i="1"/>
  <c r="G2341" i="1"/>
  <c r="G2340" i="1"/>
  <c r="G2339" i="1"/>
  <c r="G2338" i="1"/>
  <c r="G2337" i="1"/>
  <c r="G2336" i="1"/>
  <c r="G2335" i="1"/>
  <c r="G2331" i="1"/>
  <c r="G2330" i="1"/>
  <c r="G2329" i="1"/>
  <c r="G2328" i="1"/>
  <c r="G2327" i="1"/>
  <c r="G2326" i="1"/>
  <c r="G2325" i="1"/>
  <c r="G2324" i="1"/>
  <c r="G2320" i="1"/>
  <c r="G2319" i="1"/>
  <c r="G2318" i="1"/>
  <c r="G2317" i="1"/>
  <c r="G2316" i="1"/>
  <c r="G2315" i="1"/>
  <c r="G2314" i="1"/>
  <c r="G2313" i="1"/>
  <c r="G2312" i="1"/>
  <c r="G2311" i="1"/>
  <c r="G2307" i="1"/>
  <c r="G2306" i="1"/>
  <c r="G2305" i="1"/>
  <c r="G2304" i="1"/>
  <c r="G2303" i="1"/>
  <c r="G2302" i="1"/>
  <c r="G2301" i="1"/>
  <c r="G2300" i="1"/>
  <c r="G2299" i="1"/>
  <c r="G2298" i="1"/>
  <c r="G2294" i="1"/>
  <c r="G2293" i="1"/>
  <c r="G2292" i="1"/>
  <c r="G2291" i="1"/>
  <c r="G2290" i="1"/>
  <c r="G2289" i="1"/>
  <c r="G2288" i="1"/>
  <c r="G2287" i="1"/>
  <c r="G2286" i="1"/>
  <c r="G2285" i="1"/>
  <c r="G2284" i="1"/>
  <c r="G2280" i="1"/>
  <c r="G2279" i="1"/>
  <c r="G2278" i="1"/>
  <c r="G2277" i="1"/>
  <c r="G2276" i="1"/>
  <c r="G2275" i="1"/>
  <c r="G2274" i="1"/>
  <c r="G2273" i="1"/>
  <c r="G2272" i="1"/>
  <c r="G2271" i="1"/>
  <c r="G2267" i="1"/>
  <c r="G2266" i="1"/>
  <c r="G2265" i="1"/>
  <c r="G2264" i="1"/>
  <c r="G2263" i="1"/>
  <c r="G2262" i="1"/>
  <c r="G2261" i="1"/>
  <c r="G2260" i="1"/>
  <c r="G2259" i="1"/>
  <c r="G2258" i="1"/>
  <c r="G2257" i="1"/>
  <c r="G2256" i="1"/>
  <c r="G2252" i="1"/>
  <c r="G2251" i="1"/>
  <c r="G2250" i="1"/>
  <c r="G2249" i="1"/>
  <c r="G2248" i="1"/>
  <c r="G2247" i="1"/>
  <c r="G2246" i="1"/>
  <c r="G2245" i="1"/>
  <c r="G2244" i="1"/>
  <c r="G2243" i="1"/>
  <c r="G2242" i="1"/>
  <c r="G2238" i="1"/>
  <c r="G2237" i="1"/>
  <c r="G2236" i="1"/>
  <c r="G2235" i="1"/>
  <c r="G2234" i="1"/>
  <c r="G2233" i="1"/>
  <c r="G2232" i="1"/>
  <c r="G2231" i="1"/>
  <c r="G2230" i="1"/>
  <c r="G2229" i="1"/>
  <c r="G2225" i="1"/>
  <c r="G2224" i="1"/>
  <c r="G2223" i="1"/>
  <c r="G2219" i="1"/>
  <c r="G2218" i="1"/>
  <c r="G2217" i="1"/>
  <c r="G2216" i="1"/>
  <c r="G2215" i="1"/>
  <c r="G2214" i="1"/>
  <c r="G2213" i="1"/>
  <c r="G2212" i="1"/>
  <c r="G2211" i="1"/>
  <c r="G2207" i="1"/>
  <c r="G2206" i="1"/>
  <c r="G2205" i="1"/>
  <c r="G2204" i="1"/>
  <c r="G2203" i="1"/>
  <c r="G2202" i="1"/>
  <c r="G2201" i="1"/>
  <c r="G2200" i="1"/>
  <c r="G2199" i="1"/>
  <c r="G2195" i="1"/>
  <c r="G2194" i="1"/>
  <c r="G2193" i="1"/>
  <c r="G2192" i="1"/>
  <c r="G2191" i="1"/>
  <c r="G2190" i="1"/>
  <c r="G2189" i="1"/>
  <c r="G2188" i="1"/>
  <c r="G2187" i="1"/>
  <c r="G2183" i="1"/>
  <c r="G2182" i="1"/>
  <c r="G2181" i="1"/>
  <c r="G2180" i="1"/>
  <c r="G2179" i="1"/>
  <c r="G2178" i="1"/>
  <c r="G2177" i="1"/>
  <c r="G2176" i="1"/>
  <c r="G2175" i="1"/>
  <c r="G2171" i="1"/>
  <c r="G2170" i="1"/>
  <c r="G2169" i="1"/>
  <c r="G2168" i="1"/>
  <c r="G2167" i="1"/>
  <c r="G2166" i="1"/>
  <c r="G2165" i="1"/>
  <c r="G2164" i="1"/>
  <c r="G2160" i="1"/>
  <c r="G2159" i="1"/>
  <c r="G2158" i="1"/>
  <c r="G2157" i="1"/>
  <c r="G2156" i="1"/>
  <c r="G2155" i="1"/>
  <c r="G2154" i="1"/>
  <c r="G2153" i="1"/>
  <c r="T2151" i="1"/>
  <c r="G2149" i="1"/>
  <c r="G2148" i="1"/>
  <c r="G2147" i="1"/>
  <c r="G2146" i="1"/>
  <c r="G2145" i="1"/>
  <c r="G2144" i="1"/>
  <c r="G2143" i="1"/>
  <c r="G2142" i="1"/>
  <c r="G2141" i="1"/>
  <c r="G2137" i="1"/>
  <c r="G2136" i="1"/>
  <c r="G2135" i="1"/>
  <c r="G2134" i="1"/>
  <c r="G2133" i="1"/>
  <c r="G2132" i="1"/>
  <c r="G2131" i="1"/>
  <c r="G2130" i="1"/>
  <c r="G2129" i="1"/>
  <c r="G2128" i="1"/>
  <c r="G2127" i="1"/>
  <c r="G2123" i="1"/>
  <c r="G2122" i="1"/>
  <c r="G2121" i="1"/>
  <c r="G2120" i="1"/>
  <c r="G2119" i="1"/>
  <c r="G2118" i="1"/>
  <c r="G2117" i="1"/>
  <c r="G2116" i="1"/>
  <c r="G2115" i="1"/>
  <c r="G2111" i="1"/>
  <c r="G2110" i="1"/>
  <c r="G2109" i="1"/>
  <c r="G2105" i="1"/>
  <c r="G2104" i="1"/>
  <c r="G2103" i="1"/>
  <c r="G2102" i="1"/>
  <c r="G2101" i="1"/>
  <c r="G2100" i="1"/>
  <c r="G2099" i="1"/>
  <c r="G2098" i="1"/>
  <c r="G2097" i="1"/>
  <c r="G2093" i="1"/>
  <c r="G2092" i="1"/>
  <c r="G2091" i="1"/>
  <c r="G2090" i="1"/>
  <c r="G2089" i="1"/>
  <c r="G2088" i="1"/>
  <c r="G2087" i="1"/>
  <c r="G2083" i="1"/>
  <c r="G2082" i="1"/>
  <c r="G2081" i="1"/>
  <c r="G2080" i="1"/>
  <c r="G2079" i="1"/>
  <c r="G2078" i="1"/>
  <c r="G2077" i="1"/>
  <c r="G2076" i="1"/>
  <c r="G2075" i="1"/>
  <c r="G2074" i="1"/>
  <c r="G2070" i="1"/>
  <c r="G2069" i="1"/>
  <c r="G2068" i="1"/>
  <c r="G2067" i="1"/>
  <c r="G2066" i="1"/>
  <c r="G2065" i="1"/>
  <c r="G2064" i="1"/>
  <c r="G2063" i="1"/>
  <c r="G2062" i="1"/>
  <c r="G2061" i="1"/>
  <c r="G2060" i="1"/>
  <c r="G2056" i="1"/>
  <c r="G2055" i="1"/>
  <c r="G2054" i="1"/>
  <c r="G2053" i="1"/>
  <c r="G2052" i="1"/>
  <c r="G2051" i="1"/>
  <c r="G2050" i="1"/>
  <c r="G2049" i="1"/>
  <c r="G2048" i="1"/>
  <c r="G2047" i="1"/>
  <c r="G2043" i="1"/>
  <c r="G2042" i="1"/>
  <c r="G2041" i="1"/>
  <c r="G2040" i="1"/>
  <c r="G2039" i="1"/>
  <c r="G2038" i="1"/>
  <c r="G2037" i="1"/>
  <c r="G2036" i="1"/>
  <c r="G2035" i="1"/>
  <c r="G2031" i="1"/>
  <c r="G2030" i="1"/>
  <c r="G2029" i="1"/>
  <c r="G2028" i="1"/>
  <c r="G2027" i="1"/>
  <c r="G2026" i="1"/>
  <c r="G2025" i="1"/>
  <c r="G2024" i="1"/>
  <c r="G2023" i="1"/>
  <c r="G2022" i="1"/>
  <c r="G2018" i="1"/>
  <c r="G2017" i="1"/>
  <c r="G2016" i="1"/>
  <c r="G2015" i="1"/>
  <c r="G2014" i="1"/>
  <c r="G2013" i="1"/>
  <c r="G2012" i="1"/>
  <c r="G2011" i="1"/>
  <c r="G2010" i="1"/>
  <c r="G2009" i="1"/>
  <c r="G2005" i="1"/>
  <c r="G2004" i="1"/>
  <c r="G2003" i="1"/>
  <c r="G2002" i="1"/>
  <c r="G2001" i="1"/>
  <c r="G2000" i="1"/>
  <c r="G1999" i="1"/>
  <c r="G1998" i="1"/>
  <c r="G1997" i="1"/>
  <c r="G1996" i="1"/>
  <c r="G1995" i="1"/>
  <c r="G1991" i="1"/>
  <c r="G1990" i="1"/>
  <c r="G1989" i="1"/>
  <c r="G1988" i="1"/>
  <c r="G1987" i="1"/>
  <c r="G1986" i="1"/>
  <c r="G1985" i="1"/>
  <c r="G1984" i="1"/>
  <c r="G1983" i="1"/>
  <c r="G1982" i="1"/>
  <c r="G1981" i="1"/>
  <c r="G1980" i="1"/>
  <c r="G1976" i="1"/>
  <c r="G1975" i="1"/>
  <c r="G1974" i="1"/>
  <c r="G1973" i="1"/>
  <c r="G1972" i="1"/>
  <c r="G1971" i="1"/>
  <c r="G1970" i="1"/>
  <c r="G1969" i="1"/>
  <c r="G1968" i="1"/>
  <c r="G1967" i="1"/>
  <c r="G1966" i="1"/>
  <c r="G1962" i="1"/>
  <c r="G1961" i="1"/>
  <c r="G1960" i="1"/>
  <c r="G1959" i="1"/>
  <c r="G1958" i="1"/>
  <c r="G1957" i="1"/>
  <c r="G1956" i="1"/>
  <c r="G1955" i="1"/>
  <c r="G1954" i="1"/>
  <c r="G1953" i="1"/>
  <c r="G1949" i="1"/>
  <c r="G1948" i="1"/>
  <c r="G1947" i="1"/>
  <c r="G1943" i="1"/>
  <c r="G1942" i="1"/>
  <c r="G1941" i="1"/>
  <c r="G1940" i="1"/>
  <c r="G1939" i="1"/>
  <c r="G1938" i="1"/>
  <c r="G1937" i="1"/>
  <c r="G1936" i="1"/>
  <c r="G1935" i="1"/>
  <c r="G1934" i="1"/>
  <c r="G1930" i="1"/>
  <c r="G1929" i="1"/>
  <c r="G1928" i="1"/>
  <c r="G1927" i="1"/>
  <c r="G1926" i="1"/>
  <c r="G1925" i="1"/>
  <c r="G1924" i="1"/>
  <c r="G1923" i="1"/>
  <c r="G1922" i="1"/>
  <c r="G1918" i="1"/>
  <c r="G1917" i="1"/>
  <c r="G1916" i="1"/>
  <c r="G1915" i="1"/>
  <c r="G1914" i="1"/>
  <c r="G1913" i="1"/>
  <c r="G1909" i="1"/>
  <c r="G1908" i="1"/>
  <c r="G1907" i="1"/>
  <c r="G1906" i="1"/>
  <c r="G1905" i="1"/>
  <c r="G1904" i="1"/>
  <c r="G1903" i="1"/>
  <c r="G1902" i="1"/>
  <c r="G1901" i="1"/>
  <c r="G1900" i="1"/>
  <c r="G1896" i="1"/>
  <c r="G1895" i="1"/>
  <c r="G1894" i="1"/>
  <c r="G1893" i="1"/>
  <c r="G1892" i="1"/>
  <c r="G1891" i="1"/>
  <c r="G1890" i="1"/>
  <c r="G1889" i="1"/>
  <c r="G1888" i="1"/>
  <c r="G1887" i="1"/>
  <c r="G1886" i="1"/>
  <c r="G1885" i="1"/>
  <c r="G1884" i="1"/>
  <c r="G1880" i="1"/>
  <c r="G1879" i="1"/>
  <c r="G1878" i="1"/>
  <c r="G1877" i="1"/>
  <c r="G1876" i="1"/>
  <c r="G1875" i="1"/>
  <c r="G1874" i="1"/>
  <c r="G1873" i="1"/>
  <c r="G1872" i="1"/>
  <c r="G1871" i="1"/>
  <c r="G1867" i="1"/>
  <c r="G1866" i="1"/>
  <c r="G1865" i="1"/>
  <c r="G1864" i="1"/>
  <c r="G1863" i="1"/>
  <c r="G1862" i="1"/>
  <c r="G1861" i="1"/>
  <c r="G1860" i="1"/>
  <c r="G1859" i="1"/>
  <c r="G1858" i="1"/>
  <c r="G1854" i="1"/>
  <c r="G1853" i="1"/>
  <c r="G1852" i="1"/>
  <c r="G1851" i="1"/>
  <c r="G1850" i="1"/>
  <c r="G1849" i="1"/>
  <c r="G1848" i="1"/>
  <c r="G1847" i="1"/>
  <c r="G1843" i="1"/>
  <c r="G1842" i="1"/>
  <c r="G1841" i="1"/>
  <c r="G1840" i="1"/>
  <c r="G1839" i="1"/>
  <c r="G1838" i="1"/>
  <c r="G1837" i="1"/>
  <c r="G1836" i="1"/>
  <c r="G1835" i="1"/>
  <c r="G1834" i="1"/>
  <c r="G1830" i="1"/>
  <c r="G1829" i="1"/>
  <c r="G1828" i="1"/>
  <c r="G1827" i="1"/>
  <c r="G1826" i="1"/>
  <c r="G1825" i="1"/>
  <c r="G1824" i="1"/>
  <c r="G1823" i="1"/>
  <c r="G1822" i="1"/>
  <c r="G1818" i="1"/>
  <c r="G1817" i="1"/>
  <c r="G1816" i="1"/>
  <c r="G1815" i="1"/>
  <c r="G1814" i="1"/>
  <c r="G1810" i="1"/>
  <c r="G1809" i="1"/>
  <c r="G1808" i="1"/>
  <c r="G1807" i="1"/>
  <c r="G1806" i="1"/>
  <c r="G1805" i="1"/>
  <c r="G1804" i="1"/>
  <c r="G1803" i="1"/>
  <c r="G1802" i="1"/>
  <c r="G1801" i="1"/>
  <c r="G1800" i="1"/>
  <c r="G1799" i="1"/>
  <c r="G1798" i="1"/>
  <c r="G1794" i="1"/>
  <c r="G1793" i="1"/>
  <c r="G1792" i="1"/>
  <c r="G1791" i="1"/>
  <c r="G1790" i="1"/>
  <c r="G1789" i="1"/>
  <c r="G1788" i="1"/>
  <c r="G1787" i="1"/>
  <c r="G1786" i="1"/>
  <c r="G1782" i="1"/>
  <c r="G1781" i="1"/>
  <c r="G1780" i="1"/>
  <c r="G1779" i="1"/>
  <c r="G1778" i="1"/>
  <c r="G1777" i="1"/>
  <c r="G1776" i="1"/>
  <c r="G1775" i="1"/>
  <c r="G1771" i="1"/>
  <c r="G1770" i="1"/>
  <c r="G1769" i="1"/>
  <c r="G1768" i="1"/>
  <c r="G1767" i="1"/>
  <c r="G1766" i="1"/>
  <c r="G1765" i="1"/>
  <c r="G1764" i="1"/>
  <c r="G1763" i="1"/>
  <c r="G1759" i="1"/>
  <c r="G1758" i="1"/>
  <c r="G1757" i="1"/>
  <c r="G1756" i="1"/>
  <c r="G1755" i="1"/>
  <c r="G1754" i="1"/>
  <c r="G1753" i="1"/>
  <c r="G1752" i="1"/>
  <c r="G1751" i="1"/>
  <c r="G1750" i="1"/>
  <c r="G1746" i="1"/>
  <c r="G1745" i="1"/>
  <c r="G1744" i="1"/>
  <c r="G1743" i="1"/>
  <c r="G1742" i="1"/>
  <c r="G1741" i="1"/>
  <c r="G1740" i="1"/>
  <c r="G1736" i="1"/>
  <c r="G1735" i="1"/>
  <c r="G1734" i="1"/>
  <c r="G1733" i="1"/>
  <c r="G1732" i="1"/>
  <c r="G1731" i="1"/>
  <c r="G1730" i="1"/>
  <c r="G1726" i="1"/>
  <c r="G1725" i="1"/>
  <c r="G1724" i="1"/>
  <c r="G1723" i="1"/>
  <c r="G1722" i="1"/>
  <c r="G1721" i="1"/>
  <c r="G1720" i="1"/>
  <c r="G1719" i="1"/>
  <c r="G1718" i="1"/>
  <c r="G1717" i="1"/>
  <c r="G1713" i="1"/>
  <c r="G1712" i="1"/>
  <c r="G1711" i="1"/>
  <c r="G1710" i="1"/>
  <c r="G1709" i="1"/>
  <c r="G1708" i="1"/>
  <c r="G1707" i="1"/>
  <c r="G1706" i="1"/>
  <c r="G1705" i="1"/>
  <c r="G1704" i="1"/>
  <c r="G1700" i="1"/>
  <c r="G1699" i="1"/>
  <c r="G1698" i="1"/>
  <c r="G1697" i="1"/>
  <c r="G1696" i="1"/>
  <c r="G1695" i="1"/>
  <c r="G1694" i="1"/>
  <c r="G1693" i="1"/>
  <c r="G1692" i="1"/>
  <c r="G1691" i="1"/>
  <c r="G1687" i="1"/>
  <c r="G1686" i="1"/>
  <c r="G1685" i="1"/>
  <c r="G1684" i="1"/>
  <c r="G1683" i="1"/>
  <c r="G1682" i="1"/>
  <c r="G1678" i="1"/>
  <c r="G1677" i="1"/>
  <c r="G1676" i="1"/>
  <c r="G1675" i="1"/>
  <c r="G1674" i="1"/>
  <c r="G1673" i="1"/>
  <c r="G1672" i="1"/>
  <c r="G1671" i="1"/>
  <c r="G1670" i="1"/>
  <c r="G1666" i="1"/>
  <c r="G1665" i="1"/>
  <c r="G1658" i="1"/>
  <c r="G1657" i="1"/>
  <c r="G1656" i="1"/>
  <c r="G1652" i="1"/>
  <c r="G1651" i="1"/>
  <c r="G1650" i="1"/>
  <c r="G1649" i="1"/>
  <c r="G1648" i="1"/>
  <c r="G1647" i="1"/>
  <c r="G1646" i="1"/>
  <c r="G1645" i="1"/>
  <c r="G1644" i="1"/>
  <c r="G1643" i="1"/>
  <c r="G1639" i="1"/>
  <c r="G1638" i="1"/>
  <c r="G1637" i="1"/>
  <c r="G1633" i="1"/>
  <c r="G1632" i="1"/>
  <c r="G1631" i="1"/>
  <c r="G1630" i="1"/>
  <c r="G1629" i="1"/>
  <c r="G1628" i="1"/>
  <c r="G1627" i="1"/>
  <c r="G1626" i="1"/>
  <c r="G1625" i="1"/>
  <c r="G1624" i="1"/>
  <c r="G1620" i="1"/>
  <c r="G1619" i="1"/>
  <c r="G1618" i="1"/>
  <c r="G1617" i="1"/>
  <c r="G1616" i="1"/>
  <c r="G1615" i="1"/>
  <c r="G1614" i="1"/>
  <c r="G1613" i="1"/>
  <c r="G1612" i="1"/>
  <c r="G1611" i="1"/>
  <c r="G1607" i="1"/>
  <c r="G1606" i="1"/>
  <c r="G1605" i="1"/>
  <c r="G1604" i="1"/>
  <c r="G1603" i="1"/>
  <c r="G1602" i="1"/>
  <c r="G1601" i="1"/>
  <c r="G1600" i="1"/>
  <c r="G1599" i="1"/>
  <c r="G1595" i="1"/>
  <c r="G1594" i="1"/>
  <c r="G1593" i="1"/>
  <c r="G1592" i="1"/>
  <c r="G1591" i="1"/>
  <c r="G1590" i="1"/>
  <c r="G1589" i="1"/>
  <c r="G1588" i="1"/>
  <c r="G1587" i="1"/>
  <c r="G1583" i="1"/>
  <c r="G1582" i="1"/>
  <c r="G1581" i="1"/>
  <c r="G1580" i="1"/>
  <c r="G1579" i="1"/>
  <c r="G1578" i="1"/>
  <c r="G1577" i="1"/>
  <c r="G1576" i="1"/>
  <c r="G1572" i="1"/>
  <c r="G1571" i="1"/>
  <c r="G1570" i="1"/>
  <c r="G1569" i="1"/>
  <c r="G1568" i="1"/>
  <c r="G1567" i="1"/>
  <c r="G1566" i="1"/>
  <c r="G1565" i="1"/>
  <c r="G1564" i="1"/>
  <c r="G1560" i="1"/>
  <c r="G1559" i="1"/>
  <c r="G1558" i="1"/>
  <c r="G1557" i="1"/>
  <c r="G1556" i="1"/>
  <c r="G1555" i="1"/>
  <c r="G1554" i="1"/>
  <c r="G1553" i="1"/>
  <c r="G1552" i="1"/>
  <c r="G1551" i="1"/>
  <c r="G1550" i="1"/>
  <c r="G1549" i="1"/>
  <c r="G1545" i="1"/>
  <c r="G1544" i="1"/>
  <c r="G1543" i="1"/>
  <c r="G1539" i="1"/>
  <c r="G1538" i="1"/>
  <c r="G1537" i="1"/>
  <c r="G1536" i="1"/>
  <c r="G1535" i="1"/>
  <c r="G1534" i="1"/>
  <c r="G1533" i="1"/>
  <c r="G1532" i="1"/>
  <c r="G1531" i="1"/>
  <c r="G1530" i="1"/>
  <c r="G1529" i="1"/>
  <c r="G1525" i="1"/>
  <c r="G1524" i="1"/>
  <c r="G1523" i="1"/>
  <c r="G1522" i="1"/>
  <c r="G1521" i="1"/>
  <c r="G1520" i="1"/>
  <c r="G1519" i="1"/>
  <c r="G1518" i="1"/>
  <c r="G1517" i="1"/>
  <c r="G1513" i="1"/>
  <c r="G1512" i="1"/>
  <c r="G1511" i="1"/>
  <c r="G1507" i="1"/>
  <c r="G1506" i="1"/>
  <c r="G1505" i="1"/>
  <c r="G1504" i="1"/>
  <c r="G1503" i="1"/>
  <c r="G1502" i="1"/>
  <c r="G1501" i="1"/>
  <c r="G1500" i="1"/>
  <c r="G1499" i="1"/>
  <c r="G1495" i="1"/>
  <c r="G1494" i="1"/>
  <c r="G1493" i="1"/>
  <c r="G1492" i="1"/>
  <c r="G1491" i="1"/>
  <c r="G1490" i="1"/>
  <c r="G1489" i="1"/>
  <c r="G1488" i="1"/>
  <c r="G1487" i="1"/>
  <c r="G1483" i="1"/>
  <c r="G1482" i="1"/>
  <c r="G1481" i="1"/>
  <c r="G1480" i="1"/>
  <c r="G1479" i="1"/>
  <c r="G1478" i="1"/>
  <c r="G1477" i="1"/>
  <c r="G1476" i="1"/>
  <c r="G1475" i="1"/>
  <c r="G1474" i="1"/>
  <c r="G1473" i="1"/>
  <c r="G1469" i="1"/>
  <c r="G1468" i="1"/>
  <c r="G1467" i="1"/>
  <c r="G1466" i="1"/>
  <c r="G1465" i="1"/>
  <c r="G1464" i="1"/>
  <c r="G1463" i="1"/>
  <c r="G1462" i="1"/>
  <c r="G1458" i="1"/>
  <c r="G1457" i="1"/>
  <c r="G1456" i="1"/>
  <c r="G1455" i="1"/>
  <c r="G1454" i="1"/>
  <c r="G1453" i="1"/>
  <c r="G1452" i="1"/>
  <c r="G1451" i="1"/>
  <c r="G1450" i="1"/>
  <c r="G1449" i="1"/>
  <c r="G1448" i="1"/>
  <c r="G1447" i="1"/>
  <c r="G1446" i="1"/>
  <c r="G1445" i="1"/>
  <c r="G1441" i="1"/>
  <c r="G1440" i="1"/>
  <c r="G1439" i="1"/>
  <c r="G1438" i="1"/>
  <c r="G1437" i="1"/>
  <c r="G1436" i="1"/>
  <c r="G1435" i="1"/>
  <c r="G1434" i="1"/>
  <c r="G1430" i="1"/>
  <c r="G1429" i="1"/>
  <c r="G1428" i="1"/>
  <c r="G1427" i="1"/>
  <c r="G1423" i="1"/>
  <c r="G1422" i="1"/>
  <c r="G1421" i="1"/>
  <c r="G1420" i="1"/>
  <c r="G1419" i="1"/>
  <c r="G1418" i="1"/>
  <c r="G1417" i="1"/>
  <c r="G1416" i="1"/>
  <c r="G1415" i="1"/>
  <c r="G1414" i="1"/>
  <c r="G1413" i="1"/>
  <c r="G1409" i="1"/>
  <c r="G1408" i="1"/>
  <c r="G1407" i="1"/>
  <c r="G1406" i="1"/>
  <c r="G1405" i="1"/>
  <c r="G1404" i="1"/>
  <c r="G1403" i="1"/>
  <c r="G1402" i="1"/>
  <c r="G1401" i="1"/>
  <c r="G1400" i="1"/>
  <c r="G1399" i="1"/>
  <c r="G1395" i="1"/>
  <c r="G1394" i="1"/>
  <c r="G1393" i="1"/>
  <c r="G1392" i="1"/>
  <c r="G1391" i="1"/>
  <c r="G1390" i="1"/>
  <c r="G1389" i="1"/>
  <c r="G1388" i="1"/>
  <c r="G1387" i="1"/>
  <c r="G1386" i="1"/>
  <c r="G1382" i="1"/>
  <c r="G1381" i="1"/>
  <c r="G1380" i="1"/>
  <c r="G1376" i="1"/>
  <c r="G1375" i="1"/>
  <c r="G1374" i="1"/>
  <c r="G1373" i="1"/>
  <c r="G1372" i="1"/>
  <c r="G1371" i="1"/>
  <c r="G1370" i="1"/>
  <c r="G1369" i="1"/>
  <c r="G1368" i="1"/>
  <c r="G1367" i="1"/>
  <c r="G1366" i="1"/>
  <c r="G1365" i="1"/>
  <c r="G1361" i="1"/>
  <c r="G1360" i="1"/>
  <c r="G1359" i="1"/>
  <c r="G1358" i="1"/>
  <c r="G1357" i="1"/>
  <c r="G1356" i="1"/>
  <c r="G1355" i="1"/>
  <c r="G1354" i="1"/>
  <c r="G1353" i="1"/>
  <c r="G1349" i="1"/>
  <c r="G1348" i="1"/>
  <c r="G1347" i="1"/>
  <c r="G1346" i="1"/>
  <c r="G1345" i="1"/>
  <c r="G1344" i="1"/>
  <c r="G1343" i="1"/>
  <c r="G1339" i="1"/>
  <c r="G1338" i="1"/>
  <c r="G1337" i="1"/>
  <c r="G1336" i="1"/>
  <c r="G1335" i="1"/>
  <c r="G1334" i="1"/>
  <c r="G1333" i="1"/>
  <c r="G1332" i="1"/>
  <c r="G1331" i="1"/>
  <c r="G1327" i="1"/>
  <c r="G1326" i="1"/>
  <c r="G1325" i="1"/>
  <c r="G1321" i="1"/>
  <c r="G1320" i="1"/>
  <c r="G1319" i="1"/>
  <c r="G1318" i="1"/>
  <c r="G1317" i="1"/>
  <c r="G1316" i="1"/>
  <c r="G1315" i="1"/>
  <c r="G1314" i="1"/>
  <c r="G1313" i="1"/>
  <c r="G1312" i="1"/>
  <c r="G1311" i="1"/>
  <c r="G1310" i="1"/>
  <c r="G1309" i="1"/>
  <c r="G1305" i="1"/>
  <c r="G1304" i="1"/>
  <c r="G1303" i="1"/>
  <c r="G1302" i="1"/>
  <c r="G1301" i="1"/>
  <c r="G1300" i="1"/>
  <c r="G1299" i="1"/>
  <c r="G1298" i="1"/>
  <c r="G1297" i="1"/>
  <c r="G1296" i="1"/>
  <c r="G1292" i="1"/>
  <c r="G1291" i="1"/>
  <c r="G1290" i="1"/>
  <c r="G1289" i="1"/>
  <c r="G1288" i="1"/>
  <c r="G1287" i="1"/>
  <c r="G1286" i="1"/>
  <c r="G1285" i="1"/>
  <c r="G1284" i="1"/>
  <c r="G1283" i="1"/>
  <c r="G1279" i="1"/>
  <c r="G1278" i="1"/>
  <c r="G1277" i="1"/>
  <c r="G1276" i="1"/>
  <c r="G1275" i="1"/>
  <c r="G1274" i="1"/>
  <c r="G1273" i="1"/>
  <c r="G1272" i="1"/>
  <c r="G1271" i="1"/>
  <c r="G1270" i="1"/>
  <c r="G1269" i="1"/>
  <c r="G1265" i="1"/>
  <c r="G1264" i="1"/>
  <c r="G1263" i="1"/>
  <c r="G1262" i="1"/>
  <c r="G1261" i="1"/>
  <c r="G1260" i="1"/>
  <c r="G1259" i="1"/>
  <c r="G1258" i="1"/>
  <c r="G1257" i="1"/>
  <c r="G1256" i="1"/>
  <c r="G1251" i="1"/>
  <c r="G1250" i="1"/>
  <c r="G1249" i="1"/>
  <c r="G1248" i="1"/>
  <c r="G1247" i="1"/>
  <c r="G1246" i="1"/>
  <c r="G1245" i="1"/>
  <c r="G1244" i="1"/>
  <c r="G1243" i="1"/>
  <c r="G1242" i="1"/>
  <c r="G1238" i="1"/>
  <c r="G1237" i="1"/>
  <c r="G1236" i="1"/>
  <c r="G1235" i="1"/>
  <c r="G1234" i="1"/>
  <c r="G1233" i="1"/>
  <c r="G1232" i="1"/>
  <c r="G1231" i="1"/>
  <c r="G1230" i="1"/>
  <c r="G1229" i="1"/>
  <c r="G1228" i="1"/>
  <c r="G1227" i="1"/>
  <c r="G1222" i="1"/>
  <c r="G1221" i="1"/>
  <c r="G1220" i="1"/>
  <c r="G1219" i="1"/>
  <c r="G1218" i="1"/>
  <c r="G1217" i="1"/>
  <c r="G1216" i="1"/>
  <c r="G1215" i="1"/>
  <c r="G1214" i="1"/>
  <c r="G1210" i="1"/>
  <c r="G1209" i="1"/>
  <c r="G1208" i="1"/>
  <c r="G1207" i="1"/>
  <c r="G1206" i="1"/>
  <c r="G1205" i="1"/>
  <c r="G1204" i="1"/>
  <c r="G1203" i="1"/>
  <c r="G1199" i="1"/>
  <c r="G1198" i="1"/>
  <c r="G1197" i="1"/>
  <c r="G1196" i="1"/>
  <c r="G1195" i="1"/>
  <c r="G1194" i="1"/>
  <c r="G1193" i="1"/>
  <c r="G1189" i="1"/>
  <c r="G1188" i="1"/>
  <c r="G1187" i="1"/>
  <c r="G1183" i="1"/>
  <c r="G1182" i="1"/>
  <c r="G1181" i="1"/>
  <c r="G1180" i="1"/>
  <c r="G1179" i="1"/>
  <c r="G1178" i="1"/>
  <c r="G1177" i="1"/>
  <c r="G1176" i="1"/>
  <c r="G1175" i="1"/>
  <c r="G1171" i="1"/>
  <c r="G1170" i="1"/>
  <c r="G1169" i="1"/>
  <c r="G1168" i="1"/>
  <c r="G1167" i="1"/>
  <c r="G1166" i="1"/>
  <c r="G1165" i="1"/>
  <c r="G1164" i="1"/>
  <c r="G1160" i="1"/>
  <c r="G1159" i="1"/>
  <c r="G1158" i="1"/>
  <c r="G1157" i="1"/>
  <c r="G1156" i="1"/>
  <c r="G1152" i="1"/>
  <c r="G1151" i="1"/>
  <c r="G1150" i="1"/>
  <c r="G1149" i="1"/>
  <c r="G1148" i="1"/>
  <c r="G1147" i="1"/>
  <c r="G1146" i="1"/>
  <c r="G1145" i="1"/>
  <c r="G1144" i="1"/>
  <c r="G1143" i="1"/>
  <c r="G1142" i="1"/>
  <c r="G1138" i="1"/>
  <c r="G1137" i="1"/>
  <c r="G1136" i="1"/>
  <c r="G1135" i="1"/>
  <c r="G1134" i="1"/>
  <c r="G1133" i="1"/>
  <c r="G1132" i="1"/>
  <c r="G1131" i="1"/>
  <c r="G1130" i="1"/>
  <c r="G1129" i="1"/>
  <c r="G1128" i="1"/>
  <c r="G1124" i="1"/>
  <c r="G1123" i="1"/>
  <c r="G1122" i="1"/>
  <c r="G1121" i="1"/>
  <c r="G1120" i="1"/>
  <c r="G1119" i="1"/>
  <c r="G1118" i="1"/>
  <c r="G1117" i="1"/>
  <c r="G1116" i="1"/>
  <c r="G1112" i="1"/>
  <c r="G1111" i="1"/>
  <c r="G1110" i="1"/>
  <c r="G1109" i="1"/>
  <c r="G1108" i="1"/>
  <c r="G1107" i="1"/>
  <c r="G1106" i="1"/>
  <c r="G1105" i="1"/>
  <c r="G1104" i="1"/>
  <c r="G1103" i="1"/>
  <c r="G1099" i="1"/>
  <c r="G1098" i="1"/>
  <c r="G1097" i="1"/>
  <c r="G1096" i="1"/>
  <c r="G1095" i="1"/>
  <c r="G1094" i="1"/>
  <c r="G1093" i="1"/>
  <c r="G1092" i="1"/>
  <c r="G1091" i="1"/>
  <c r="G1087" i="1"/>
  <c r="G1086" i="1"/>
  <c r="G1085" i="1"/>
  <c r="G1084" i="1"/>
  <c r="G1083" i="1"/>
  <c r="G1082" i="1"/>
  <c r="G1081" i="1"/>
  <c r="G1080" i="1"/>
  <c r="G1079" i="1"/>
  <c r="G1078" i="1"/>
  <c r="G1074" i="1"/>
  <c r="G1073" i="1"/>
  <c r="G1072" i="1"/>
  <c r="G1071" i="1"/>
  <c r="G1070" i="1"/>
  <c r="G1069" i="1"/>
  <c r="G1068" i="1"/>
  <c r="G1067" i="1"/>
  <c r="G1066" i="1"/>
  <c r="G1062" i="1"/>
  <c r="G1061" i="1"/>
  <c r="G1060" i="1"/>
  <c r="G1059" i="1"/>
  <c r="G1055" i="1"/>
  <c r="G1054" i="1"/>
  <c r="G1053" i="1"/>
  <c r="G1052" i="1"/>
  <c r="G1051" i="1"/>
  <c r="G1050" i="1"/>
  <c r="G1049" i="1"/>
  <c r="G1048" i="1"/>
  <c r="G1047" i="1"/>
  <c r="G1046" i="1"/>
  <c r="G1045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6" i="1"/>
  <c r="G1025" i="1"/>
  <c r="G1024" i="1"/>
  <c r="G1023" i="1"/>
  <c r="G1019" i="1"/>
  <c r="G1018" i="1"/>
  <c r="G1017" i="1"/>
  <c r="G1016" i="1"/>
  <c r="G1015" i="1"/>
  <c r="G1014" i="1"/>
  <c r="G1013" i="1"/>
  <c r="G1012" i="1"/>
  <c r="G1011" i="1"/>
  <c r="G1007" i="1"/>
  <c r="G1006" i="1"/>
  <c r="G1005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4" i="1"/>
  <c r="G983" i="1"/>
  <c r="G982" i="1"/>
  <c r="G978" i="1"/>
  <c r="G977" i="1"/>
  <c r="G976" i="1"/>
  <c r="G975" i="1"/>
  <c r="G971" i="1"/>
  <c r="G970" i="1"/>
  <c r="G969" i="1"/>
  <c r="G968" i="1"/>
  <c r="G964" i="1"/>
  <c r="G963" i="1"/>
  <c r="G962" i="1"/>
  <c r="G961" i="1"/>
  <c r="G957" i="1"/>
  <c r="G956" i="1"/>
  <c r="G955" i="1"/>
  <c r="G951" i="1"/>
  <c r="G950" i="1"/>
  <c r="G949" i="1"/>
  <c r="G948" i="1"/>
  <c r="G947" i="1"/>
  <c r="G946" i="1"/>
  <c r="G945" i="1"/>
  <c r="G944" i="1"/>
  <c r="G943" i="1"/>
  <c r="G939" i="1"/>
  <c r="G938" i="1"/>
  <c r="G937" i="1"/>
  <c r="G936" i="1"/>
  <c r="G935" i="1"/>
  <c r="G934" i="1"/>
  <c r="G933" i="1"/>
  <c r="G932" i="1"/>
  <c r="G931" i="1"/>
  <c r="G927" i="1"/>
  <c r="G926" i="1"/>
  <c r="G925" i="1"/>
  <c r="G924" i="1"/>
  <c r="G923" i="1"/>
  <c r="G922" i="1"/>
  <c r="G921" i="1"/>
  <c r="G920" i="1"/>
  <c r="G919" i="1"/>
  <c r="G918" i="1"/>
  <c r="G914" i="1"/>
  <c r="G913" i="1"/>
  <c r="G912" i="1"/>
  <c r="G911" i="1"/>
  <c r="G910" i="1"/>
  <c r="G909" i="1"/>
  <c r="G908" i="1"/>
  <c r="G907" i="1"/>
  <c r="G906" i="1"/>
  <c r="G902" i="1"/>
  <c r="G901" i="1"/>
  <c r="G900" i="1"/>
  <c r="G899" i="1"/>
  <c r="G898" i="1"/>
  <c r="G897" i="1"/>
  <c r="G896" i="1"/>
  <c r="G895" i="1"/>
  <c r="G894" i="1"/>
  <c r="G890" i="1"/>
  <c r="G889" i="1"/>
  <c r="G888" i="1"/>
  <c r="G887" i="1"/>
  <c r="G886" i="1"/>
  <c r="G885" i="1"/>
  <c r="G884" i="1"/>
  <c r="G883" i="1"/>
  <c r="G882" i="1"/>
  <c r="G881" i="1"/>
  <c r="G877" i="1"/>
  <c r="G876" i="1"/>
  <c r="G875" i="1"/>
  <c r="G874" i="1"/>
  <c r="G870" i="1"/>
  <c r="G869" i="1"/>
  <c r="G868" i="1"/>
  <c r="G867" i="1"/>
  <c r="G863" i="1"/>
  <c r="G862" i="1"/>
  <c r="G861" i="1"/>
  <c r="G860" i="1"/>
  <c r="G856" i="1"/>
  <c r="G855" i="1"/>
  <c r="G854" i="1"/>
  <c r="G853" i="1"/>
  <c r="G849" i="1"/>
  <c r="G848" i="1"/>
  <c r="G847" i="1"/>
  <c r="G846" i="1"/>
  <c r="G843" i="1"/>
  <c r="G842" i="1"/>
  <c r="G838" i="1"/>
  <c r="G837" i="1"/>
  <c r="G833" i="1"/>
  <c r="G832" i="1"/>
  <c r="G831" i="1"/>
  <c r="G830" i="1"/>
  <c r="G829" i="1"/>
  <c r="G828" i="1"/>
  <c r="G827" i="1"/>
  <c r="G826" i="1"/>
  <c r="G825" i="1"/>
  <c r="G824" i="1"/>
  <c r="G820" i="1"/>
  <c r="G819" i="1"/>
  <c r="G818" i="1"/>
  <c r="G817" i="1"/>
  <c r="G816" i="1"/>
  <c r="G815" i="1"/>
  <c r="G814" i="1"/>
  <c r="G813" i="1"/>
  <c r="G812" i="1"/>
  <c r="G808" i="1"/>
  <c r="G807" i="1"/>
  <c r="G806" i="1"/>
  <c r="G805" i="1"/>
  <c r="G804" i="1"/>
  <c r="G803" i="1"/>
  <c r="G802" i="1"/>
  <c r="G801" i="1"/>
  <c r="G797" i="1"/>
  <c r="G796" i="1"/>
  <c r="G795" i="1"/>
  <c r="G794" i="1"/>
  <c r="G793" i="1"/>
  <c r="G792" i="1"/>
  <c r="G791" i="1"/>
  <c r="G790" i="1"/>
  <c r="G789" i="1"/>
  <c r="G785" i="1"/>
  <c r="G784" i="1"/>
  <c r="G783" i="1"/>
  <c r="G782" i="1"/>
  <c r="G781" i="1"/>
  <c r="G780" i="1"/>
  <c r="G779" i="1"/>
  <c r="G778" i="1"/>
  <c r="G777" i="1"/>
  <c r="G773" i="1"/>
  <c r="G772" i="1"/>
  <c r="G771" i="1"/>
  <c r="G770" i="1"/>
  <c r="G769" i="1"/>
  <c r="G768" i="1"/>
  <c r="G767" i="1"/>
  <c r="G766" i="1"/>
  <c r="G762" i="1"/>
  <c r="G761" i="1"/>
  <c r="G760" i="1"/>
  <c r="G759" i="1"/>
  <c r="G758" i="1"/>
  <c r="G757" i="1"/>
  <c r="G756" i="1"/>
  <c r="G755" i="1"/>
  <c r="G754" i="1"/>
  <c r="G750" i="1"/>
  <c r="G749" i="1"/>
  <c r="G748" i="1"/>
  <c r="G747" i="1"/>
  <c r="G746" i="1"/>
  <c r="G745" i="1"/>
  <c r="G744" i="1"/>
  <c r="G743" i="1"/>
  <c r="G742" i="1"/>
  <c r="G741" i="1"/>
  <c r="G737" i="1"/>
  <c r="G736" i="1"/>
  <c r="G735" i="1"/>
  <c r="G734" i="1"/>
  <c r="G733" i="1"/>
  <c r="G732" i="1"/>
  <c r="G731" i="1"/>
  <c r="G730" i="1"/>
  <c r="G729" i="1"/>
  <c r="G728" i="1"/>
  <c r="G727" i="1"/>
  <c r="G723" i="1"/>
  <c r="G722" i="1"/>
  <c r="G721" i="1"/>
  <c r="G720" i="1"/>
  <c r="G719" i="1"/>
  <c r="G718" i="1"/>
  <c r="G717" i="1"/>
  <c r="G716" i="1"/>
  <c r="G715" i="1"/>
  <c r="G711" i="1"/>
  <c r="G710" i="1"/>
  <c r="G709" i="1"/>
  <c r="G708" i="1"/>
  <c r="G707" i="1"/>
  <c r="G706" i="1"/>
  <c r="G705" i="1"/>
  <c r="G704" i="1"/>
  <c r="G703" i="1"/>
  <c r="G702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2" i="1"/>
  <c r="G681" i="1"/>
  <c r="G680" i="1"/>
  <c r="G679" i="1"/>
  <c r="G678" i="1"/>
  <c r="G677" i="1"/>
  <c r="G676" i="1"/>
  <c r="G675" i="1"/>
  <c r="G671" i="1"/>
  <c r="G670" i="1"/>
  <c r="G669" i="1"/>
  <c r="G668" i="1"/>
  <c r="G667" i="1"/>
  <c r="G666" i="1"/>
  <c r="G665" i="1"/>
  <c r="G664" i="1"/>
  <c r="G663" i="1"/>
  <c r="G659" i="1"/>
  <c r="G658" i="1"/>
  <c r="G657" i="1"/>
  <c r="G656" i="1"/>
  <c r="G655" i="1"/>
  <c r="G654" i="1"/>
  <c r="G653" i="1"/>
  <c r="G652" i="1"/>
  <c r="G651" i="1"/>
  <c r="G647" i="1"/>
  <c r="G646" i="1"/>
  <c r="G645" i="1"/>
  <c r="G644" i="1"/>
  <c r="G643" i="1"/>
  <c r="G642" i="1"/>
  <c r="G641" i="1"/>
  <c r="G640" i="1"/>
  <c r="G639" i="1"/>
  <c r="G638" i="1"/>
  <c r="G634" i="1"/>
  <c r="G633" i="1"/>
  <c r="G632" i="1"/>
  <c r="G631" i="1"/>
  <c r="G630" i="1"/>
  <c r="G629" i="1"/>
  <c r="G628" i="1"/>
  <c r="G627" i="1"/>
  <c r="G626" i="1"/>
  <c r="G625" i="1"/>
  <c r="G624" i="1"/>
  <c r="G620" i="1"/>
  <c r="G619" i="1"/>
  <c r="G618" i="1"/>
  <c r="G617" i="1"/>
  <c r="G616" i="1"/>
  <c r="G615" i="1"/>
  <c r="G614" i="1"/>
  <c r="G613" i="1"/>
  <c r="G612" i="1"/>
  <c r="G608" i="1"/>
  <c r="G607" i="1"/>
  <c r="G606" i="1"/>
  <c r="G605" i="1"/>
  <c r="G604" i="1"/>
  <c r="G603" i="1"/>
  <c r="G602" i="1"/>
  <c r="G601" i="1"/>
  <c r="G600" i="1"/>
  <c r="G599" i="1"/>
  <c r="G595" i="1"/>
  <c r="G594" i="1"/>
  <c r="G593" i="1"/>
  <c r="G592" i="1"/>
  <c r="G591" i="1"/>
  <c r="G590" i="1"/>
  <c r="G589" i="1"/>
  <c r="G588" i="1"/>
  <c r="G587" i="1"/>
  <c r="G586" i="1"/>
  <c r="G582" i="1"/>
  <c r="G581" i="1"/>
  <c r="G580" i="1"/>
  <c r="G579" i="1"/>
  <c r="G578" i="1"/>
  <c r="G577" i="1"/>
  <c r="G576" i="1"/>
  <c r="G575" i="1"/>
  <c r="G574" i="1"/>
  <c r="G573" i="1"/>
  <c r="G569" i="1"/>
  <c r="G568" i="1"/>
  <c r="G567" i="1"/>
  <c r="G566" i="1"/>
  <c r="G565" i="1"/>
  <c r="G564" i="1"/>
  <c r="G563" i="1"/>
  <c r="G562" i="1"/>
  <c r="G558" i="1"/>
  <c r="G557" i="1"/>
  <c r="G556" i="1"/>
  <c r="G555" i="1"/>
  <c r="G554" i="1"/>
  <c r="G553" i="1"/>
  <c r="G549" i="1"/>
  <c r="G548" i="1"/>
  <c r="G547" i="1"/>
  <c r="G546" i="1"/>
  <c r="G545" i="1"/>
  <c r="G544" i="1"/>
  <c r="G543" i="1"/>
  <c r="G542" i="1"/>
  <c r="G541" i="1"/>
  <c r="G540" i="1"/>
  <c r="G539" i="1"/>
  <c r="G535" i="1"/>
  <c r="G534" i="1"/>
  <c r="G533" i="1"/>
  <c r="G532" i="1"/>
  <c r="G528" i="1"/>
  <c r="G527" i="1"/>
  <c r="G526" i="1"/>
  <c r="G525" i="1"/>
  <c r="G521" i="1"/>
  <c r="G520" i="1"/>
  <c r="G519" i="1"/>
  <c r="G518" i="1"/>
  <c r="G514" i="1"/>
  <c r="G513" i="1"/>
  <c r="G512" i="1"/>
  <c r="G511" i="1"/>
  <c r="G507" i="1"/>
  <c r="G506" i="1"/>
  <c r="G505" i="1"/>
  <c r="G504" i="1"/>
  <c r="G500" i="1"/>
  <c r="G499" i="1"/>
  <c r="G498" i="1"/>
  <c r="G497" i="1"/>
  <c r="G493" i="1"/>
  <c r="G492" i="1"/>
  <c r="G491" i="1"/>
  <c r="G490" i="1"/>
  <c r="G486" i="1"/>
  <c r="G485" i="1"/>
  <c r="G484" i="1"/>
  <c r="G483" i="1"/>
  <c r="G479" i="1"/>
  <c r="G478" i="1"/>
  <c r="G477" i="1"/>
  <c r="G476" i="1"/>
  <c r="G472" i="1"/>
  <c r="G471" i="1"/>
  <c r="G470" i="1"/>
  <c r="G469" i="1"/>
  <c r="G465" i="1"/>
  <c r="G464" i="1"/>
  <c r="G463" i="1"/>
  <c r="G462" i="1"/>
  <c r="G461" i="1"/>
  <c r="G460" i="1"/>
  <c r="G459" i="1"/>
  <c r="G458" i="1"/>
  <c r="G457" i="1"/>
  <c r="G456" i="1"/>
  <c r="G452" i="1"/>
  <c r="G451" i="1"/>
  <c r="G450" i="1"/>
  <c r="G449" i="1"/>
  <c r="G448" i="1"/>
  <c r="G447" i="1"/>
  <c r="G446" i="1"/>
  <c r="G445" i="1"/>
  <c r="G441" i="1"/>
  <c r="G440" i="1"/>
  <c r="G439" i="1"/>
  <c r="G438" i="1"/>
  <c r="G433" i="1"/>
  <c r="G432" i="1"/>
  <c r="G431" i="1"/>
  <c r="G430" i="1"/>
  <c r="G425" i="1"/>
  <c r="G424" i="1"/>
  <c r="G423" i="1"/>
  <c r="G422" i="1"/>
  <c r="G418" i="1"/>
  <c r="G417" i="1"/>
  <c r="G416" i="1"/>
  <c r="G415" i="1"/>
  <c r="G411" i="1"/>
  <c r="G410" i="1"/>
  <c r="G409" i="1"/>
  <c r="G408" i="1"/>
  <c r="G404" i="1"/>
  <c r="G403" i="1"/>
  <c r="G402" i="1"/>
  <c r="G401" i="1"/>
  <c r="G397" i="1"/>
  <c r="G396" i="1"/>
  <c r="G395" i="1"/>
  <c r="G394" i="1"/>
  <c r="G390" i="1"/>
  <c r="G389" i="1"/>
  <c r="G388" i="1"/>
  <c r="G387" i="1"/>
  <c r="G383" i="1"/>
  <c r="G382" i="1"/>
  <c r="G381" i="1"/>
  <c r="G380" i="1"/>
  <c r="G376" i="1"/>
  <c r="G375" i="1"/>
  <c r="G374" i="1"/>
  <c r="G373" i="1"/>
  <c r="G369" i="1"/>
  <c r="G368" i="1"/>
  <c r="G367" i="1"/>
  <c r="G366" i="1"/>
  <c r="G362" i="1"/>
  <c r="G361" i="1"/>
  <c r="G360" i="1"/>
  <c r="G359" i="1"/>
  <c r="G355" i="1"/>
  <c r="G354" i="1"/>
  <c r="G353" i="1"/>
  <c r="G352" i="1"/>
  <c r="G348" i="1"/>
  <c r="G347" i="1"/>
  <c r="G346" i="1"/>
  <c r="G345" i="1"/>
  <c r="G341" i="1"/>
  <c r="G340" i="1"/>
  <c r="G339" i="1"/>
  <c r="G338" i="1"/>
  <c r="G334" i="1"/>
  <c r="G333" i="1"/>
  <c r="G332" i="1"/>
  <c r="G331" i="1"/>
  <c r="G327" i="1"/>
  <c r="G326" i="1"/>
  <c r="G325" i="1"/>
  <c r="G324" i="1"/>
  <c r="G320" i="1"/>
  <c r="G319" i="1"/>
  <c r="G318" i="1"/>
  <c r="G317" i="1"/>
  <c r="G316" i="1"/>
  <c r="G315" i="1"/>
  <c r="G314" i="1"/>
  <c r="G313" i="1"/>
  <c r="G309" i="1"/>
  <c r="G308" i="1"/>
  <c r="G307" i="1"/>
  <c r="G306" i="1"/>
  <c r="G302" i="1"/>
  <c r="G301" i="1"/>
  <c r="G300" i="1"/>
  <c r="G299" i="1"/>
  <c r="G295" i="1"/>
  <c r="G294" i="1"/>
  <c r="G293" i="1"/>
  <c r="G292" i="1"/>
  <c r="G288" i="1"/>
  <c r="G287" i="1"/>
  <c r="G286" i="1"/>
  <c r="G285" i="1"/>
  <c r="G281" i="1"/>
  <c r="G280" i="1"/>
  <c r="G279" i="1"/>
  <c r="G278" i="1"/>
  <c r="G274" i="1"/>
  <c r="G273" i="1"/>
  <c r="G272" i="1"/>
  <c r="G271" i="1"/>
  <c r="G267" i="1"/>
  <c r="G266" i="1"/>
  <c r="G265" i="1"/>
  <c r="G264" i="1"/>
  <c r="G260" i="1"/>
  <c r="G259" i="1"/>
  <c r="G258" i="1"/>
  <c r="G257" i="1"/>
  <c r="G253" i="1"/>
  <c r="G252" i="1"/>
  <c r="G251" i="1"/>
  <c r="G250" i="1"/>
  <c r="G246" i="1"/>
  <c r="G245" i="1"/>
  <c r="G244" i="1"/>
  <c r="G243" i="1"/>
  <c r="G239" i="1"/>
  <c r="G238" i="1"/>
  <c r="G237" i="1"/>
  <c r="G236" i="1"/>
  <c r="G225" i="1"/>
  <c r="G224" i="1"/>
  <c r="G223" i="1"/>
  <c r="G222" i="1"/>
  <c r="G218" i="1"/>
  <c r="G217" i="1"/>
  <c r="G216" i="1"/>
  <c r="G215" i="1"/>
  <c r="G211" i="1"/>
  <c r="G210" i="1"/>
  <c r="G209" i="1"/>
  <c r="G208" i="1"/>
  <c r="G204" i="1"/>
  <c r="G203" i="1"/>
  <c r="G202" i="1"/>
  <c r="G201" i="1"/>
  <c r="G197" i="1"/>
  <c r="G196" i="1"/>
  <c r="G195" i="1"/>
  <c r="G194" i="1"/>
  <c r="G190" i="1"/>
  <c r="G189" i="1"/>
  <c r="G188" i="1"/>
  <c r="G187" i="1"/>
  <c r="G183" i="1"/>
  <c r="G182" i="1"/>
  <c r="G181" i="1"/>
  <c r="G180" i="1"/>
  <c r="G176" i="1"/>
  <c r="G175" i="1"/>
  <c r="G174" i="1"/>
  <c r="G173" i="1"/>
  <c r="G169" i="1"/>
  <c r="G168" i="1"/>
  <c r="G167" i="1"/>
  <c r="G166" i="1"/>
  <c r="G162" i="1"/>
  <c r="G161" i="1"/>
  <c r="G160" i="1"/>
  <c r="G159" i="1"/>
  <c r="G155" i="1"/>
  <c r="G154" i="1"/>
  <c r="G153" i="1"/>
  <c r="G152" i="1"/>
  <c r="G148" i="1"/>
  <c r="G147" i="1"/>
  <c r="G146" i="1"/>
  <c r="G145" i="1"/>
  <c r="G141" i="1"/>
  <c r="G140" i="1"/>
  <c r="G139" i="1"/>
  <c r="G138" i="1"/>
  <c r="G134" i="1"/>
  <c r="G133" i="1"/>
  <c r="G132" i="1"/>
  <c r="G131" i="1"/>
  <c r="G127" i="1"/>
  <c r="G126" i="1"/>
  <c r="G125" i="1"/>
  <c r="G124" i="1"/>
  <c r="G120" i="1"/>
  <c r="G119" i="1"/>
  <c r="G118" i="1"/>
  <c r="G117" i="1"/>
  <c r="G113" i="1"/>
  <c r="G112" i="1"/>
  <c r="G111" i="1"/>
  <c r="G110" i="1"/>
  <c r="G106" i="1"/>
  <c r="G105" i="1"/>
  <c r="G104" i="1"/>
  <c r="G103" i="1"/>
  <c r="G99" i="1"/>
  <c r="G98" i="1"/>
  <c r="G97" i="1"/>
  <c r="G96" i="1"/>
  <c r="G92" i="1"/>
  <c r="G91" i="1"/>
  <c r="G90" i="1"/>
  <c r="G89" i="1"/>
  <c r="G85" i="1"/>
  <c r="G84" i="1"/>
  <c r="G83" i="1"/>
  <c r="G82" i="1"/>
  <c r="G78" i="1"/>
  <c r="G77" i="1"/>
  <c r="G76" i="1"/>
  <c r="G75" i="1"/>
  <c r="G71" i="1"/>
  <c r="G70" i="1"/>
  <c r="G69" i="1"/>
  <c r="G68" i="1"/>
  <c r="G67" i="1"/>
  <c r="G66" i="1"/>
  <c r="G62" i="1"/>
  <c r="G61" i="1"/>
  <c r="G60" i="1"/>
  <c r="G59" i="1"/>
  <c r="G58" i="1"/>
  <c r="G57" i="1"/>
  <c r="G56" i="1"/>
  <c r="G55" i="1"/>
  <c r="G51" i="1"/>
  <c r="G50" i="1"/>
  <c r="G49" i="1"/>
  <c r="G48" i="1"/>
  <c r="G44" i="1"/>
  <c r="G43" i="1"/>
  <c r="G42" i="1"/>
  <c r="G41" i="1"/>
  <c r="G39" i="1"/>
  <c r="G38" i="1"/>
  <c r="G37" i="1"/>
  <c r="G36" i="1"/>
  <c r="G35" i="1"/>
  <c r="G34" i="1"/>
  <c r="G30" i="1"/>
  <c r="G29" i="1"/>
  <c r="G28" i="1"/>
  <c r="G27" i="1"/>
  <c r="G26" i="1"/>
  <c r="G25" i="1"/>
  <c r="G24" i="1"/>
  <c r="G23" i="1"/>
  <c r="G22" i="1"/>
  <c r="G21" i="1"/>
  <c r="G17" i="1"/>
  <c r="G16" i="1"/>
  <c r="G15" i="1"/>
  <c r="G14" i="1"/>
  <c r="G6" i="1"/>
  <c r="G282" i="2" l="1"/>
  <c r="C8" i="2"/>
  <c r="D463" i="2"/>
  <c r="M8" i="2"/>
  <c r="S7" i="2"/>
  <c r="J7" i="2"/>
  <c r="J8" i="2" s="1"/>
  <c r="L10" i="2"/>
  <c r="P11" i="2"/>
  <c r="O463" i="2"/>
  <c r="P7" i="2"/>
  <c r="O8" i="2"/>
  <c r="Q7" i="2"/>
  <c r="Q9" i="2"/>
  <c r="P9" i="2"/>
  <c r="Q10" i="2"/>
  <c r="Q11" i="2"/>
  <c r="F267" i="2"/>
  <c r="G267" i="2"/>
  <c r="N463" i="2"/>
  <c r="N8" i="2"/>
  <c r="G10" i="2"/>
  <c r="F10" i="2"/>
  <c r="E7" i="2"/>
  <c r="P10" i="2"/>
  <c r="G50" i="2"/>
  <c r="F50" i="2"/>
  <c r="E11" i="2"/>
  <c r="D2649" i="1"/>
  <c r="D2666" i="1"/>
  <c r="E2666" i="1"/>
  <c r="E2649" i="1"/>
  <c r="F2666" i="1"/>
  <c r="F2649" i="1"/>
  <c r="G2650" i="1"/>
  <c r="H2650" i="1"/>
  <c r="G2684" i="1"/>
  <c r="H2684" i="1"/>
  <c r="G2664" i="1"/>
  <c r="H2664" i="1"/>
  <c r="L7" i="2" l="1"/>
  <c r="K7" i="2"/>
  <c r="J463" i="2"/>
  <c r="K463" i="2" s="1"/>
  <c r="L8" i="2"/>
  <c r="K8" i="2"/>
  <c r="P8" i="2"/>
  <c r="Q8" i="2"/>
  <c r="F11" i="2"/>
  <c r="E9" i="2"/>
  <c r="G11" i="2"/>
  <c r="E463" i="2"/>
  <c r="G7" i="2"/>
  <c r="F7" i="2"/>
  <c r="E8" i="2"/>
  <c r="L463" i="2"/>
  <c r="Q463" i="2"/>
  <c r="P463" i="2"/>
  <c r="H2649" i="1"/>
  <c r="G2649" i="1"/>
  <c r="H2666" i="1"/>
  <c r="G2666" i="1"/>
  <c r="G463" i="2" l="1"/>
  <c r="F463" i="2"/>
  <c r="G8" i="2"/>
  <c r="F8" i="2"/>
  <c r="G9" i="2"/>
  <c r="F9" i="2"/>
</calcChain>
</file>

<file path=xl/sharedStrings.xml><?xml version="1.0" encoding="utf-8"?>
<sst xmlns="http://schemas.openxmlformats.org/spreadsheetml/2006/main" count="5485" uniqueCount="905">
  <si>
    <t>группа</t>
  </si>
  <si>
    <t>Отчет об исполнении сметы расходов по бюджетным средствам за 2019 год по республиканскому бюджету</t>
  </si>
  <si>
    <t>Министерство культуры информации и туризма Кыргызской Республики - РФ Президента</t>
  </si>
  <si>
    <t>Министерство культуры информации и туризма Кыргызской Республики - РФ Правительства</t>
  </si>
  <si>
    <t>Проценты резидентам кроме сектора госуправления</t>
  </si>
  <si>
    <t>Министерство финансов (учреждения переданные из местного бюджета на республиканский бюджет)</t>
  </si>
  <si>
    <t>Министерство финансов (учреждения переданные из районного бюджета на республиканский бюджет)</t>
  </si>
  <si>
    <t>Общественное объединение "Республиканский Совет ветеранов войны  вооруженных сил правоохранительных органов и тружеников тыла Кыргызской Республики"</t>
  </si>
  <si>
    <t>Министерство сельского хозяйства пищевой промышленности и мелиорации Кыргызской Республики (аппарат)</t>
  </si>
  <si>
    <t>Министерство сельского хозяйства пищевой промышленности  и мелиорации Кыргызской Республики (подведомственные учреждения)</t>
  </si>
  <si>
    <t>Департамент  водного  хозяйства  и мелиорации Министерства сельского хозяйства пищевой промышленности и мелиорации Кыргызской Республики  (аппарат)</t>
  </si>
  <si>
    <t>Департамент  водного  хозяйства  и мелиорации Министерства сельского хозяйства пищевой промышленности  и мелиорации Кыргызской Республики  (подведомственные учреждения)</t>
  </si>
  <si>
    <t>Министерство сельского хозяйства пищевой промышленности и мелиорации Кыргызской Республики (Районные управления аграрного развития)</t>
  </si>
  <si>
    <t>Министерство сельского хозяйства пищевой промышленности  и мелиорации Кыргызской Республики  (софинансирование )</t>
  </si>
  <si>
    <t>Агенстство автомобильного водного транспорта и весогабаритного контроля при Министерстве транспорта и дорог Кыргызской Республики (аппарат)</t>
  </si>
  <si>
    <t>Агенстство автомобильного водного транспорта и весогабаритного контроля при Министерстве транспорта и дорог Кыргызской Республики  (подведомственные учреждения)</t>
  </si>
  <si>
    <t>Министерство культуры информации и туризма Кыргызской Республики  (аппарат)</t>
  </si>
  <si>
    <t>Министерство культуры информации  и туризма Кыргызской Республики (подведомственные учреждения)</t>
  </si>
  <si>
    <t xml:space="preserve">Департамент туризма при Министерстве культуры информации  и туризма Кыргызской Республики  (аппарат) </t>
  </si>
  <si>
    <t>Департамент кинематографии  при Министерстве культуры информации  и туризма Кыргызской Республики (аппарат)</t>
  </si>
  <si>
    <t>Департамент кинематографии при Министерстве культуры информации  и туризма Кыргызской Республики (подведомственные учреждения )</t>
  </si>
  <si>
    <t>Департамент информации и массовых коммуникаций при Министерстве культуры информации и туризма Кыргызской Республики (аппарат)</t>
  </si>
  <si>
    <t>Департамент информации и массовых коммуникаций при Министерстве культуры информации и туризма Кыргызской Республики (областные и районные редакции газет)</t>
  </si>
  <si>
    <t>Департамент информации и массовых коммуникаций при Министерстве культуры информации и туризма Кыргызской Республики  (областные телерадиокомпании)</t>
  </si>
  <si>
    <t>Государственный комитет промышленности энергетики и недропользования Кыргызской Республики ( аппарат)</t>
  </si>
  <si>
    <t>Государственное предприятие "Кыргызтеплоэнерго" при Государственном комитете промышленности энергетики и недропользования Кыргызской Республики</t>
  </si>
  <si>
    <t>Научно-исследовательский институт энергетики и экономики при Государственном комитет промышленности энергетики и недропользования Кыргызской Республики</t>
  </si>
  <si>
    <t>Государственная картографо-геодезическая служба  при Государственном комитете промышленности энергетики и недропользования Кыргызской Республики</t>
  </si>
  <si>
    <t>Государственный комитет промышленности энергетики и недропользования Кыргызской Республики (софинансирование)</t>
  </si>
  <si>
    <t>Государственное агентство по делам молодежи  физической культуры и спорта при Правительстве Кыргызской Республики (аппарат)</t>
  </si>
  <si>
    <t>Государственное агентство по делам молодежи  физической культуры и спорта при Правительстве Кыргызской Республики (подведомственные учреждения)</t>
  </si>
  <si>
    <t>Государственное агентство архитектуры строительства и жилищно-коммунального хозяйства при Правительстве Кыргызской Республики(аппарат)</t>
  </si>
  <si>
    <t>Государственное агентство архитектуры  строительства и жилищно-коммунального хозяйства при Правительстве Кыргызской Республики(подведомственные учреждения)</t>
  </si>
  <si>
    <t>Государственное агентство архитектуры строительства и жилищно-коммунального хозяйства при Правительстве Кыргызской Республики   (софинансирование)</t>
  </si>
  <si>
    <t>Национальный центр Кыргызской Республики по предупреждению пыток и других жестоких бесчеловечных или унижающих достоинство видов обращения и наказания (аппарат)</t>
  </si>
  <si>
    <t>Кыргызский государственный театр кукол им,М,Жангазиева - РФ Правительства</t>
  </si>
  <si>
    <t>11110</t>
  </si>
  <si>
    <t xml:space="preserve">Заработная плата </t>
  </si>
  <si>
    <t>211</t>
  </si>
  <si>
    <t>Взносы/отчисления на социальные нужды</t>
  </si>
  <si>
    <t>212</t>
  </si>
  <si>
    <t>Использование товаров и услуг</t>
  </si>
  <si>
    <t>221</t>
  </si>
  <si>
    <t>Приобретение товаров и услуг</t>
  </si>
  <si>
    <t>222</t>
  </si>
  <si>
    <t xml:space="preserve">Коммунальные услуги  </t>
  </si>
  <si>
    <t>223</t>
  </si>
  <si>
    <t>Пособия по социальному обеспечению</t>
  </si>
  <si>
    <t>271</t>
  </si>
  <si>
    <t>Пособия по социальной помощи населению</t>
  </si>
  <si>
    <t>272</t>
  </si>
  <si>
    <t xml:space="preserve">Различные прочие расходы </t>
  </si>
  <si>
    <t>282</t>
  </si>
  <si>
    <t>ИТОГО расходов по 2</t>
  </si>
  <si>
    <t>Основные фонды</t>
  </si>
  <si>
    <t>311</t>
  </si>
  <si>
    <t>ИТОГО по бюджетным средствам</t>
  </si>
  <si>
    <t>ИТОГО по организации</t>
  </si>
  <si>
    <t>Управление делами Жогорку Кенеша Кыргызской Республики</t>
  </si>
  <si>
    <t>Гараж Управления делами Жогорку Кенеша Кыргызской Республики</t>
  </si>
  <si>
    <t>Резервный фонд Торага Жогорку Кенеша Кыргызской Республики</t>
  </si>
  <si>
    <t>11810</t>
  </si>
  <si>
    <t>Аппарат Президента Кыргызской Республики (аппарат)</t>
  </si>
  <si>
    <t>12110</t>
  </si>
  <si>
    <t>Аппарат Президента Кыргызской Республики (общехозяйственная деятельность)</t>
  </si>
  <si>
    <t>12120</t>
  </si>
  <si>
    <t>Управление делами Президента и Правительства КР - РФ Президента</t>
  </si>
  <si>
    <t>Резервный фонд Президента КР</t>
  </si>
  <si>
    <t>Управление социального развития Ленинского района - РФ Президента</t>
  </si>
  <si>
    <t>Управление социального развития Первомайского района - РФ Президента</t>
  </si>
  <si>
    <t>Управление социального развития Свердловского района - РФ Президента</t>
  </si>
  <si>
    <t>Управление социального развития Октябрьского района - РФ Президента</t>
  </si>
  <si>
    <t>Кеминское  районное  управление социального развития - РФ Президента</t>
  </si>
  <si>
    <t>Чуйское межрайонное управление труда и социального развития - РФ Президента</t>
  </si>
  <si>
    <t>Ысыкатинское районное управление труда и социального развития - РФ Президента</t>
  </si>
  <si>
    <t>Аламудунское  районное  управление труда и социального развития - РФ Президента</t>
  </si>
  <si>
    <t>Сокулукское районное управление труда и социального развития - РФ Президента</t>
  </si>
  <si>
    <t>Московское  районное  управление социального развития - РФ Президента</t>
  </si>
  <si>
    <t>Жайылское районное управление труда и социального развития - РФ Президента</t>
  </si>
  <si>
    <t>Панфиловское  районное  управление социального развития - РФ Президента</t>
  </si>
  <si>
    <t>Таласское межрайонное управление труда и социального развития - РФ Президента</t>
  </si>
  <si>
    <t>Бакайатинское районное управление социального развития - РФ Президента</t>
  </si>
  <si>
    <t>Карабууринское районное управление социального развития - РФ Президента</t>
  </si>
  <si>
    <t>Манасское районное управление социального развития - РФ Президента</t>
  </si>
  <si>
    <t>Аксуйское районное управление социального развития - РФ Президента</t>
  </si>
  <si>
    <t>Каракольское городское управление социального развития - РФ Президента</t>
  </si>
  <si>
    <t>Иссыккульское районное управление социального развития - РФ Президента</t>
  </si>
  <si>
    <t>Тюпское районное управление социального развития - РФ Президента</t>
  </si>
  <si>
    <t>Жетыогузское районное управление социального развития - РФ Президента</t>
  </si>
  <si>
    <t>Тонское районное управление социального развития - РФ Президента</t>
  </si>
  <si>
    <t>Атбашинское районное управление социального развития - РФ Президента</t>
  </si>
  <si>
    <t>Жумгальское районное управление труда и социального развития - РФ Президента</t>
  </si>
  <si>
    <t>Кочкорское районное управление социального развития - РФ Президента</t>
  </si>
  <si>
    <t>Нарынское межрайонное управление труда и социального развития - РФ Президента</t>
  </si>
  <si>
    <t>Баткенское межрайонное управление труда и социального развития - РФ Президента</t>
  </si>
  <si>
    <t>Кадамжайское районное управление социального развития - РФ Президента</t>
  </si>
  <si>
    <t>Лейлекское районное управление социального развития - РФ Президента</t>
  </si>
  <si>
    <t>Кызылкийское городское управление труда и социального развития - РФ Президента</t>
  </si>
  <si>
    <t>Сулюктинское городское управление социального развития - РФ Президента</t>
  </si>
  <si>
    <t>Алайское районное управление труда и социального развития - РФ Президента</t>
  </si>
  <si>
    <t xml:space="preserve">Каракульжинское районное управление социального развития - РФ Президента </t>
  </si>
  <si>
    <t>Карасуйское районное управление социального развития - РФ Президента</t>
  </si>
  <si>
    <t>Ноокатское районное управление социального развития - РФ Президента</t>
  </si>
  <si>
    <t>Ошское городское управление труда и социального развития - РФ Президента</t>
  </si>
  <si>
    <t>Жалалабатское городское управление труда и социального развития- РФ Президента</t>
  </si>
  <si>
    <t>Майлуусуйское городское управление социального развития- РФ Президента</t>
  </si>
  <si>
    <t>Ташкумырское городское управление социального развития- РФ Президента</t>
  </si>
  <si>
    <t>Сузакское районное  управление социального развития- РФ Президента</t>
  </si>
  <si>
    <t>Базаркоргонское районное  управление социального развития- РФ Президента</t>
  </si>
  <si>
    <t>Ноокенское районное  управление труда и социального развития- РФ Президента</t>
  </si>
  <si>
    <t>Аксыйское районное  управление социального развития- РФ Президента</t>
  </si>
  <si>
    <t>Алабукинское районное управление труда и социального развития- РФ Президента</t>
  </si>
  <si>
    <t>Токтогульское районное  управление социального развития- РФ Президента</t>
  </si>
  <si>
    <t>Узгенское районное управление социального развития - РФ Президента</t>
  </si>
  <si>
    <t>Аппарат полномочного представителя ПКР в Баткенской области - РФ Президента</t>
  </si>
  <si>
    <t>Аппарат полномочного представителя ПКР в Чуйской области - РФ Президента</t>
  </si>
  <si>
    <t>Архив Президента Кыргызской Республики</t>
  </si>
  <si>
    <t>13120</t>
  </si>
  <si>
    <t>Аппарат Правительства Кыргызской Республики</t>
  </si>
  <si>
    <t>14110</t>
  </si>
  <si>
    <t>Управление делами Президента и Правительства КР - РФ Правительства</t>
  </si>
  <si>
    <t>Резервный фонд Правительства КР</t>
  </si>
  <si>
    <t>Национальная библиотека - РФ Правительства</t>
  </si>
  <si>
    <t>Государственная  служба исполнения наказаний при Правительстве Кыргызской Республики - РФ Правительства</t>
  </si>
  <si>
    <t>Министерство здравоохранения КР - РФ Правительства</t>
  </si>
  <si>
    <t>Аппарат полномочного представителя ПКР в Баткенской области - РФ Правительства</t>
  </si>
  <si>
    <t>Базаркоргонская районная государственная администрация - РФ Правительства</t>
  </si>
  <si>
    <t xml:space="preserve">Управление делами Президента и Правительства Кыргызской Республики </t>
  </si>
  <si>
    <t>15120</t>
  </si>
  <si>
    <t>Фонд образования при Президенте Кыргызской Республики</t>
  </si>
  <si>
    <t>15130</t>
  </si>
  <si>
    <t>Расходы государственного значения</t>
  </si>
  <si>
    <t>15140</t>
  </si>
  <si>
    <t>Верховный суд Кыргызской Республики (аппарат)</t>
  </si>
  <si>
    <t>16110</t>
  </si>
  <si>
    <t>Верховный суд Кыргызской Республики (подведомственные учреждения)</t>
  </si>
  <si>
    <t>16120</t>
  </si>
  <si>
    <t>Конституционная палата Верховного суда Кыргызской Республики (аппарат)</t>
  </si>
  <si>
    <t>16210</t>
  </si>
  <si>
    <t>Гранты международным организациям</t>
  </si>
  <si>
    <t>262</t>
  </si>
  <si>
    <t>Судебный департамент  при Верховном суде Кыргызской Республики (аппарат)</t>
  </si>
  <si>
    <t>16310</t>
  </si>
  <si>
    <t>Судебный департамент при Верховном суде Кыргызской Республики  (подведомственные учреждения)</t>
  </si>
  <si>
    <t>16320</t>
  </si>
  <si>
    <t>Счетная палата Кыргызской Республики (аппарат)</t>
  </si>
  <si>
    <t>17110</t>
  </si>
  <si>
    <t>Счетная палата Кыргызской Республики (территориальные органы)</t>
  </si>
  <si>
    <t>17120</t>
  </si>
  <si>
    <t>Центральная комиссия по выборам и проведению референдумов Кыргызской Республики (аппарат)</t>
  </si>
  <si>
    <t>18110</t>
  </si>
  <si>
    <t>Центральная комиссия по выборам и проведению референдумов Кыргызской Республики (выборы)</t>
  </si>
  <si>
    <t>18120</t>
  </si>
  <si>
    <t>Генеральная прокуратура Кыргызской Республики (аппарат)</t>
  </si>
  <si>
    <t>19110</t>
  </si>
  <si>
    <t>Генеральная прокуратура Кыргызской Республики (подведомственные учреждения)</t>
  </si>
  <si>
    <t>19120</t>
  </si>
  <si>
    <t>Военная прокуратура Кыргызской Республики (аппарат)</t>
  </si>
  <si>
    <t>20110</t>
  </si>
  <si>
    <t>Омбудсмен (Акыйкатчы) Кыргызской Республики (аппарат)</t>
  </si>
  <si>
    <t>21110</t>
  </si>
  <si>
    <t>Министерство юстиции Кыргызской Республики (аппарат)</t>
  </si>
  <si>
    <t>22110</t>
  </si>
  <si>
    <t>Министерство юстиции Кыргызской Республики (подведомственные учреждения)</t>
  </si>
  <si>
    <t>22120</t>
  </si>
  <si>
    <t>Центр по координации гарантированной государством юридической помощи при Министерстве юстиции Кыргызской Республики</t>
  </si>
  <si>
    <t>22130</t>
  </si>
  <si>
    <t>Департамент пробации при Министерстве юстиции Кыргызской Республики (аппарат)</t>
  </si>
  <si>
    <t>22210</t>
  </si>
  <si>
    <t>Министерство иностранных дел Кыргызской Республики (аппарат)</t>
  </si>
  <si>
    <t>23110</t>
  </si>
  <si>
    <t>Министерство иностранных дел Кыргызской Республики (подведомственные представительства)</t>
  </si>
  <si>
    <t>23120</t>
  </si>
  <si>
    <t>Министерство иностранных дел Кыргызской Республики (Загранучреждения Кыргызской Республики)</t>
  </si>
  <si>
    <t>23140</t>
  </si>
  <si>
    <t>Министерство иностранных дел Кыргызской Республики (дипломатическая академия)</t>
  </si>
  <si>
    <t>23150</t>
  </si>
  <si>
    <t>Фонд развития Иссык-Кульской области</t>
  </si>
  <si>
    <t>24120</t>
  </si>
  <si>
    <t>Фонд развития Нарынской области</t>
  </si>
  <si>
    <t>24130</t>
  </si>
  <si>
    <t>Фонды развития районов</t>
  </si>
  <si>
    <t>24140</t>
  </si>
  <si>
    <t>Фонды развития областей</t>
  </si>
  <si>
    <t>24150</t>
  </si>
  <si>
    <t>Резервный фонд полномочного представителя  Правительства Кыргызской Республики в областях</t>
  </si>
  <si>
    <t>24220</t>
  </si>
  <si>
    <t>Резервный фонд акимов</t>
  </si>
  <si>
    <t>24320</t>
  </si>
  <si>
    <t>Фонд финансирования подготовки проектов государственно-частного партнерства</t>
  </si>
  <si>
    <t>24420</t>
  </si>
  <si>
    <t>Министерство финансов Кыргызской Республики (аппарат)</t>
  </si>
  <si>
    <t>25110</t>
  </si>
  <si>
    <t>Министерство финансов Кыргызской Республики (территориальные органы)</t>
  </si>
  <si>
    <t>25120</t>
  </si>
  <si>
    <t xml:space="preserve">Учебный центр Министерства финансов Кыргызской Республики  </t>
  </si>
  <si>
    <t>25220</t>
  </si>
  <si>
    <t xml:space="preserve">Департамент драгоценных металлов при Министерстве финансов Кыргызской Республики </t>
  </si>
  <si>
    <t>25320</t>
  </si>
  <si>
    <t>Ценности</t>
  </si>
  <si>
    <t>313</t>
  </si>
  <si>
    <t xml:space="preserve">Департамент государственных закупок при Министерстве финансов Кыргызской Республики </t>
  </si>
  <si>
    <t>25420</t>
  </si>
  <si>
    <t>Государственное агентство по управлению бюджетными кредитами при Министерстве финансов Кыргызской Республики</t>
  </si>
  <si>
    <t>25510</t>
  </si>
  <si>
    <t>Министерство финансов Кыргызской Республики (софинансирование)</t>
  </si>
  <si>
    <t>25910</t>
  </si>
  <si>
    <t>Министерство финансов (трансферты Фонду обязательного медицинского страхования при Правительства Кыргызской Республики)</t>
  </si>
  <si>
    <t>26511</t>
  </si>
  <si>
    <t>Гранты другим единицам сектора государственного управления</t>
  </si>
  <si>
    <t>263</t>
  </si>
  <si>
    <t>Министерство финансов (трансферты Социальныму фонду Кыргызской Республики)</t>
  </si>
  <si>
    <t>26521</t>
  </si>
  <si>
    <t>Министерство финансов(средство передаваемые местным органам управления)-</t>
  </si>
  <si>
    <t>26610</t>
  </si>
  <si>
    <t>Министерство финансов (стимулирующие гранты)</t>
  </si>
  <si>
    <t>26621</t>
  </si>
  <si>
    <t>Министерство финансов (общегосударственные расходы)</t>
  </si>
  <si>
    <t>26630</t>
  </si>
  <si>
    <t>Проценты нерезидентам</t>
  </si>
  <si>
    <t>241</t>
  </si>
  <si>
    <t>242</t>
  </si>
  <si>
    <t>Cубсидии государственным предприятиям</t>
  </si>
  <si>
    <t>251</t>
  </si>
  <si>
    <t>Внутренние финансовые активы</t>
  </si>
  <si>
    <t>321</t>
  </si>
  <si>
    <t>Внутренние обязательства</t>
  </si>
  <si>
    <t>331</t>
  </si>
  <si>
    <t>Внешние обязательства</t>
  </si>
  <si>
    <t>332</t>
  </si>
  <si>
    <t>Министерство финансов (капитальные вложения)</t>
  </si>
  <si>
    <t>26640</t>
  </si>
  <si>
    <t>Министерство финансов (общегосударственные мероприятия и выплаты)</t>
  </si>
  <si>
    <t>26651</t>
  </si>
  <si>
    <t>Министерство финансов (возвратные средства Встречных фондов Правительства Японии)</t>
  </si>
  <si>
    <t>26660</t>
  </si>
  <si>
    <t>26720</t>
  </si>
  <si>
    <t>26730</t>
  </si>
  <si>
    <t>Государственный бюджетный резерв</t>
  </si>
  <si>
    <t>26810</t>
  </si>
  <si>
    <t>Национальный центр информационных технологий</t>
  </si>
  <si>
    <t>27120</t>
  </si>
  <si>
    <t>Министерство экономики Кыргызской Республики (аппарат)</t>
  </si>
  <si>
    <t>28110</t>
  </si>
  <si>
    <t>Министерство экономики Кыргызской Республики (подведомственные учреждения)</t>
  </si>
  <si>
    <t>28120</t>
  </si>
  <si>
    <t>Министерство экономики Кыргызской Республики  (Торговые представительства)</t>
  </si>
  <si>
    <t>28130</t>
  </si>
  <si>
    <t>Центр "единого окна" в сфере внешней торговли при Министерстве экономики Кыргызской Республики</t>
  </si>
  <si>
    <t>28220</t>
  </si>
  <si>
    <t>Центр по стандартизации и метрологии при Министерстве экономики Кыргызской Республики</t>
  </si>
  <si>
    <t>28320</t>
  </si>
  <si>
    <t>Кыргызский центр аккредитации при Министерстве экономики Кыргызской Республики</t>
  </si>
  <si>
    <t>28420</t>
  </si>
  <si>
    <t>Институт исследований экономической политики при Министерстве экономики Кыргызской Республики</t>
  </si>
  <si>
    <t>28520</t>
  </si>
  <si>
    <t>Департамент по делам банкротства при Министерстве экономики  Кыргызской Республики</t>
  </si>
  <si>
    <t>28620</t>
  </si>
  <si>
    <t>Государственное учреждение "Центр государственно-частного партнерства" при Министерстве экономики Кыргызской Республики</t>
  </si>
  <si>
    <t>28720</t>
  </si>
  <si>
    <t>Министерство экономики Кыргызской Республики  (софинансирование)</t>
  </si>
  <si>
    <t>28910</t>
  </si>
  <si>
    <t>Государственное агентство по земельным ресурсам при Правительстве Кыргызской Республики (аппарат)</t>
  </si>
  <si>
    <t>29110</t>
  </si>
  <si>
    <t>Государственное предприятие "Госудаственный проектный институт по землеустройству "Кыргызгипрозем"" при Государственном агентстве по земельным ресурсам при Правительстве Кыргызской Республики</t>
  </si>
  <si>
    <t>29320</t>
  </si>
  <si>
    <t>Государственная картографо-геодезическая служба при Государственном агентстве по земельным ресурсам при Правительстве Кыргызской Республики</t>
  </si>
  <si>
    <t>29420</t>
  </si>
  <si>
    <t xml:space="preserve">Государственная служба исполнения наказаний при Правительстве Кыргызской Республики </t>
  </si>
  <si>
    <t>32120</t>
  </si>
  <si>
    <t>Департамент по охране и конвоированию при Государственной службе исполнения наказаний при Правительстве Кыргызской Республики</t>
  </si>
  <si>
    <t>32320</t>
  </si>
  <si>
    <t xml:space="preserve"> Министерство образования и науки Кыргызской Республики (аппарат)</t>
  </si>
  <si>
    <t>34110</t>
  </si>
  <si>
    <t xml:space="preserve"> Министерство образования и науки Кыргызской Республики (подведомственные учреждения образования и культуры) </t>
  </si>
  <si>
    <t>34121</t>
  </si>
  <si>
    <t xml:space="preserve"> Министерство образования и науки Кыргызской Республики (подведомственные учреждения по науке) </t>
  </si>
  <si>
    <t>34130</t>
  </si>
  <si>
    <t>Агентство начального профессионального образования при Министерстве образования и науки Кыргызской Республики (аппарат)</t>
  </si>
  <si>
    <t>34310</t>
  </si>
  <si>
    <t>Агентство начального профессионального образования при Министерстве образования и науки Кыргызской Республики (подведомственные учреждения)</t>
  </si>
  <si>
    <t>34321</t>
  </si>
  <si>
    <t xml:space="preserve"> Министерство образования и науки Кыргызской Республики  (софинансирование )</t>
  </si>
  <si>
    <t>34911</t>
  </si>
  <si>
    <t>Государственная служба интеллектуальной собственности и инноваций при Правительстве Кыргызской Республики (аппарат)</t>
  </si>
  <si>
    <t>35110</t>
  </si>
  <si>
    <t>Государственная служба интеллектуальной собственности и инноваций при Правительстве Кыргызской Республики (подведомственные учреждения)</t>
  </si>
  <si>
    <t>35120</t>
  </si>
  <si>
    <t>Министерство здравоохранения Кыргызской Республики (аппарат)</t>
  </si>
  <si>
    <t>37110</t>
  </si>
  <si>
    <t>37121</t>
  </si>
  <si>
    <t>Министерство здравоохранения Кыргызской Республики   (софинансирование )</t>
  </si>
  <si>
    <t>37911</t>
  </si>
  <si>
    <t>Министерство труда и  социального развития Кыргызской Республики(аппарат)</t>
  </si>
  <si>
    <t>38110</t>
  </si>
  <si>
    <t>Министерство труда и  социального развития Кыргызской Республики (подведомственные учреждения)</t>
  </si>
  <si>
    <t>38121</t>
  </si>
  <si>
    <t>Академия государственного управления при Президенте Кыргызской Республики</t>
  </si>
  <si>
    <t>39120</t>
  </si>
  <si>
    <t>40120</t>
  </si>
  <si>
    <t>41110</t>
  </si>
  <si>
    <t>41121</t>
  </si>
  <si>
    <t>41210</t>
  </si>
  <si>
    <t>41221</t>
  </si>
  <si>
    <t>41321</t>
  </si>
  <si>
    <t>Государственный проектный институт по землеустройству "Кыргызгипрозем" Кыргызской Республики</t>
  </si>
  <si>
    <t>41420</t>
  </si>
  <si>
    <t>41911</t>
  </si>
  <si>
    <t>Государственное агентство водных ресурсов при Правительстве Кыргызской Республики (аппарат)</t>
  </si>
  <si>
    <t>42110</t>
  </si>
  <si>
    <t>Государственное агентство водных ресурсов при Правительстве Кыргызской Республики (подведомственные учреждения)</t>
  </si>
  <si>
    <t>42120</t>
  </si>
  <si>
    <t>Государственное агентство водных ресурсов при Правительстве Кыргызской Республики (софинансирование)</t>
  </si>
  <si>
    <t>42910</t>
  </si>
  <si>
    <t>Министерство транспорта и дорог Кыргызской Республики (аппарат)</t>
  </si>
  <si>
    <t>43110</t>
  </si>
  <si>
    <t>Департамент дорожного хозяйства при Министерстве транспорта и дорог Кыргызской Республики  (аппарат)</t>
  </si>
  <si>
    <t>43210</t>
  </si>
  <si>
    <t>Департамент дорожного хозяйства при Министерстве транспорта и дорог Кыргызской Республики  (подведомственные учреждения)</t>
  </si>
  <si>
    <t>43220</t>
  </si>
  <si>
    <t>Агентство гражданской авиации при Министерстве транспорта и дорог Кыргызской Республики</t>
  </si>
  <si>
    <t>43320</t>
  </si>
  <si>
    <t>43610</t>
  </si>
  <si>
    <t>43620</t>
  </si>
  <si>
    <t>43821</t>
  </si>
  <si>
    <t>Министерство транспорта и дорог Кыргызской Республики  (софинансирование )</t>
  </si>
  <si>
    <t>43910</t>
  </si>
  <si>
    <t>44110</t>
  </si>
  <si>
    <t>44121</t>
  </si>
  <si>
    <t>44210</t>
  </si>
  <si>
    <t>Комитет по государственным премиям Кыргызской Республики имени Токтогула</t>
  </si>
  <si>
    <t>44320</t>
  </si>
  <si>
    <t>44410</t>
  </si>
  <si>
    <t>44420</t>
  </si>
  <si>
    <t>Кыргызское национальное информационное агентство "Кабар"</t>
  </si>
  <si>
    <t>44521</t>
  </si>
  <si>
    <t>44710</t>
  </si>
  <si>
    <t>44721</t>
  </si>
  <si>
    <t>44731</t>
  </si>
  <si>
    <t>44741</t>
  </si>
  <si>
    <t>Кыргызский национальный комплекс "Манас Ордо"</t>
  </si>
  <si>
    <t>44821</t>
  </si>
  <si>
    <t>Министерство чрезвычайных ситуаций Кыргызской Республики (аппарат)</t>
  </si>
  <si>
    <t>45110</t>
  </si>
  <si>
    <t>Министерство чрезвычайных ситуаций Кыргызской Республики (подведомственные учреждения)</t>
  </si>
  <si>
    <t>45121</t>
  </si>
  <si>
    <t>45151</t>
  </si>
  <si>
    <t xml:space="preserve">Государственное агентство  "Сельводзащита" при Министерстве чрезвычайных ситуаций Кыргызской Республики  </t>
  </si>
  <si>
    <t>45221</t>
  </si>
  <si>
    <t>Агентство по гидрометеорологии при Министерстве чрезвычайных ситуаций Кыргызской Республики</t>
  </si>
  <si>
    <t>45420</t>
  </si>
  <si>
    <t>Центрально-Азиатский институт прикладных исследований Земли</t>
  </si>
  <si>
    <t>46120</t>
  </si>
  <si>
    <t>Государственная налоговая служба при Правительстве Кыргызской Республики  (аппарат)</t>
  </si>
  <si>
    <t>47110</t>
  </si>
  <si>
    <t>Государственная налоговая служба при Правительстве Кыргызской Республики  (подведомственные учреждения)</t>
  </si>
  <si>
    <t>47120</t>
  </si>
  <si>
    <t>Государственная таможенная служба при Правительстве Кыргызской Республикии (аппарат)</t>
  </si>
  <si>
    <t>48110</t>
  </si>
  <si>
    <t>Государственная таможенная служба при Правительстве Кыргызской Республики (подведомственные учреждения)</t>
  </si>
  <si>
    <t>48120</t>
  </si>
  <si>
    <t xml:space="preserve">Центральное правление "Кыргызского общества слепых и глухих" </t>
  </si>
  <si>
    <t>49120</t>
  </si>
  <si>
    <t>Национальная комиссия по государственному языку  при Президенте Кыргызской Республики</t>
  </si>
  <si>
    <t>50121</t>
  </si>
  <si>
    <t>Государственное агентство по делам местного самоуправления и межэтнических отношений при Правительстве Кыргызской Республики (аппарат)</t>
  </si>
  <si>
    <t>51110</t>
  </si>
  <si>
    <t>Государственное агентство по делам местного самоуправления и межэтнических отношений при Правительстве Кыргызской Республики  (софинансирование)</t>
  </si>
  <si>
    <t>51910</t>
  </si>
  <si>
    <t>Государственное агентство охраны окружающей среды и лесного хозяйства при Правительстве Кыргызской Республики (аппарат)</t>
  </si>
  <si>
    <t>52110</t>
  </si>
  <si>
    <t>Государственное агентство охраны окружающей среды и лесного хозяйства при Правительстве Кыргызской Республики (подведомственные учреждения)</t>
  </si>
  <si>
    <t>52120</t>
  </si>
  <si>
    <t>Государственная регистрационная служба при Правительстве Кыргызской Республики (аппарат)</t>
  </si>
  <si>
    <t>53110</t>
  </si>
  <si>
    <t>Государственная регистрационная служба при Правительстве Кыргызской Республики (подведомственные учреждения)</t>
  </si>
  <si>
    <t>53120</t>
  </si>
  <si>
    <t>Архивное агентство при Государственной регистрационной службе при Правительстве Кыргызской Республики (аппарат)</t>
  </si>
  <si>
    <t>53310</t>
  </si>
  <si>
    <t>Архивное агентство при Государственной регистрационной службе при Правительстве Кыргызской Республики (подведомственные учреждения)</t>
  </si>
  <si>
    <t>53320</t>
  </si>
  <si>
    <t>54110</t>
  </si>
  <si>
    <t>Государственная инспекция по экологической и технической безопасности при Правительстве Кыргызской Республики  (подведомственные учреждения)</t>
  </si>
  <si>
    <t>54120</t>
  </si>
  <si>
    <t>55110</t>
  </si>
  <si>
    <t>55221</t>
  </si>
  <si>
    <t>55320</t>
  </si>
  <si>
    <t>55910</t>
  </si>
  <si>
    <t>56110</t>
  </si>
  <si>
    <t>56121</t>
  </si>
  <si>
    <t>Агентство по продвижению и защите инвестиций Кыргызской Республики (аппарат)</t>
  </si>
  <si>
    <t>57110</t>
  </si>
  <si>
    <t xml:space="preserve"> Государственная служба регулирования и надзора за финансовым рынком при Правительстве Кыргызской Республики (аппарат)</t>
  </si>
  <si>
    <t>58110</t>
  </si>
  <si>
    <t>Государственная служба регулирования и надзора за финансовым рынком при Правительстве Кыргызской Республики (подведомственные учреждения)</t>
  </si>
  <si>
    <t>58120</t>
  </si>
  <si>
    <t>Государственная кадровая служба Кыргызской Республики  (аппарат)</t>
  </si>
  <si>
    <t>59110</t>
  </si>
  <si>
    <t>Государственная кадровая служба Кыргызской Республики  (подведомственные учреждения)</t>
  </si>
  <si>
    <t>59120</t>
  </si>
  <si>
    <t>60110</t>
  </si>
  <si>
    <t>60120</t>
  </si>
  <si>
    <t>60911</t>
  </si>
  <si>
    <t>Государственная служба по борьбе с экономическими преступлениями при Правительстве  Кыргызской Республики (аппарат)</t>
  </si>
  <si>
    <t>61110</t>
  </si>
  <si>
    <t xml:space="preserve">Государственная инспекция  по  ветеринарной и фитосанитарной безопасности при Правительстве Кыргызской Республики (аппарат) </t>
  </si>
  <si>
    <t>62110</t>
  </si>
  <si>
    <t xml:space="preserve">Государственная инспекция  по ветеринарной и фитосанитарной безопасности при Правительстве Кыргызской Республики (подведомственные учреждения) </t>
  </si>
  <si>
    <t>62120</t>
  </si>
  <si>
    <t>Государственный комитет информационных технологий и связи  Кыргызской Республики (аппарат)</t>
  </si>
  <si>
    <t>63110</t>
  </si>
  <si>
    <t>Государственное агентство связи при Государственном комитете информационных технологий и связи Кыргызской Республики</t>
  </si>
  <si>
    <t>63220</t>
  </si>
  <si>
    <t>Государственная фельдъегерская служба при Государственном комитете информационных технологий и связи Кыргызской Республики</t>
  </si>
  <si>
    <t>63320</t>
  </si>
  <si>
    <t>Государственная комиссия по делам религий Кыргызской Республики (аппарат)</t>
  </si>
  <si>
    <t>64110</t>
  </si>
  <si>
    <t>Центр исследования религиозной ситуации при Государственной комиссии по делам религий Кыргызской Республики</t>
  </si>
  <si>
    <t>64220</t>
  </si>
  <si>
    <t>Центр судебного представительства Правительства Кыргызской Республики (аппарат)</t>
  </si>
  <si>
    <t>66110</t>
  </si>
  <si>
    <t xml:space="preserve">Секретариат Национальной  комиссии Кыргызской Республики по делам ЮНЕСКО  </t>
  </si>
  <si>
    <t>68120</t>
  </si>
  <si>
    <t>Национальный институт стратегических исследований Кыргызской Республики</t>
  </si>
  <si>
    <t>70120</t>
  </si>
  <si>
    <t>Государственная служба финансовой разведки при Правительстве Кыргызской Республики (аппарат)</t>
  </si>
  <si>
    <t>71110</t>
  </si>
  <si>
    <t>Государственное агентство антимонопольного регулирования при Правительстве Кыргызской Республики (аппарат)</t>
  </si>
  <si>
    <t>72110</t>
  </si>
  <si>
    <t>Государственное агентство антимонопольного регулирования при Правительстве Кыргызской Республики (территориальные органы)</t>
  </si>
  <si>
    <t>72120</t>
  </si>
  <si>
    <t>Государственная служба миграции при Правительстве  Кыргызской Республики (аппарат)</t>
  </si>
  <si>
    <t>73110</t>
  </si>
  <si>
    <t xml:space="preserve">Представительства Государственной службы миграции при Правительстве  Кыргызской Республики </t>
  </si>
  <si>
    <t>73131</t>
  </si>
  <si>
    <t>Информационно-консультационный центр при Государственной службе миграции при Правительстве Кыргызской Республики</t>
  </si>
  <si>
    <t>73221</t>
  </si>
  <si>
    <t>Национальный статистический комитет Кыргызской Республики (аппарат)</t>
  </si>
  <si>
    <t>74110</t>
  </si>
  <si>
    <t>Национальный статистический комитет Кыргызской Республики (подведомственные учреждения)</t>
  </si>
  <si>
    <t>74120</t>
  </si>
  <si>
    <t xml:space="preserve">Фонд по управлению государственным имуществом при Правительстве Кыргызской Республики </t>
  </si>
  <si>
    <t>75120</t>
  </si>
  <si>
    <t>Фонд государственных материальных резервов при Правительстве Кыргызской Республики</t>
  </si>
  <si>
    <t>76121</t>
  </si>
  <si>
    <t>Запасы</t>
  </si>
  <si>
    <t>312</t>
  </si>
  <si>
    <t>Высшая аттестационная комиссия Кыргызской Республики (аппарат)</t>
  </si>
  <si>
    <t>77110</t>
  </si>
  <si>
    <t>Секретариат Совета безопасности Кыргызской Республики</t>
  </si>
  <si>
    <t>79120</t>
  </si>
  <si>
    <t>Национальная академия наук Кыргызской Республики</t>
  </si>
  <si>
    <t>80120</t>
  </si>
  <si>
    <t>Клиническая больница  Управления делами Президента и Правительства  Кыргызской Республики</t>
  </si>
  <si>
    <t>81120</t>
  </si>
  <si>
    <t>82110</t>
  </si>
  <si>
    <t>Государственное агентство по регулированию топливно-энергетического комплекса при Правительстве Кыргызской Республики</t>
  </si>
  <si>
    <t>83120</t>
  </si>
  <si>
    <t>Редакция газеты "Эркин-тоо"</t>
  </si>
  <si>
    <t>84120</t>
  </si>
  <si>
    <t>Общественная телерадиовещательная корпорация Кыргызской Республики</t>
  </si>
  <si>
    <t>85121</t>
  </si>
  <si>
    <t>Национальный филиал межгосударственной телерадиовещательной компании "Мир" в Кыргызской Республике</t>
  </si>
  <si>
    <t>85221</t>
  </si>
  <si>
    <t>Государственная телерадиовещательная компания Кыргызской Республики "ЭлТР"</t>
  </si>
  <si>
    <t>85321</t>
  </si>
  <si>
    <t>Государственная судебно-экспертная служба при Правительстве Кыргызской Республики (аппарат)</t>
  </si>
  <si>
    <t>86110</t>
  </si>
  <si>
    <t xml:space="preserve">«Государственное учреждение «Кыргызтест» </t>
  </si>
  <si>
    <t>87120</t>
  </si>
  <si>
    <t>Национальная академия "Манас" и Чингиза Айтматова</t>
  </si>
  <si>
    <t>88120</t>
  </si>
  <si>
    <t>Откл.(+-)</t>
  </si>
  <si>
    <t>701. Государственные службы общего назначения</t>
  </si>
  <si>
    <t xml:space="preserve">- Продажа </t>
  </si>
  <si>
    <t>- Приобретение</t>
  </si>
  <si>
    <t xml:space="preserve">За счет бюджетных средств </t>
  </si>
  <si>
    <t>Здания и сооружения</t>
  </si>
  <si>
    <t>Стратегические запасы</t>
  </si>
  <si>
    <t>Драгоценные металлы и камни</t>
  </si>
  <si>
    <t xml:space="preserve">За счет специальных средств </t>
  </si>
  <si>
    <t>704. Экономические вопросы</t>
  </si>
  <si>
    <t>710. Социальная защита</t>
  </si>
  <si>
    <t>ИТОГО НЕФИНАНСОВЫЕ АКТИВЫ</t>
  </si>
  <si>
    <t>(2) ЧИСТЫЙ ОТТОК ДЕНЕЖНЫХ СРЕДСТВ В РЕЗУЛЬТАТЕ ВЛОЖЕНИЙ В НЕФИНАНСОВЫЕ АКТИВЫ</t>
  </si>
  <si>
    <t xml:space="preserve">(3) ПРОФИЦИТ / ДЕФИЦИТ ДЕНЕЖНЫХ СРЕДСТВ   </t>
  </si>
  <si>
    <t>ФИНАНСОВЫЕ АКТИВЫ  (Чистое приобретение ФА)</t>
  </si>
  <si>
    <t xml:space="preserve">- Приобретение </t>
  </si>
  <si>
    <t>Кредиты, ссуды и займы</t>
  </si>
  <si>
    <t>- Продажа (погашение)</t>
  </si>
  <si>
    <t>- Приобретение (выпуск)</t>
  </si>
  <si>
    <t xml:space="preserve">Акции и другие формы участия в капитале </t>
  </si>
  <si>
    <t>- Принятие (увеличение)</t>
  </si>
  <si>
    <t xml:space="preserve">- Погашение (уменьшение) </t>
  </si>
  <si>
    <t>Государственные ценные бумаги, кроме акций</t>
  </si>
  <si>
    <t xml:space="preserve">Внешние заимствования  </t>
  </si>
  <si>
    <t xml:space="preserve">(4) ЧИСТЫЙ ПРИТОК ДЕНЕЖНЫХ СРЕДСТВ ОТ ОПЕРАЦИЙ ПО ФИНАНСИРОВАНИЮ                                                                </t>
  </si>
  <si>
    <t xml:space="preserve">(5) ЧИСТОЕ ИЗМЕНЕНИЕ В ЗАПАСАХ ДЕНЕЖНЫХ СРЕДСТВ  </t>
  </si>
  <si>
    <t>тыс.сомов</t>
  </si>
  <si>
    <t>исполнение</t>
  </si>
  <si>
    <t>% испол</t>
  </si>
  <si>
    <t>Утвержденный план</t>
  </si>
  <si>
    <t>Уточненный план</t>
  </si>
  <si>
    <t>Министерство здравоохранения Кыргызской Республики (подведомственные учреждения)</t>
  </si>
  <si>
    <t>Кыргызский авиационный институт им. И.Абдраимова</t>
  </si>
  <si>
    <t>Департамент информации и массовых коммуникаций при Министерстве культуры информации и туризма Кыргызской Республики (подведомственные учреждения)</t>
  </si>
  <si>
    <t>Министерство чрезвычайных ситуаций Кыргызской Республики (Специальный счет по предупреждению и ликвидации последствий чрезвычайных ситуаций)</t>
  </si>
  <si>
    <t>Государственная инспекция по экологической и технической безопасности при Правительстве Кыргызской Республики  (аппарат)</t>
  </si>
  <si>
    <t xml:space="preserve">ИТОГО по  средствам специальных счетов </t>
  </si>
  <si>
    <t>(1) ЧИСТЫЙ ПРИТОК ДЕНЕЖНЫХ СРЕДСТВ ОТ ОПЕРАЦИОННОЙ ДЕЯТЕЛЬНОСТИ</t>
  </si>
  <si>
    <t xml:space="preserve">ИТОГО РАСХОДОВ </t>
  </si>
  <si>
    <t>За счет средств на специальных счетах</t>
  </si>
  <si>
    <t>ВСЕГО ВЫПЛАТЫ</t>
  </si>
  <si>
    <t>ОБЯЗАТЕЛЬСТВА   (Чистое принятие обязательств)</t>
  </si>
  <si>
    <t>Балыкчинское городское управление социального развития - РФ Президента</t>
  </si>
  <si>
    <t>Институт истории, археологии и этнологии им. Б.Дж.Джамгерчинова   НАН КР - РФ Правительства</t>
  </si>
  <si>
    <t xml:space="preserve"> О Т  Ч  Е  Т</t>
  </si>
  <si>
    <t xml:space="preserve">об исполнении Республиканского  бюджета Кыргызской Республики за 2019 год </t>
  </si>
  <si>
    <t>(тыс.сом.)</t>
  </si>
  <si>
    <t>Наименование показателей</t>
  </si>
  <si>
    <t>Коды класси-фикации доходов</t>
  </si>
  <si>
    <t>Государственный бюджет</t>
  </si>
  <si>
    <t>Республиканский бюджет</t>
  </si>
  <si>
    <t>Местный бюджет</t>
  </si>
  <si>
    <t>Факт</t>
  </si>
  <si>
    <t>Откл.</t>
  </si>
  <si>
    <t>%вып.</t>
  </si>
  <si>
    <t>Доходы</t>
  </si>
  <si>
    <t>Доходы (без учета полученных официальных трансфертов)</t>
  </si>
  <si>
    <t>всего ГНС</t>
  </si>
  <si>
    <t>Налоговые доходы</t>
  </si>
  <si>
    <t>11</t>
  </si>
  <si>
    <t>в т.ч. ГНС</t>
  </si>
  <si>
    <t>в т.ч. ГТС</t>
  </si>
  <si>
    <t>Налоги на доходы и прибыль</t>
  </si>
  <si>
    <t>111</t>
  </si>
  <si>
    <t xml:space="preserve">Подоходный налог с физических лиц-резидентов Кыргызской Республики </t>
  </si>
  <si>
    <t>Подоходный налог, уплачиваемый налоговым агентом</t>
  </si>
  <si>
    <t>Подоходный налог по единой налоговой декларации</t>
  </si>
  <si>
    <t xml:space="preserve">Налог на доходы лиц-нерезидентов Кыргызской Республики </t>
  </si>
  <si>
    <t xml:space="preserve">Налог на прибыль </t>
  </si>
  <si>
    <t>Налог на проценты</t>
  </si>
  <si>
    <t>Налог на доходы золотодобывающих компаний</t>
  </si>
  <si>
    <t>Налоги по специальным режимам</t>
  </si>
  <si>
    <t xml:space="preserve">Поступления по единому налогу </t>
  </si>
  <si>
    <t>Единый налог для субъектов малого предпринимательства</t>
  </si>
  <si>
    <t>Налог на основе патента</t>
  </si>
  <si>
    <t>Налоги на основе обязательного патента</t>
  </si>
  <si>
    <t>Налоги на основе добровольного патента</t>
  </si>
  <si>
    <t>Налоги не распределяемые по категориям</t>
  </si>
  <si>
    <t>Налог на валовый доход Кумтор</t>
  </si>
  <si>
    <t>Налоги на собственность</t>
  </si>
  <si>
    <t>113</t>
  </si>
  <si>
    <t>Налог на имущество</t>
  </si>
  <si>
    <t>1131</t>
  </si>
  <si>
    <t>Налог на недвижимое имущестов</t>
  </si>
  <si>
    <t>Налог на недвижимое имущество не используемое для осуществления предпринимательской деятельности</t>
  </si>
  <si>
    <t>Налог на недвижимое имущество используемое для осуществления предпринимательской деятельности 2 группы</t>
  </si>
  <si>
    <t>Налог на недвижимое имущество используемое для осуществления предпринимательской деятельности 3 группы</t>
  </si>
  <si>
    <t>Налог на движимое имущество</t>
  </si>
  <si>
    <t>Налог на транспортные средства юридических лиц</t>
  </si>
  <si>
    <t>Налог на транспортные средства физических лиц</t>
  </si>
  <si>
    <t>Земельный налог</t>
  </si>
  <si>
    <t>Земельный налог за пользование приусадебными и садово-огородными земельными участками</t>
  </si>
  <si>
    <t>Земельный налог за пользование сельскохозяйственными угодьями</t>
  </si>
  <si>
    <t>Земельный налог за использование земель населенных пунктов и земель несельскохозяйственного назначения</t>
  </si>
  <si>
    <t xml:space="preserve">Налоги на товары и услуги </t>
  </si>
  <si>
    <t>114</t>
  </si>
  <si>
    <t>Общие налоги на товары и услуги</t>
  </si>
  <si>
    <t>Налог на добавленную стоимость (НДС)</t>
  </si>
  <si>
    <t>НДС на товары и услуги, производимые на территории Кыргызской Республики</t>
  </si>
  <si>
    <t>НДС на товары, ввозимые на территорию Кыргызской Республики до присоединения к ЕАЭС</t>
  </si>
  <si>
    <t>НДС на товары, ввозимые на территорию Кыргызской Республики из государств-членов ЕАЭС</t>
  </si>
  <si>
    <t>НДС на товары, ввозимые на территорию Кыргызской Республики из третьих стран</t>
  </si>
  <si>
    <t>Налог с продаж</t>
  </si>
  <si>
    <t>Акцизный налог</t>
  </si>
  <si>
    <t xml:space="preserve">Акцизный налог на товары, производимые или реализуемые на территории КР </t>
  </si>
  <si>
    <t>Алкогольная продукция</t>
  </si>
  <si>
    <t>Спирт этиловый</t>
  </si>
  <si>
    <t>Водка и ликероводочные изделия</t>
  </si>
  <si>
    <t>Крепленные напитки, крепленные соки и бальзамы</t>
  </si>
  <si>
    <t>Вина</t>
  </si>
  <si>
    <t>Коньяки</t>
  </si>
  <si>
    <t>Вино игристое, включая шампанское</t>
  </si>
  <si>
    <t>Пиво расфасованное</t>
  </si>
  <si>
    <t>Пиво нефасованное</t>
  </si>
  <si>
    <t>Виноматериалы</t>
  </si>
  <si>
    <t>Табачные изделия</t>
  </si>
  <si>
    <t>Табачные изделия с фильтром</t>
  </si>
  <si>
    <t>Табачные изделия без фильтра</t>
  </si>
  <si>
    <t>Сигары и сигариллы</t>
  </si>
  <si>
    <t>Прочие изделия, содержащие табак, кроме табака ферментированного</t>
  </si>
  <si>
    <t>Нефтепродукты</t>
  </si>
  <si>
    <t>Бензин, легкие и средние дистилляты и прочие бензины</t>
  </si>
  <si>
    <t>Топливо реактивное</t>
  </si>
  <si>
    <t>Дизельное топливо</t>
  </si>
  <si>
    <t>Мазут</t>
  </si>
  <si>
    <t>Масла и газоконденсат</t>
  </si>
  <si>
    <t>Нефть сырая и нефтепродукты сырые, полученные из битумозных материалов</t>
  </si>
  <si>
    <t>Прочие подакцизные товары</t>
  </si>
  <si>
    <t>Ювелирные изделия из золота, платины или серебра</t>
  </si>
  <si>
    <t>Акцизный налог на товары, ввозимые на территорию Кыргызской Республики  до присоединения к ЕАЭС</t>
  </si>
  <si>
    <t>Акцизный налог на товары, ввозимые на территорию Кыргызской Республики от государств-членов ЕАЭС</t>
  </si>
  <si>
    <t xml:space="preserve">Спирт этиловый </t>
  </si>
  <si>
    <t xml:space="preserve">Вина игристые, включая шампанское </t>
  </si>
  <si>
    <t>Дизтопливо</t>
  </si>
  <si>
    <t>Нефть сырая и нефтепродукты сырые, полученные из битуминозных материалов</t>
  </si>
  <si>
    <t>Акцизный налог на товары, ввозимые на территорию Кыргызской Республики из третьих стран</t>
  </si>
  <si>
    <t>Бонусы</t>
  </si>
  <si>
    <t>Горячие полезные ископаемые</t>
  </si>
  <si>
    <t xml:space="preserve">Нефть  </t>
  </si>
  <si>
    <t>Газы горючие</t>
  </si>
  <si>
    <t>Уголь</t>
  </si>
  <si>
    <t>Прочие горючие полезные ископаемые</t>
  </si>
  <si>
    <t>Металлические полезные ископаемые</t>
  </si>
  <si>
    <t>Благородные металлы</t>
  </si>
  <si>
    <t>Ртуть</t>
  </si>
  <si>
    <t>Сурьма</t>
  </si>
  <si>
    <t>Олово, вольфрам</t>
  </si>
  <si>
    <t>Прочие металлы, не классифицированные выше</t>
  </si>
  <si>
    <t>Неметаллические полезные ископаемые</t>
  </si>
  <si>
    <t>Облицовочные камни</t>
  </si>
  <si>
    <t>Песок строительный</t>
  </si>
  <si>
    <t>Гипс</t>
  </si>
  <si>
    <t>Известняк, строительный камень</t>
  </si>
  <si>
    <t>Цветные камни (самосветы)</t>
  </si>
  <si>
    <t>Прочие неметаллы, не классифицированные выше</t>
  </si>
  <si>
    <t>Подземные воды</t>
  </si>
  <si>
    <t>Минеральные и пресные воды для розлива в качестве питьевой воды</t>
  </si>
  <si>
    <t>Минеральные воды для бальнолечения</t>
  </si>
  <si>
    <t>Термальные воды для отопления</t>
  </si>
  <si>
    <t>Воды питьевые и технические</t>
  </si>
  <si>
    <t>Роялти</t>
  </si>
  <si>
    <t>Горючие полезные ископаемые</t>
  </si>
  <si>
    <t xml:space="preserve">Песок строительный </t>
  </si>
  <si>
    <t>Прочие подземные воды</t>
  </si>
  <si>
    <t>Налоги на международную торговлю и внешние операции</t>
  </si>
  <si>
    <t>Таможенные платежи</t>
  </si>
  <si>
    <t>Таможенные платежи с ввозимой продукции</t>
  </si>
  <si>
    <t>Ввозные таможенные пошлины, подлежащие уплате до присоединения Кыргызской Республики к ЕАЭС</t>
  </si>
  <si>
    <t>Специальные, антидемпинговые и компенсационные пошлины уплаченные и зачисленные в соответствии с Договором о присоединении к ЕАЭС</t>
  </si>
  <si>
    <t>Специальные, антидемпинговые и компенсационные пошлины подлежащие уплате до  присоединения Кыргызской Республики  к ЕАЭС</t>
  </si>
  <si>
    <t>Ввозные таможенные пошлины, уплаченные по ставкам ЕТТ и зачисленные в соответствии с Договором о присоединении к ЕАЭС</t>
  </si>
  <si>
    <t>Таможенный платеж по единым ставкам таможенных пошлин, налогов</t>
  </si>
  <si>
    <t>Совокупный таможенный платеж</t>
  </si>
  <si>
    <t>Таможенные платежи с вывозимой продукции</t>
  </si>
  <si>
    <t xml:space="preserve">Экспортная таможенная пошлина </t>
  </si>
  <si>
    <t xml:space="preserve">Экспортная сезонная таможенная пошлина </t>
  </si>
  <si>
    <t>Таможенные сборы</t>
  </si>
  <si>
    <t>Сборы с иностранных автоперевозчиков</t>
  </si>
  <si>
    <t>Сборы за таможенное оформление</t>
  </si>
  <si>
    <t>Другие таможенные сборы и платежи</t>
  </si>
  <si>
    <t xml:space="preserve">Распределенные  ввозные таможенные пошлины, перечисленные на счета в иностранной валюте других государств-членов ЕАЭС приостановлено </t>
  </si>
  <si>
    <t>Распределенные  ввозные таможенные пошлины, перечисление  которых на счета в иностранной валюте Республики Казахстан приостановлено</t>
  </si>
  <si>
    <t>Распределенные  ввозные таможенные пошлины, перечисление  которых на счета в иностранной валюте Республики Беларусь приостановлено</t>
  </si>
  <si>
    <t>Распределенные  ввозные таможенные пошлины, перечисление  которых на счета в иностранной валюте Российской Федерации приостановлено</t>
  </si>
  <si>
    <t>Распределенные  ввозные таможенные пошлины, перечисление  которых на счета в иностранной валюте Республики Армения приостановлено</t>
  </si>
  <si>
    <t>Распределенные  ввозные таможенные пошлины, перечисленные на счета в иностранной валюте других государств-членов ЕАЭС</t>
  </si>
  <si>
    <t xml:space="preserve">Распределенные  ввозные таможенные пошлины, перечисленные на счет в иностранной валюте Республики Казахстан </t>
  </si>
  <si>
    <t>Распределенные  ввозные таможенные пошлины, перечисленные на счет в иностранной валюте Республики Беларусь</t>
  </si>
  <si>
    <t>Распределенные  ввозные таможенные пошлины, перечисленные на счет в иностранной валюте Республики Российской Федерации</t>
  </si>
  <si>
    <t>Распределенные  ввозные таможенные пошлины, перечисленные на счет в иностранной валюте Республики Армения</t>
  </si>
  <si>
    <t>Распределенные  ввозные таможенные пошлины, перечисленные на счет Кыргызской Республики</t>
  </si>
  <si>
    <t xml:space="preserve">Специальные, антидемпинговые и компенсационные пошлины, перечисленные на счета в иностранной валюте в соответствии с Протоколом о применении специальных защитных, антидемпинговых и компенсационных мер по отношению к третьим странам </t>
  </si>
  <si>
    <t>Специальные, антидемпинговые и компенсационные пошлины, перечисленные на счет в иностранной валюте Республики Казахстан</t>
  </si>
  <si>
    <t>Специальные, антидемпинговые и компенсационные пошлины, перечисленные на счет в иностранной валюте Республики Беларусь</t>
  </si>
  <si>
    <t>Специальные, антидемпинговые и компенсационные пошлины, перечисленные на счет в иностранной валюте Республики Российской Федерации</t>
  </si>
  <si>
    <t>Специальные, антидемпинговые и компенсационные пошлины, перечисленные на счет в иностранной валюте Республики Армения</t>
  </si>
  <si>
    <t>Специальные, антидемпинговые и компенсационные пошлины, перечисленные на счет Кыргызской Республики</t>
  </si>
  <si>
    <t>Невыясненные суммы, поступившие на счет казначейства</t>
  </si>
  <si>
    <t>Ввозные таможенные пошлины</t>
  </si>
  <si>
    <t>Ввозные таможенные пошлины, поступающие от государств-членов в соответствии с Договором о присоединении к ЕАЭС</t>
  </si>
  <si>
    <t>Ввозные таможенные пошлины, поступающие от Республики Казахстан</t>
  </si>
  <si>
    <t>Ввозные таможенные пошлины, поступающие от Республики Беларусь</t>
  </si>
  <si>
    <t>Ввозные таможенные пошлины, поступающие от Российской Федерации</t>
  </si>
  <si>
    <t>Ввозные таможенные пошлины, поступающие от Республики Армения</t>
  </si>
  <si>
    <t>Проценты, поступившие за несвоевременное исполнение обязательств государств-членов по перечислению сумм от распределения ввозных таможенных пошлин</t>
  </si>
  <si>
    <t>Проценты, поступившие за несвоевременное исполнение обязательств Республикой Казахстан по перечислению сумм от распределения ввозных таможенных пошлин</t>
  </si>
  <si>
    <t>Проценты, поступившие за несвоевременное исполнение обязательств Республикой Беларусь по перечислению сумм от распределения ввозных таможенных пошлин</t>
  </si>
  <si>
    <t>Проценты, поступившие за несвоевременное исполнение обязательств Российской Федерации по перечислению сумм от распределения ввозных таможенных пошлин</t>
  </si>
  <si>
    <t>Проценты, поступившие за несвоевременное исполнение обязательств Республикой Армения по перечислению сумм от распределения ввозных таможенных пошлин</t>
  </si>
  <si>
    <t xml:space="preserve">Денежные средства, взысканные за счет обеспечения уплаты таможенных  пошлин, налогов, предоставленного таможенным органам, при перевозке товаров в соответствии с таможенной процедурой таможенного транзита по таможенной территории ЕАЭС  </t>
  </si>
  <si>
    <t xml:space="preserve">Денежные средства, взысканные за счет обеспечения уплаты таможенных пошлин и  налогов, поступившие от Республики Казахстан </t>
  </si>
  <si>
    <t>Денежные средства, взысканные за счет обеспечения уплаты таможенных пошлин и  налогов, поступившие от Республики Беларусь</t>
  </si>
  <si>
    <t>Денежные средства, взысканные за счет обеспечения уплаты таможенных пошлин и  налогов, поступившие от Российской Федерации</t>
  </si>
  <si>
    <t>Денежные средства, взысканные за счет обеспечения уплаты таможенных пошлин и  налогов, поступившие от Республики Армения</t>
  </si>
  <si>
    <t>Специальные, антидемпинговые и компенсационные пошлины, уплаченные в ссответствии с соглашениями о применении специальных защитных, антидемпинговых и компенсационных мер по отношению к третьим странам</t>
  </si>
  <si>
    <t>Специальные, антидемпинговые и компенсационные пошлины, поступившие от Республики Казахстан</t>
  </si>
  <si>
    <t>Специальные, антидемпинговые и компенсационные пошлины, поступившие от Республики Беларусь</t>
  </si>
  <si>
    <t>Специальные, антидемпинговые и компенсационные пошлины, поступившие от Российской Федерации</t>
  </si>
  <si>
    <t>Специальные, антидемпинговые и компенсационные пошлины, поступившие от Республики Армения</t>
  </si>
  <si>
    <t>Распределенные специальные, антидемпинговые и компенсационные пошлины, перечисление которых на счета в иностранной валюте приостановлено</t>
  </si>
  <si>
    <t>Распределенные специальные, антидемпинговые и компенсационные пошлины, перечисление которых на счета в иностранной валюте Республики Казахстан приостановлено</t>
  </si>
  <si>
    <t>Распределенные специальные, антидемпинговые и компенсационные пошлины, перечисление которых на счета в иностранной валюте Республики Беларусь приостановлено</t>
  </si>
  <si>
    <t>Распределенные специальные, антидемпинговые и компенсационные пошлины, перечисление которых на счета в иностранной валюте Российской Федерации приостановлено</t>
  </si>
  <si>
    <t>Распределенные специальные, антидемпинговые и компенсационные пошлины, перечисление которых на счета в иностранной валюте Республики Армения приостановлено</t>
  </si>
  <si>
    <t>Прочие налоги и сборы</t>
  </si>
  <si>
    <t>Прочие налоги и сборы республиканского бюджета</t>
  </si>
  <si>
    <t>Прочие налоги и сборы местного бюджета</t>
  </si>
  <si>
    <t>Полученные официальные трансферты</t>
  </si>
  <si>
    <t>Трансферты из-за границы</t>
  </si>
  <si>
    <t>Трансферты от правительств иностранных государств</t>
  </si>
  <si>
    <t>Текущие</t>
  </si>
  <si>
    <t>Капитальные</t>
  </si>
  <si>
    <t>Трансферты от международных организаций</t>
  </si>
  <si>
    <t>Трансферты сектора государственного управления</t>
  </si>
  <si>
    <t>Трансферты местным бюджетам</t>
  </si>
  <si>
    <t>Выравнивающие трансферты</t>
  </si>
  <si>
    <t>Целевые трансферты</t>
  </si>
  <si>
    <t>Неналоговые доходы</t>
  </si>
  <si>
    <t>в т.ч. поступления специальных средств бюджетных учрежджений</t>
  </si>
  <si>
    <t>в т.ч. неналоговые поступления ГНС</t>
  </si>
  <si>
    <t>Доходы от собственности и проценты</t>
  </si>
  <si>
    <t>Проценты</t>
  </si>
  <si>
    <t xml:space="preserve">Проценты по депозитам </t>
  </si>
  <si>
    <t>Проценты по выданным бюджетным ссудам и кредитам</t>
  </si>
  <si>
    <t>Проценты по выданным бюджетным ссудам и кредитам от других единиц сектора государственного управления</t>
  </si>
  <si>
    <t>Дивиденды и прибыль</t>
  </si>
  <si>
    <t>Дивиденды</t>
  </si>
  <si>
    <t>Дивиденды, начисленные на государственный пакет акций</t>
  </si>
  <si>
    <t>Дивиденды по акциям предприятий, принадлежащие Социальному фонду</t>
  </si>
  <si>
    <t>Прибыль</t>
  </si>
  <si>
    <t>Прибыль Национального банка Кыргызской Республики</t>
  </si>
  <si>
    <t>Прибыль государственных предприятий</t>
  </si>
  <si>
    <t>Арендная плата и плата за разработку и использование ресурсов</t>
  </si>
  <si>
    <t>Плата за право разведки, разработки и /или использования месторождений полезных ископаемых или ископаемого топлива</t>
  </si>
  <si>
    <t>Плата за право разработки месторождений полезных ископаемых или ископаемого топлива</t>
  </si>
  <si>
    <t>Плата за удержание лицензии на право пользования недрами</t>
  </si>
  <si>
    <t>Плата за использование природных ресурсов</t>
  </si>
  <si>
    <t>Плата за аренду земли в населенных пунктах</t>
  </si>
  <si>
    <t>Плата за пользование пастбищными угодьями</t>
  </si>
  <si>
    <t>Плата в республиканский бюджет от возмещения потерь сельскохозяйственного производства</t>
  </si>
  <si>
    <t>Плата в местный бюджет от возмещения упущенной выгоды</t>
  </si>
  <si>
    <t>Плата за аренду земель Фонда перераспределения земель</t>
  </si>
  <si>
    <t>Плата за пользование лесными ресурсами и пользование природными объектами растительного, животного мира и грибами</t>
  </si>
  <si>
    <t>Плата за пользование водными ресурсами и водными объектами</t>
  </si>
  <si>
    <t>Прочие платежи за использование природных активов</t>
  </si>
  <si>
    <t>Плата за загрязнение окружающей среды</t>
  </si>
  <si>
    <t xml:space="preserve">Доходы от продажи товаров и оказания услуг </t>
  </si>
  <si>
    <t xml:space="preserve">Плата за аренду  </t>
  </si>
  <si>
    <t>Плата за аренду имущества</t>
  </si>
  <si>
    <t>Плата за аренду помещений, зданий и сооружений, находящихся в государственной собствености</t>
  </si>
  <si>
    <t>Плата за аренду помещений, зданий и сооружений, находящихся в муниципальной собствености</t>
  </si>
  <si>
    <t>Плата за аренду прочего имущества</t>
  </si>
  <si>
    <t>Плата за аренду нематериальных активов</t>
  </si>
  <si>
    <t>Поступления от проведения конкурса на право пользования полос радиочастотного спектра</t>
  </si>
  <si>
    <t>Административные сборы и платежи</t>
  </si>
  <si>
    <t>Платежи</t>
  </si>
  <si>
    <t>Плата за выдачу лицензий</t>
  </si>
  <si>
    <t>Плата за выдачу сертификатов и других разрешительных документов</t>
  </si>
  <si>
    <t xml:space="preserve">Плата за право осуществления лотерейной деятельности </t>
  </si>
  <si>
    <t>Платежи за прохождение видов служб и сборов, предоставляемых взамен срочной военной службы</t>
  </si>
  <si>
    <t>Плата на развитие отрасли связи</t>
  </si>
  <si>
    <t>Плата за использование радиочастотного спектра</t>
  </si>
  <si>
    <t>Плата за опробирование и клеймение ювелирных и других бытовых изделий из драгоценных металлов</t>
  </si>
  <si>
    <t xml:space="preserve">Прочие платежи </t>
  </si>
  <si>
    <t>Пошлины</t>
  </si>
  <si>
    <t>Государственная пошлина, взимаемая регистрационными органами</t>
  </si>
  <si>
    <t>14222100</t>
  </si>
  <si>
    <t>Государственная пошлина, взимаемая органами юстиции</t>
  </si>
  <si>
    <t>Государственная пошлина, взимаемая судебными органами</t>
  </si>
  <si>
    <t>14222300</t>
  </si>
  <si>
    <t>Патентная пошлина</t>
  </si>
  <si>
    <t>Государственная пошлина, взимаемая за совершение нотариальных действий при декларировании</t>
  </si>
  <si>
    <t>Прочая государственная пошлина</t>
  </si>
  <si>
    <t>Единовременный декларационный платеж</t>
  </si>
  <si>
    <t>Сборы</t>
  </si>
  <si>
    <t xml:space="preserve"> Сборы за государственную регистрацию</t>
  </si>
  <si>
    <t>Плата за вывоз мусора населенных пунктов</t>
  </si>
  <si>
    <t>Сбор за парковку и стоянку автотранспорта</t>
  </si>
  <si>
    <t>Сбор за осуществление деятельности по производству и обороту этилового спирта и алкогольной продукции</t>
  </si>
  <si>
    <t>Сборы за взвешивание, измерение, пропуск и проезд</t>
  </si>
  <si>
    <t>Прочие сборы</t>
  </si>
  <si>
    <t>Поступления от оказания платных услуг</t>
  </si>
  <si>
    <t>Медицинские услуги</t>
  </si>
  <si>
    <t>Плата за оказание консультативно-диагностической помощи на амбулаторном уровне</t>
  </si>
  <si>
    <t>14231100</t>
  </si>
  <si>
    <t>Плата за проведение лечебных мероприятий на амбулаторном уровне</t>
  </si>
  <si>
    <t>14231200</t>
  </si>
  <si>
    <t>Плата за оказание медицинской помощи в стационарозамещающих отделениях</t>
  </si>
  <si>
    <t>14231300</t>
  </si>
  <si>
    <t>Плата за оказание медицинской помощи в специализированных стационарах</t>
  </si>
  <si>
    <t>14231400</t>
  </si>
  <si>
    <t>Плата за оказание стоматологической помощи</t>
  </si>
  <si>
    <t>Плата за проведение дезинсекционных, дезинфекционных и дератизационных мероприятий</t>
  </si>
  <si>
    <t>Плата за оказание высокотехнологичных видов медицинской помощи (сверх установленной квоты)</t>
  </si>
  <si>
    <t xml:space="preserve">Плата за неклассифицированные медицинские услуги    </t>
  </si>
  <si>
    <t xml:space="preserve">Образовательные и культурные услуги </t>
  </si>
  <si>
    <t>Плата за предоставление образования в учебных заведениях (ВУЗ, ПТУ, СУЗ)</t>
  </si>
  <si>
    <t>14232100</t>
  </si>
  <si>
    <t>Плата за проведение тестирования выпусников общеобразовательных школ-претендентов на получение документов особого образца</t>
  </si>
  <si>
    <t>14232200</t>
  </si>
  <si>
    <t>Поступления от учебно-производственной деятельности учашихся, плата за проживание в общежитиях, гостиницах</t>
  </si>
  <si>
    <t>14232300</t>
  </si>
  <si>
    <t>Плата за оказание дополнительных услуг дошкольными и школьными учреждениями</t>
  </si>
  <si>
    <t>Плата за организацию и проведение обучающих программ, курсов, семинаров, конференций</t>
  </si>
  <si>
    <t>Плата за предоставление довузовского, послевузовского и дополнительного образования</t>
  </si>
  <si>
    <t>Плата за показ театральных постановок</t>
  </si>
  <si>
    <t>Плата за предоставление залов и помещений, а также оборудования, инвентаря учреждений культуры</t>
  </si>
  <si>
    <t xml:space="preserve">Плата за неклассифицированные  образовательные и культурные  услуги </t>
  </si>
  <si>
    <t>Социальные услуги</t>
  </si>
  <si>
    <t>14233</t>
  </si>
  <si>
    <t xml:space="preserve">Плата за содействие в трудоустройстве за рубежом </t>
  </si>
  <si>
    <t>14233100</t>
  </si>
  <si>
    <t>Плата за выдачу разрешения на привлечение иностранной рабочей силы и разрешения на работу</t>
  </si>
  <si>
    <t>14233200</t>
  </si>
  <si>
    <t>Плата за публикацию научных статей в Интернет-журнале</t>
  </si>
  <si>
    <t>14233300</t>
  </si>
  <si>
    <t>Плата за предоставление комнат для свиданий</t>
  </si>
  <si>
    <t>Плата за предоставление санаторно-курортных путевок на оздоровление лиц с ограниченными возможностями здоровья</t>
  </si>
  <si>
    <t>Плата за изготовление и предосталение протезно-ортопедических изделий</t>
  </si>
  <si>
    <t xml:space="preserve">Плата за неклассифицированные социальные услуги  </t>
  </si>
  <si>
    <t>Услуги регистрации, выдачи справок, удостоверений и других документов</t>
  </si>
  <si>
    <t>14234</t>
  </si>
  <si>
    <t>Плата за выдачу сертификата соответствия на оборудование и услуги связи</t>
  </si>
  <si>
    <t>14234100</t>
  </si>
  <si>
    <t>Плата за выдачу дубликатов военно-учетных документов военнообязанным, военнослужащим срочной и контрактной служб</t>
  </si>
  <si>
    <t>14234200</t>
  </si>
  <si>
    <t>Плата за выдачу диплома/аттестата, нострификация документов о присуждении ученых степеней и присвоении ученых званий</t>
  </si>
  <si>
    <t>14234300</t>
  </si>
  <si>
    <t>Плата за выдачу справок, удостоверений, дубликатов, доверенности и полиса</t>
  </si>
  <si>
    <t>Плата за потверждение компетентности лабораторий, органов по сертификации продукции, персонала и так далее</t>
  </si>
  <si>
    <t>Плата за предоставлению сертификатов</t>
  </si>
  <si>
    <t>Плата за поставление апостиля</t>
  </si>
  <si>
    <t>Оформление и выдача полиса для лиц, самостоятельно уплачивающих взносы на обязательное медицинское страхование</t>
  </si>
  <si>
    <t xml:space="preserve">Плата за неклассифицированные усулги по регистрации, выдаче справок, удостоверений и другие </t>
  </si>
  <si>
    <t>Услуги по исследованию, анализу, оценке и экспертизе</t>
  </si>
  <si>
    <t>14235</t>
  </si>
  <si>
    <t xml:space="preserve">Плата за определение активности дезинфекционных средств по заявкам и договорам </t>
  </si>
  <si>
    <t>14235100</t>
  </si>
  <si>
    <t xml:space="preserve">Плата за проведение внеплановых работ </t>
  </si>
  <si>
    <t>14235200</t>
  </si>
  <si>
    <t>Плата за проведение экспертизы и исследований</t>
  </si>
  <si>
    <t>14235300</t>
  </si>
  <si>
    <t>Плата за проведение тестирования и оценки знаний</t>
  </si>
  <si>
    <t>14235400</t>
  </si>
  <si>
    <t>Плата за проведение анализа и обследования</t>
  </si>
  <si>
    <t>14235500</t>
  </si>
  <si>
    <t>Плата за ветеринарный и клинический осмотр</t>
  </si>
  <si>
    <t>14235600</t>
  </si>
  <si>
    <t>Проведение санитарно-эпидемиологической экспертизы по заявкам и договорам</t>
  </si>
  <si>
    <t xml:space="preserve"> Проведение экспертизы эффективности и безопасности ветеринарных лекарственных средств по заявкам физических и юридических лиц</t>
  </si>
  <si>
    <t xml:space="preserve">Плата за неклассифицированные услуги по исследованию, анализу, оценке и экспертизе </t>
  </si>
  <si>
    <t>Предоставление информации и услуги печати</t>
  </si>
  <si>
    <t>Плата за предоставление информации по авторефератам диссертаций и диссертациям</t>
  </si>
  <si>
    <t>Плата за проведение статистических наблюдений, предоставление статистической информации</t>
  </si>
  <si>
    <t>Плата за проведение поиска, подбора и предоставление информации</t>
  </si>
  <si>
    <t>Плата за организацию, проведение различных мероприятий</t>
  </si>
  <si>
    <t>Плата за выдачу документов во временное пользование</t>
  </si>
  <si>
    <t>Плата за оформление документов и документирование граждан</t>
  </si>
  <si>
    <t>Предоставление в пользование геологических информационных ресурсов</t>
  </si>
  <si>
    <t>Сканирование и копирование научно-технической литературы и документации</t>
  </si>
  <si>
    <t xml:space="preserve">Плата за неклассифицированные услуги по предоставлению информации и печати  </t>
  </si>
  <si>
    <t>Обеспечение безопасности и хранения</t>
  </si>
  <si>
    <t>Плата за химическую и биологическую обработку против вредителей</t>
  </si>
  <si>
    <t>Плата за обеззараживание подкарантинных продуктов, средств и помещений</t>
  </si>
  <si>
    <t>Плата за содержание животных в карантинном изоляторе</t>
  </si>
  <si>
    <t>Плата за таможенную сопровождение товаров и транспортных средств</t>
  </si>
  <si>
    <t xml:space="preserve">Плата за подготовку, прием и хранение документов </t>
  </si>
  <si>
    <t>Плата за охрану и обеспечение безопасности объектов по договорам</t>
  </si>
  <si>
    <t>Плата за сопроводжение легковоспламеняющихся, сильно действующих, ядовитых веществ</t>
  </si>
  <si>
    <t>Подготовка документов к сдаче на государственное хранение и по инициативе заявителя, отраслевых и индивидуальных номенклатур дел для учреждений</t>
  </si>
  <si>
    <t xml:space="preserve">Плата за неклассифицированные услуги по обеспечению безопасности и хранения  </t>
  </si>
  <si>
    <t>Другие виды услуг</t>
  </si>
  <si>
    <t>Плата за поставку воды водопользователям</t>
  </si>
  <si>
    <t>Плата за посещение объектов особо охраняемых природных территорий</t>
  </si>
  <si>
    <t>Плата за реализации древесины и посадочного материала</t>
  </si>
  <si>
    <t>Плата за классификацию темы по международной патентной классификации</t>
  </si>
  <si>
    <t>Плата за индексирование авторефератов диссертаций</t>
  </si>
  <si>
    <t>Плата за разработку карты схемы для установки и эксплуатации садковых сооружений</t>
  </si>
  <si>
    <t>Плата за организацию и проведение подводно-технических, водолазных работ и дайвинга</t>
  </si>
  <si>
    <t xml:space="preserve">Плата за организацию и проведение мероприятий сверх формата </t>
  </si>
  <si>
    <t xml:space="preserve">Плата за неклассифицированные другие виды услуг </t>
  </si>
  <si>
    <t>Прочие поступления</t>
  </si>
  <si>
    <t>Попечительские взносы</t>
  </si>
  <si>
    <t>Отчисления от международных институтов для проведения совместной научно-исследовательской работы</t>
  </si>
  <si>
    <t>Средства от реализации товаров собственного производства</t>
  </si>
  <si>
    <t xml:space="preserve">Плата за оказание межведомственных услуг, предоставляемых на договорной основе государственными и муниципальными учреждениями </t>
  </si>
  <si>
    <t>Отчисления выше/ниже  стоящих учреждений</t>
  </si>
  <si>
    <t>Прочие поступления, отнесенные к категории государственных и муниципальных услуг</t>
  </si>
  <si>
    <t>Штрафы, санкции, конфискации</t>
  </si>
  <si>
    <t>Административные штрафы, санкции, конфискации</t>
  </si>
  <si>
    <t>Штрафы</t>
  </si>
  <si>
    <t>Пени, финансовые санкции по штрафам</t>
  </si>
  <si>
    <t>Поступления от реализации выявленной контрабанды</t>
  </si>
  <si>
    <t>Поступления от реализации конфискованного имущества</t>
  </si>
  <si>
    <t>Поступления от проведения контрольно-надзорных мероприятий</t>
  </si>
  <si>
    <t>Плата по возмещению причиненного ущерба по экономическим преступлениям</t>
  </si>
  <si>
    <t>Плата по возмещению экологического ущерба</t>
  </si>
  <si>
    <t>Штрафы за порчу земель</t>
  </si>
  <si>
    <t>Возмещение вреда и ущерба причиненного, автомобильным дорогам общего пользования</t>
  </si>
  <si>
    <t>Возмещение ущерба по уголовным делам коррупционного характера</t>
  </si>
  <si>
    <t>Добровольные трансферты и гранты единицам государственного сектора</t>
  </si>
  <si>
    <t>Текущая помощь</t>
  </si>
  <si>
    <t>Капитальная помощь</t>
  </si>
  <si>
    <t>Прочие неналоговые доходы</t>
  </si>
  <si>
    <t>Доходы обращенные в пользу государства</t>
  </si>
  <si>
    <t>Курсовая прибыль/убыток</t>
  </si>
  <si>
    <t>Отчисления на развитие и содержание инфраструктуры местного значения</t>
  </si>
  <si>
    <t>ВСЕГО ПОСТУПЛЕНИЯ</t>
  </si>
  <si>
    <t>Жогорку Кенеш Кыргызской Республики( аппарат)</t>
  </si>
  <si>
    <t>тыс.сом</t>
  </si>
  <si>
    <t xml:space="preserve">Налоги за пользование недрами
</t>
  </si>
  <si>
    <t>Плата от реализации ушных бирок</t>
  </si>
  <si>
    <t xml:space="preserve">Плата граждан по соучастию в оплате медицинских услуг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</si>
</sst>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-* #,##0.00\ _₽_-;\-* #,##0.00\ _₽_-;_-* &quot;-&quot;??\ _₽_-;_-@_-"/>
    <numFmt numFmtId="164" formatCode="#,##0.0"/>
    <numFmt numFmtId="165" formatCode="_(* #,##0.00_);_(* \(#,##0.00\);_(* &quot;-&quot;??_);_(@_)"/>
    <numFmt numFmtId="166" formatCode="#,##0.0_ ;[Red]\-#,##0.0\ "/>
    <numFmt numFmtId="167" formatCode="#,##0.00_ ;[Red]\-#,##0.00\ "/>
    <numFmt numFmtId="168" formatCode="_-* #,##0.0_р_._-;\-* #,##0.0_р_._-;_-* &quot;-&quot;??_р_._-;_-@_-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Times New Roman"/>
      <family val="1"/>
      <charset val="204"/>
    </font>
    <font>
      <sz val="8"/>
      <color rgb="FF000000"/>
      <name val="Times New Roman"/>
      <family val="1"/>
      <charset val="204"/>
    </font>
    <font>
      <sz val="8"/>
      <color indexed="8"/>
      <name val="Times New Roman"/>
      <family val="1"/>
      <charset val="204"/>
    </font>
    <font>
      <b/>
      <sz val="8"/>
      <color rgb="FF000000"/>
      <name val="Times New Roman"/>
      <family val="1"/>
      <charset val="204"/>
    </font>
    <font>
      <sz val="10"/>
      <name val="Arial"/>
      <family val="2"/>
      <charset val="204"/>
    </font>
    <font>
      <sz val="8"/>
      <color rgb="FFFF0000"/>
      <name val="Times New Roman"/>
      <family val="1"/>
      <charset val="204"/>
    </font>
    <font>
      <b/>
      <sz val="8"/>
      <color rgb="FFFF0000"/>
      <name val="Times New Roman"/>
      <family val="1"/>
      <charset val="204"/>
    </font>
    <font>
      <b/>
      <sz val="8"/>
      <color indexed="8"/>
      <name val="Times New Roman"/>
      <family val="1"/>
      <charset val="204"/>
    </font>
    <font>
      <sz val="8"/>
      <name val="Times New Roman"/>
      <family val="1"/>
      <charset val="204"/>
    </font>
    <font>
      <sz val="12"/>
      <name val="Times New Roman"/>
      <family val="1"/>
      <charset val="204"/>
    </font>
    <font>
      <sz val="10"/>
      <name val="Times New Roman"/>
      <family val="1"/>
      <charset val="204"/>
    </font>
    <font>
      <sz val="10"/>
      <color rgb="FFFF0000"/>
      <name val="Times New Roman"/>
      <family val="1"/>
      <charset val="204"/>
    </font>
    <font>
      <sz val="11"/>
      <name val="Times New Roman"/>
      <family val="1"/>
      <charset val="204"/>
    </font>
    <font>
      <sz val="11"/>
      <color rgb="FFFF0000"/>
      <name val="Times New Roman"/>
      <family val="1"/>
      <charset val="204"/>
    </font>
    <font>
      <u/>
      <sz val="10"/>
      <name val="Times New Roman"/>
      <family val="1"/>
      <charset val="204"/>
    </font>
    <font>
      <i/>
      <sz val="10"/>
      <name val="Times New Roman"/>
      <family val="1"/>
      <charset val="204"/>
    </font>
    <font>
      <sz val="14"/>
      <name val="Times New Roman"/>
      <family val="1"/>
      <charset val="204"/>
    </font>
    <font>
      <sz val="14"/>
      <color rgb="FFFF0000"/>
      <name val="Times New Roman"/>
      <family val="1"/>
      <charset val="204"/>
    </font>
    <font>
      <sz val="12"/>
      <color rgb="FFFF0000"/>
      <name val="Times New Roman"/>
      <family val="1"/>
      <charset val="204"/>
    </font>
    <font>
      <sz val="20"/>
      <name val="Times New Roman"/>
      <family val="1"/>
      <charset val="204"/>
    </font>
    <font>
      <sz val="20"/>
      <color rgb="FFFF0000"/>
      <name val="Times New Roman"/>
      <family val="1"/>
      <charset val="204"/>
    </font>
    <font>
      <b/>
      <sz val="8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8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165" fontId="6" fillId="0" borderId="1" applyFont="0" applyFill="0" applyBorder="0" applyAlignment="0" applyProtection="0"/>
  </cellStyleXfs>
  <cellXfs count="217">
    <xf numFmtId="0" fontId="0" fillId="0" borderId="0" xfId="0"/>
    <xf numFmtId="164" fontId="2" fillId="0" borderId="0" xfId="0" applyNumberFormat="1" applyFont="1" applyFill="1"/>
    <xf numFmtId="164" fontId="4" fillId="0" borderId="4" xfId="0" applyNumberFormat="1" applyFont="1" applyFill="1" applyBorder="1" applyAlignment="1" applyProtection="1">
      <alignment horizontal="center" vertical="center" wrapText="1"/>
    </xf>
    <xf numFmtId="164" fontId="4" fillId="0" borderId="3" xfId="0" applyNumberFormat="1" applyFont="1" applyFill="1" applyBorder="1" applyAlignment="1" applyProtection="1">
      <alignment horizontal="center" vertical="center" wrapText="1"/>
    </xf>
    <xf numFmtId="164" fontId="5" fillId="0" borderId="2" xfId="0" applyNumberFormat="1" applyFont="1" applyFill="1" applyBorder="1" applyAlignment="1" applyProtection="1">
      <alignment horizontal="left" vertical="top" wrapText="1"/>
    </xf>
    <xf numFmtId="164" fontId="3" fillId="0" borderId="2" xfId="0" applyNumberFormat="1" applyFont="1" applyFill="1" applyBorder="1" applyAlignment="1" applyProtection="1">
      <alignment horizontal="left" vertical="top" wrapText="1"/>
    </xf>
    <xf numFmtId="164" fontId="2" fillId="0" borderId="3" xfId="0" applyNumberFormat="1" applyFont="1" applyFill="1" applyBorder="1"/>
    <xf numFmtId="164" fontId="2" fillId="0" borderId="3" xfId="0" applyNumberFormat="1" applyFont="1" applyFill="1" applyBorder="1" applyAlignment="1" applyProtection="1">
      <alignment wrapText="1"/>
      <protection locked="0"/>
    </xf>
    <xf numFmtId="164" fontId="5" fillId="0" borderId="7" xfId="0" applyNumberFormat="1" applyFont="1" applyFill="1" applyBorder="1" applyAlignment="1" applyProtection="1">
      <alignment horizontal="left" vertical="top" wrapText="1"/>
    </xf>
    <xf numFmtId="164" fontId="2" fillId="0" borderId="1" xfId="0" applyNumberFormat="1" applyFont="1" applyFill="1" applyBorder="1" applyAlignment="1" applyProtection="1">
      <alignment wrapText="1"/>
      <protection locked="0"/>
    </xf>
    <xf numFmtId="164" fontId="3" fillId="0" borderId="3" xfId="0" applyNumberFormat="1" applyFont="1" applyFill="1" applyBorder="1" applyAlignment="1" applyProtection="1">
      <alignment horizontal="left" vertical="top" wrapText="1"/>
    </xf>
    <xf numFmtId="164" fontId="5" fillId="0" borderId="3" xfId="0" applyNumberFormat="1" applyFont="1" applyFill="1" applyBorder="1" applyAlignment="1" applyProtection="1">
      <alignment horizontal="left" vertical="top" wrapText="1"/>
    </xf>
    <xf numFmtId="164" fontId="7" fillId="0" borderId="3" xfId="0" applyNumberFormat="1" applyFont="1" applyFill="1" applyBorder="1" applyAlignment="1" applyProtection="1">
      <alignment horizontal="center" vertical="center" wrapText="1"/>
    </xf>
    <xf numFmtId="164" fontId="8" fillId="0" borderId="2" xfId="0" applyNumberFormat="1" applyFont="1" applyFill="1" applyBorder="1" applyAlignment="1" applyProtection="1">
      <alignment horizontal="right" vertical="top" wrapText="1"/>
    </xf>
    <xf numFmtId="164" fontId="7" fillId="0" borderId="2" xfId="0" applyNumberFormat="1" applyFont="1" applyFill="1" applyBorder="1" applyAlignment="1" applyProtection="1">
      <alignment horizontal="center" vertical="center" wrapText="1"/>
    </xf>
    <xf numFmtId="164" fontId="9" fillId="0" borderId="3" xfId="0" applyNumberFormat="1" applyFont="1" applyFill="1" applyBorder="1" applyAlignment="1" applyProtection="1">
      <alignment horizontal="center" vertical="center" wrapText="1"/>
    </xf>
    <xf numFmtId="164" fontId="8" fillId="0" borderId="3" xfId="0" applyNumberFormat="1" applyFont="1" applyFill="1" applyBorder="1" applyAlignment="1" applyProtection="1">
      <alignment horizontal="center" vertical="center" wrapText="1"/>
    </xf>
    <xf numFmtId="164" fontId="3" fillId="0" borderId="2" xfId="0" applyNumberFormat="1" applyFont="1" applyFill="1" applyBorder="1" applyAlignment="1" applyProtection="1">
      <alignment horizontal="center" vertical="center" wrapText="1"/>
    </xf>
    <xf numFmtId="164" fontId="3" fillId="0" borderId="1" xfId="0" applyNumberFormat="1" applyFont="1" applyFill="1" applyBorder="1" applyAlignment="1" applyProtection="1">
      <alignment horizontal="center" vertical="top" wrapText="1"/>
    </xf>
    <xf numFmtId="3" fontId="3" fillId="0" borderId="1" xfId="0" applyNumberFormat="1" applyFont="1" applyFill="1" applyBorder="1" applyAlignment="1" applyProtection="1">
      <alignment horizontal="center" vertical="top" wrapText="1"/>
    </xf>
    <xf numFmtId="3" fontId="5" fillId="0" borderId="2" xfId="0" applyNumberFormat="1" applyFont="1" applyFill="1" applyBorder="1" applyAlignment="1" applyProtection="1">
      <alignment horizontal="left" vertical="top" wrapText="1"/>
    </xf>
    <xf numFmtId="3" fontId="5" fillId="0" borderId="2" xfId="0" applyNumberFormat="1" applyFont="1" applyFill="1" applyBorder="1" applyAlignment="1" applyProtection="1">
      <alignment horizontal="center" vertical="center" wrapText="1"/>
    </xf>
    <xf numFmtId="3" fontId="3" fillId="0" borderId="2" xfId="0" applyNumberFormat="1" applyFont="1" applyFill="1" applyBorder="1" applyAlignment="1" applyProtection="1">
      <alignment horizontal="left" vertical="top" wrapText="1"/>
    </xf>
    <xf numFmtId="164" fontId="5" fillId="0" borderId="5" xfId="0" applyNumberFormat="1" applyFont="1" applyFill="1" applyBorder="1" applyAlignment="1" applyProtection="1">
      <alignment horizontal="left" vertical="top" wrapText="1"/>
    </xf>
    <xf numFmtId="3" fontId="5" fillId="0" borderId="3" xfId="0" applyNumberFormat="1" applyFont="1" applyFill="1" applyBorder="1" applyAlignment="1" applyProtection="1">
      <alignment horizontal="left" vertical="top" wrapText="1"/>
    </xf>
    <xf numFmtId="3" fontId="5" fillId="0" borderId="6" xfId="0" applyNumberFormat="1" applyFont="1" applyFill="1" applyBorder="1" applyAlignment="1" applyProtection="1">
      <alignment horizontal="center" vertical="center" wrapText="1"/>
    </xf>
    <xf numFmtId="3" fontId="5" fillId="0" borderId="5" xfId="0" applyNumberFormat="1" applyFont="1" applyFill="1" applyBorder="1" applyAlignment="1" applyProtection="1">
      <alignment horizontal="left" vertical="top" wrapText="1"/>
    </xf>
    <xf numFmtId="3" fontId="5" fillId="0" borderId="12" xfId="0" applyNumberFormat="1" applyFont="1" applyFill="1" applyBorder="1" applyAlignment="1" applyProtection="1">
      <alignment horizontal="center" vertical="center" wrapText="1"/>
    </xf>
    <xf numFmtId="164" fontId="5" fillId="2" borderId="2" xfId="0" applyNumberFormat="1" applyFont="1" applyFill="1" applyBorder="1" applyAlignment="1" applyProtection="1">
      <alignment horizontal="left" vertical="top" wrapText="1"/>
    </xf>
    <xf numFmtId="3" fontId="5" fillId="0" borderId="3" xfId="0" applyNumberFormat="1" applyFont="1" applyFill="1" applyBorder="1" applyAlignment="1" applyProtection="1">
      <alignment horizontal="center" vertical="center" wrapText="1"/>
    </xf>
    <xf numFmtId="3" fontId="5" fillId="0" borderId="14" xfId="0" applyNumberFormat="1" applyFont="1" applyFill="1" applyBorder="1" applyAlignment="1" applyProtection="1">
      <alignment horizontal="center" vertical="center" wrapText="1"/>
    </xf>
    <xf numFmtId="164" fontId="5" fillId="0" borderId="6" xfId="0" applyNumberFormat="1" applyFont="1" applyFill="1" applyBorder="1" applyAlignment="1" applyProtection="1">
      <alignment horizontal="left" vertical="top" wrapText="1"/>
    </xf>
    <xf numFmtId="3" fontId="5" fillId="0" borderId="6" xfId="0" applyNumberFormat="1" applyFont="1" applyFill="1" applyBorder="1" applyAlignment="1" applyProtection="1">
      <alignment horizontal="left" vertical="top" wrapText="1"/>
    </xf>
    <xf numFmtId="3" fontId="5" fillId="0" borderId="15" xfId="0" applyNumberFormat="1" applyFont="1" applyFill="1" applyBorder="1" applyAlignment="1" applyProtection="1">
      <alignment horizontal="left" vertical="top" wrapText="1"/>
    </xf>
    <xf numFmtId="164" fontId="3" fillId="0" borderId="6" xfId="0" applyNumberFormat="1" applyFont="1" applyFill="1" applyBorder="1" applyAlignment="1" applyProtection="1">
      <alignment horizontal="left" vertical="top" wrapText="1"/>
    </xf>
    <xf numFmtId="3" fontId="5" fillId="0" borderId="8" xfId="0" applyNumberFormat="1" applyFont="1" applyFill="1" applyBorder="1" applyAlignment="1" applyProtection="1">
      <alignment horizontal="left" vertical="top" wrapText="1"/>
    </xf>
    <xf numFmtId="3" fontId="3" fillId="0" borderId="6" xfId="0" applyNumberFormat="1" applyFont="1" applyFill="1" applyBorder="1" applyAlignment="1" applyProtection="1">
      <alignment horizontal="left" vertical="top" wrapText="1"/>
    </xf>
    <xf numFmtId="3" fontId="5" fillId="0" borderId="12" xfId="0" applyNumberFormat="1" applyFont="1" applyFill="1" applyBorder="1" applyAlignment="1" applyProtection="1">
      <alignment horizontal="left" vertical="top" wrapText="1"/>
    </xf>
    <xf numFmtId="164" fontId="5" fillId="0" borderId="3" xfId="0" applyNumberFormat="1" applyFont="1" applyFill="1" applyBorder="1" applyAlignment="1" applyProtection="1">
      <alignment horizontal="center" vertical="center" wrapText="1"/>
    </xf>
    <xf numFmtId="164" fontId="5" fillId="0" borderId="8" xfId="0" applyNumberFormat="1" applyFont="1" applyFill="1" applyBorder="1" applyAlignment="1" applyProtection="1">
      <alignment horizontal="left" vertical="top" wrapText="1"/>
    </xf>
    <xf numFmtId="3" fontId="5" fillId="0" borderId="16" xfId="0" applyNumberFormat="1" applyFont="1" applyFill="1" applyBorder="1" applyAlignment="1" applyProtection="1">
      <alignment horizontal="left" vertical="top" wrapText="1"/>
    </xf>
    <xf numFmtId="3" fontId="3" fillId="0" borderId="3" xfId="0" applyNumberFormat="1" applyFont="1" applyFill="1" applyBorder="1" applyAlignment="1" applyProtection="1">
      <alignment horizontal="left" vertical="top" wrapText="1"/>
    </xf>
    <xf numFmtId="3" fontId="5" fillId="0" borderId="7" xfId="0" applyNumberFormat="1" applyFont="1" applyFill="1" applyBorder="1" applyAlignment="1" applyProtection="1">
      <alignment horizontal="left" vertical="top" wrapText="1"/>
    </xf>
    <xf numFmtId="3" fontId="2" fillId="0" borderId="3" xfId="0" applyNumberFormat="1" applyFont="1" applyFill="1" applyBorder="1" applyAlignment="1" applyProtection="1">
      <alignment wrapText="1"/>
      <protection locked="0"/>
    </xf>
    <xf numFmtId="3" fontId="2" fillId="0" borderId="3" xfId="0" applyNumberFormat="1" applyFont="1" applyFill="1" applyBorder="1"/>
    <xf numFmtId="3" fontId="2" fillId="0" borderId="0" xfId="0" applyNumberFormat="1" applyFont="1" applyFill="1"/>
    <xf numFmtId="164" fontId="3" fillId="0" borderId="2" xfId="0" applyNumberFormat="1" applyFont="1" applyFill="1" applyBorder="1" applyAlignment="1" applyProtection="1">
      <alignment horizontal="center" vertical="center" wrapText="1"/>
    </xf>
    <xf numFmtId="164" fontId="3" fillId="0" borderId="5" xfId="0" applyNumberFormat="1" applyFont="1" applyFill="1" applyBorder="1" applyAlignment="1" applyProtection="1">
      <alignment horizontal="center" vertical="center" wrapText="1"/>
    </xf>
    <xf numFmtId="164" fontId="3" fillId="0" borderId="3" xfId="0" applyNumberFormat="1" applyFont="1" applyFill="1" applyBorder="1" applyAlignment="1" applyProtection="1">
      <alignment horizontal="center" vertical="center" wrapText="1"/>
    </xf>
    <xf numFmtId="164" fontId="3" fillId="0" borderId="12" xfId="0" applyNumberFormat="1" applyFont="1" applyFill="1" applyBorder="1" applyAlignment="1" applyProtection="1">
      <alignment horizontal="center" vertical="center" wrapText="1"/>
    </xf>
    <xf numFmtId="164" fontId="3" fillId="0" borderId="1" xfId="0" applyNumberFormat="1" applyFont="1" applyFill="1" applyBorder="1" applyAlignment="1" applyProtection="1">
      <alignment horizontal="center" vertical="center" wrapText="1"/>
    </xf>
    <xf numFmtId="164" fontId="3" fillId="0" borderId="6" xfId="0" applyNumberFormat="1" applyFont="1" applyFill="1" applyBorder="1" applyAlignment="1" applyProtection="1">
      <alignment horizontal="center" vertical="center" wrapText="1"/>
    </xf>
    <xf numFmtId="3" fontId="3" fillId="2" borderId="2" xfId="0" applyNumberFormat="1" applyFont="1" applyFill="1" applyBorder="1" applyAlignment="1" applyProtection="1">
      <alignment horizontal="left" vertical="top" wrapText="1"/>
    </xf>
    <xf numFmtId="166" fontId="4" fillId="0" borderId="3" xfId="0" applyNumberFormat="1" applyFont="1" applyFill="1" applyBorder="1" applyAlignment="1" applyProtection="1">
      <alignment horizontal="center" vertical="center" wrapText="1"/>
    </xf>
    <xf numFmtId="164" fontId="5" fillId="0" borderId="2" xfId="0" applyNumberFormat="1" applyFont="1" applyFill="1" applyBorder="1" applyAlignment="1" applyProtection="1">
      <alignment horizontal="center" vertical="center" wrapText="1"/>
    </xf>
    <xf numFmtId="166" fontId="9" fillId="0" borderId="3" xfId="0" applyNumberFormat="1" applyFont="1" applyFill="1" applyBorder="1" applyAlignment="1" applyProtection="1">
      <alignment horizontal="center" vertical="center" wrapText="1"/>
    </xf>
    <xf numFmtId="167" fontId="4" fillId="0" borderId="3" xfId="0" applyNumberFormat="1" applyFont="1" applyFill="1" applyBorder="1" applyAlignment="1" applyProtection="1">
      <alignment horizontal="center" vertical="center" wrapText="1"/>
    </xf>
    <xf numFmtId="164" fontId="5" fillId="0" borderId="6" xfId="0" applyNumberFormat="1" applyFont="1" applyFill="1" applyBorder="1" applyAlignment="1" applyProtection="1">
      <alignment horizontal="center" vertical="center" wrapText="1"/>
    </xf>
    <xf numFmtId="164" fontId="5" fillId="0" borderId="7" xfId="0" applyNumberFormat="1" applyFont="1" applyFill="1" applyBorder="1" applyAlignment="1" applyProtection="1">
      <alignment horizontal="center" vertical="center" wrapText="1"/>
    </xf>
    <xf numFmtId="166" fontId="4" fillId="0" borderId="1" xfId="0" applyNumberFormat="1" applyFont="1" applyFill="1" applyBorder="1" applyAlignment="1" applyProtection="1">
      <alignment horizontal="center" vertical="center" wrapText="1"/>
    </xf>
    <xf numFmtId="164" fontId="2" fillId="0" borderId="1" xfId="0" applyNumberFormat="1" applyFont="1" applyFill="1" applyBorder="1" applyAlignment="1" applyProtection="1">
      <alignment horizontal="center" vertical="center" wrapText="1"/>
      <protection locked="0"/>
    </xf>
    <xf numFmtId="164" fontId="7" fillId="0" borderId="1" xfId="0" applyNumberFormat="1" applyFont="1" applyFill="1" applyBorder="1" applyAlignment="1" applyProtection="1">
      <alignment horizontal="center" vertical="center" wrapText="1"/>
      <protection locked="0"/>
    </xf>
    <xf numFmtId="164" fontId="8" fillId="0" borderId="2" xfId="0" applyNumberFormat="1" applyFont="1" applyFill="1" applyBorder="1" applyAlignment="1" applyProtection="1">
      <alignment horizontal="center" vertical="center" wrapText="1"/>
    </xf>
    <xf numFmtId="164" fontId="7" fillId="0" borderId="6" xfId="0" applyNumberFormat="1" applyFont="1" applyFill="1" applyBorder="1" applyAlignment="1" applyProtection="1">
      <alignment horizontal="center" vertical="center" wrapText="1"/>
    </xf>
    <xf numFmtId="164" fontId="7" fillId="0" borderId="5" xfId="0" applyNumberFormat="1" applyFont="1" applyFill="1" applyBorder="1" applyAlignment="1" applyProtection="1">
      <alignment horizontal="center" vertical="center" wrapText="1"/>
    </xf>
    <xf numFmtId="164" fontId="2" fillId="0" borderId="3" xfId="0" applyNumberFormat="1" applyFont="1" applyFill="1" applyBorder="1" applyAlignment="1" applyProtection="1">
      <alignment horizontal="center" vertical="center" wrapText="1"/>
      <protection locked="0"/>
    </xf>
    <xf numFmtId="164" fontId="7" fillId="0" borderId="3" xfId="0" applyNumberFormat="1" applyFont="1" applyFill="1" applyBorder="1" applyAlignment="1" applyProtection="1">
      <alignment horizontal="center" vertical="center" wrapText="1"/>
      <protection locked="0"/>
    </xf>
    <xf numFmtId="164" fontId="8" fillId="0" borderId="7" xfId="0" applyNumberFormat="1" applyFont="1" applyFill="1" applyBorder="1" applyAlignment="1" applyProtection="1">
      <alignment horizontal="center" vertical="center" wrapText="1"/>
    </xf>
    <xf numFmtId="164" fontId="8" fillId="0" borderId="6" xfId="0" applyNumberFormat="1" applyFont="1" applyFill="1" applyBorder="1" applyAlignment="1" applyProtection="1">
      <alignment horizontal="center" vertical="center" wrapText="1"/>
    </xf>
    <xf numFmtId="164" fontId="7" fillId="0" borderId="7" xfId="0" applyNumberFormat="1" applyFont="1" applyFill="1" applyBorder="1" applyAlignment="1" applyProtection="1">
      <alignment horizontal="center" vertical="center" wrapText="1"/>
    </xf>
    <xf numFmtId="164" fontId="2" fillId="0" borderId="3" xfId="0" applyNumberFormat="1" applyFont="1" applyFill="1" applyBorder="1" applyAlignment="1">
      <alignment horizontal="center" vertical="center"/>
    </xf>
    <xf numFmtId="164" fontId="7" fillId="0" borderId="3" xfId="0" applyNumberFormat="1" applyFont="1" applyFill="1" applyBorder="1" applyAlignment="1">
      <alignment horizontal="center" vertical="center"/>
    </xf>
    <xf numFmtId="164" fontId="2" fillId="0" borderId="0" xfId="0" applyNumberFormat="1" applyFont="1" applyFill="1" applyAlignment="1">
      <alignment horizontal="center" vertical="center"/>
    </xf>
    <xf numFmtId="164" fontId="7" fillId="0" borderId="1" xfId="0" applyNumberFormat="1" applyFont="1" applyFill="1" applyBorder="1" applyAlignment="1">
      <alignment horizontal="center" vertical="center"/>
    </xf>
    <xf numFmtId="164" fontId="7" fillId="0" borderId="0" xfId="0" applyNumberFormat="1" applyFont="1" applyFill="1" applyAlignment="1">
      <alignment horizontal="center" vertical="center"/>
    </xf>
    <xf numFmtId="49" fontId="10" fillId="0" borderId="3" xfId="0" applyNumberFormat="1" applyFont="1" applyFill="1" applyBorder="1" applyAlignment="1">
      <alignment vertical="center" wrapText="1"/>
    </xf>
    <xf numFmtId="164" fontId="2" fillId="0" borderId="3" xfId="0" applyNumberFormat="1" applyFont="1" applyFill="1" applyBorder="1" applyAlignment="1">
      <alignment wrapText="1"/>
    </xf>
    <xf numFmtId="164" fontId="4" fillId="0" borderId="20" xfId="0" applyNumberFormat="1" applyFont="1" applyFill="1" applyBorder="1" applyAlignment="1" applyProtection="1">
      <alignment horizontal="center" vertical="center" wrapText="1"/>
    </xf>
    <xf numFmtId="3" fontId="5" fillId="0" borderId="16" xfId="0" applyNumberFormat="1" applyFont="1" applyFill="1" applyBorder="1" applyAlignment="1" applyProtection="1">
      <alignment horizontal="center" vertical="center" wrapText="1"/>
    </xf>
    <xf numFmtId="164" fontId="9" fillId="0" borderId="16" xfId="0" applyNumberFormat="1" applyFont="1" applyFill="1" applyBorder="1" applyAlignment="1" applyProtection="1">
      <alignment horizontal="center" vertical="center" wrapText="1"/>
    </xf>
    <xf numFmtId="164" fontId="8" fillId="0" borderId="16" xfId="0" applyNumberFormat="1" applyFont="1" applyFill="1" applyBorder="1" applyAlignment="1" applyProtection="1">
      <alignment horizontal="center" vertical="center" wrapText="1"/>
    </xf>
    <xf numFmtId="164" fontId="9" fillId="0" borderId="3" xfId="0" applyNumberFormat="1" applyFont="1" applyFill="1" applyBorder="1" applyAlignment="1" applyProtection="1">
      <alignment vertical="center" wrapText="1"/>
    </xf>
    <xf numFmtId="164" fontId="5" fillId="0" borderId="3" xfId="1" applyNumberFormat="1" applyFont="1" applyFill="1" applyBorder="1" applyAlignment="1" applyProtection="1">
      <alignment horizontal="center" vertical="center" wrapText="1"/>
    </xf>
    <xf numFmtId="164" fontId="3" fillId="0" borderId="3" xfId="1" applyNumberFormat="1" applyFont="1" applyFill="1" applyBorder="1" applyAlignment="1" applyProtection="1">
      <alignment horizontal="center" vertical="center" wrapText="1"/>
    </xf>
    <xf numFmtId="43" fontId="10" fillId="2" borderId="1" xfId="1" applyFont="1" applyFill="1" applyBorder="1" applyAlignment="1">
      <alignment horizontal="left" vertical="center"/>
    </xf>
    <xf numFmtId="43" fontId="10" fillId="2" borderId="1" xfId="1" applyFont="1" applyFill="1" applyBorder="1" applyAlignment="1">
      <alignment vertical="center"/>
    </xf>
    <xf numFmtId="43" fontId="12" fillId="2" borderId="1" xfId="1" applyFont="1" applyFill="1" applyBorder="1" applyAlignment="1">
      <alignment vertical="center"/>
    </xf>
    <xf numFmtId="43" fontId="12" fillId="2" borderId="28" xfId="1" applyFont="1" applyFill="1" applyBorder="1" applyAlignment="1">
      <alignment horizontal="center" vertical="center" wrapText="1"/>
    </xf>
    <xf numFmtId="43" fontId="12" fillId="2" borderId="29" xfId="1" applyFont="1" applyFill="1" applyBorder="1" applyAlignment="1">
      <alignment horizontal="center" vertical="center" wrapText="1"/>
    </xf>
    <xf numFmtId="43" fontId="13" fillId="2" borderId="29" xfId="1" applyFont="1" applyFill="1" applyBorder="1" applyAlignment="1">
      <alignment horizontal="center" vertical="center" wrapText="1"/>
    </xf>
    <xf numFmtId="43" fontId="12" fillId="2" borderId="27" xfId="1" applyFont="1" applyFill="1" applyBorder="1" applyAlignment="1" applyProtection="1">
      <alignment horizontal="center" vertical="center" wrapText="1"/>
      <protection locked="0"/>
    </xf>
    <xf numFmtId="43" fontId="12" fillId="2" borderId="26" xfId="1" applyFont="1" applyFill="1" applyBorder="1" applyAlignment="1">
      <alignment horizontal="center" vertical="center" wrapText="1"/>
    </xf>
    <xf numFmtId="43" fontId="12" fillId="2" borderId="1" xfId="1" applyFont="1" applyFill="1" applyBorder="1" applyAlignment="1">
      <alignment horizontal="center" vertical="center"/>
    </xf>
    <xf numFmtId="0" fontId="14" fillId="0" borderId="34" xfId="0" applyFont="1" applyBorder="1" applyAlignment="1">
      <alignment vertical="center" wrapText="1"/>
    </xf>
    <xf numFmtId="0" fontId="14" fillId="2" borderId="35" xfId="1" applyNumberFormat="1" applyFont="1" applyFill="1" applyBorder="1" applyAlignment="1" applyProtection="1">
      <alignment horizontal="left" vertical="center" wrapText="1"/>
    </xf>
    <xf numFmtId="168" fontId="14" fillId="2" borderId="34" xfId="1" applyNumberFormat="1" applyFont="1" applyFill="1" applyBorder="1" applyAlignment="1" applyProtection="1">
      <alignment horizontal="right" vertical="center" wrapText="1"/>
    </xf>
    <xf numFmtId="168" fontId="14" fillId="2" borderId="3" xfId="1" applyNumberFormat="1" applyFont="1" applyFill="1" applyBorder="1" applyAlignment="1" applyProtection="1">
      <alignment horizontal="right" vertical="center" wrapText="1"/>
    </xf>
    <xf numFmtId="168" fontId="15" fillId="2" borderId="3" xfId="1" applyNumberFormat="1" applyFont="1" applyFill="1" applyBorder="1" applyAlignment="1">
      <alignment horizontal="right" vertical="center" wrapText="1"/>
    </xf>
    <xf numFmtId="168" fontId="14" fillId="2" borderId="36" xfId="1" applyNumberFormat="1" applyFont="1" applyFill="1" applyBorder="1" applyAlignment="1">
      <alignment horizontal="right" vertical="center" wrapText="1"/>
    </xf>
    <xf numFmtId="168" fontId="12" fillId="2" borderId="34" xfId="1" applyNumberFormat="1" applyFont="1" applyFill="1" applyBorder="1" applyAlignment="1" applyProtection="1">
      <alignment horizontal="right" vertical="center" wrapText="1"/>
    </xf>
    <xf numFmtId="168" fontId="12" fillId="2" borderId="3" xfId="1" applyNumberFormat="1" applyFont="1" applyFill="1" applyBorder="1" applyAlignment="1" applyProtection="1">
      <alignment horizontal="right" vertical="center" wrapText="1"/>
    </xf>
    <xf numFmtId="168" fontId="13" fillId="2" borderId="3" xfId="1" applyNumberFormat="1" applyFont="1" applyFill="1" applyBorder="1" applyAlignment="1">
      <alignment horizontal="right" vertical="center" wrapText="1"/>
    </xf>
    <xf numFmtId="168" fontId="12" fillId="2" borderId="36" xfId="1" applyNumberFormat="1" applyFont="1" applyFill="1" applyBorder="1" applyAlignment="1">
      <alignment horizontal="right" vertical="center" wrapText="1"/>
    </xf>
    <xf numFmtId="43" fontId="12" fillId="2" borderId="1" xfId="1" applyFont="1" applyFill="1" applyBorder="1" applyAlignment="1" applyProtection="1">
      <alignment horizontal="left" vertical="center"/>
    </xf>
    <xf numFmtId="168" fontId="12" fillId="2" borderId="3" xfId="1" applyNumberFormat="1" applyFont="1" applyFill="1" applyBorder="1" applyAlignment="1">
      <alignment horizontal="right" vertical="center" wrapText="1"/>
    </xf>
    <xf numFmtId="43" fontId="16" fillId="2" borderId="1" xfId="1" applyFont="1" applyFill="1" applyBorder="1" applyAlignment="1">
      <alignment horizontal="left" vertical="center"/>
    </xf>
    <xf numFmtId="168" fontId="14" fillId="2" borderId="34" xfId="1" applyNumberFormat="1" applyFont="1" applyFill="1" applyBorder="1" applyAlignment="1">
      <alignment horizontal="right" vertical="center" wrapText="1"/>
    </xf>
    <xf numFmtId="168" fontId="14" fillId="2" borderId="3" xfId="1" applyNumberFormat="1" applyFont="1" applyFill="1" applyBorder="1" applyAlignment="1">
      <alignment horizontal="right" vertical="center" wrapText="1"/>
    </xf>
    <xf numFmtId="0" fontId="14" fillId="2" borderId="35" xfId="1" applyNumberFormat="1" applyFont="1" applyFill="1" applyBorder="1" applyAlignment="1">
      <alignment horizontal="left" vertical="center" wrapText="1"/>
    </xf>
    <xf numFmtId="168" fontId="12" fillId="2" borderId="34" xfId="1" applyNumberFormat="1" applyFont="1" applyFill="1" applyBorder="1" applyAlignment="1">
      <alignment horizontal="right" vertical="center" wrapText="1"/>
    </xf>
    <xf numFmtId="43" fontId="12" fillId="2" borderId="1" xfId="1" applyFont="1" applyFill="1" applyBorder="1" applyAlignment="1">
      <alignment horizontal="left" vertical="center"/>
    </xf>
    <xf numFmtId="43" fontId="17" fillId="2" borderId="1" xfId="1" applyFont="1" applyFill="1" applyBorder="1" applyAlignment="1">
      <alignment horizontal="left" vertical="center"/>
    </xf>
    <xf numFmtId="168" fontId="14" fillId="2" borderId="34" xfId="1" applyNumberFormat="1" applyFont="1" applyFill="1" applyBorder="1" applyAlignment="1">
      <alignment horizontal="left" vertical="center" wrapText="1"/>
    </xf>
    <xf numFmtId="168" fontId="14" fillId="2" borderId="3" xfId="1" applyNumberFormat="1" applyFont="1" applyFill="1" applyBorder="1" applyAlignment="1">
      <alignment horizontal="left" vertical="center" wrapText="1"/>
    </xf>
    <xf numFmtId="168" fontId="12" fillId="2" borderId="34" xfId="1" applyNumberFormat="1" applyFont="1" applyFill="1" applyBorder="1" applyAlignment="1">
      <alignment horizontal="left" vertical="center" wrapText="1"/>
    </xf>
    <xf numFmtId="168" fontId="12" fillId="2" borderId="3" xfId="1" applyNumberFormat="1" applyFont="1" applyFill="1" applyBorder="1" applyAlignment="1">
      <alignment horizontal="left" vertical="center" wrapText="1"/>
    </xf>
    <xf numFmtId="168" fontId="14" fillId="2" borderId="34" xfId="1" applyNumberFormat="1" applyFont="1" applyFill="1" applyBorder="1" applyAlignment="1">
      <alignment vertical="center" wrapText="1"/>
    </xf>
    <xf numFmtId="168" fontId="14" fillId="2" borderId="3" xfId="1" applyNumberFormat="1" applyFont="1" applyFill="1" applyBorder="1" applyAlignment="1">
      <alignment vertical="center" wrapText="1"/>
    </xf>
    <xf numFmtId="168" fontId="12" fillId="2" borderId="34" xfId="1" applyNumberFormat="1" applyFont="1" applyFill="1" applyBorder="1" applyAlignment="1">
      <alignment vertical="center" wrapText="1"/>
    </xf>
    <xf numFmtId="168" fontId="12" fillId="2" borderId="3" xfId="1" applyNumberFormat="1" applyFont="1" applyFill="1" applyBorder="1" applyAlignment="1">
      <alignment vertical="center" wrapText="1"/>
    </xf>
    <xf numFmtId="43" fontId="14" fillId="2" borderId="1" xfId="1" applyFont="1" applyFill="1" applyBorder="1" applyAlignment="1">
      <alignment vertical="center"/>
    </xf>
    <xf numFmtId="0" fontId="14" fillId="2" borderId="0" xfId="1" applyNumberFormat="1" applyFont="1" applyFill="1" applyAlignment="1">
      <alignment horizontal="right" vertical="center"/>
    </xf>
    <xf numFmtId="43" fontId="14" fillId="2" borderId="0" xfId="1" applyFont="1" applyFill="1" applyAlignment="1">
      <alignment vertical="center"/>
    </xf>
    <xf numFmtId="43" fontId="15" fillId="2" borderId="0" xfId="1" applyFont="1" applyFill="1" applyAlignment="1">
      <alignment vertical="center"/>
    </xf>
    <xf numFmtId="43" fontId="14" fillId="2" borderId="0" xfId="1" applyFont="1" applyFill="1" applyAlignment="1" applyProtection="1">
      <alignment vertical="center"/>
      <protection locked="0"/>
    </xf>
    <xf numFmtId="43" fontId="10" fillId="2" borderId="0" xfId="1" applyFont="1" applyFill="1" applyAlignment="1">
      <alignment vertical="center"/>
    </xf>
    <xf numFmtId="43" fontId="7" fillId="2" borderId="0" xfId="1" applyFont="1" applyFill="1" applyAlignment="1">
      <alignment vertical="center"/>
    </xf>
    <xf numFmtId="0" fontId="10" fillId="2" borderId="0" xfId="1" applyNumberFormat="1" applyFont="1" applyFill="1" applyAlignment="1">
      <alignment horizontal="right" vertical="center"/>
    </xf>
    <xf numFmtId="43" fontId="10" fillId="2" borderId="0" xfId="1" applyFont="1" applyFill="1" applyAlignment="1" applyProtection="1">
      <alignment vertical="center"/>
      <protection locked="0"/>
    </xf>
    <xf numFmtId="168" fontId="18" fillId="2" borderId="34" xfId="1" applyNumberFormat="1" applyFont="1" applyFill="1" applyBorder="1" applyAlignment="1" applyProtection="1">
      <alignment horizontal="right" vertical="center" wrapText="1"/>
    </xf>
    <xf numFmtId="168" fontId="18" fillId="2" borderId="3" xfId="1" applyNumberFormat="1" applyFont="1" applyFill="1" applyBorder="1" applyAlignment="1" applyProtection="1">
      <alignment horizontal="right" vertical="center" wrapText="1"/>
    </xf>
    <xf numFmtId="168" fontId="19" fillId="2" borderId="3" xfId="1" applyNumberFormat="1" applyFont="1" applyFill="1" applyBorder="1" applyAlignment="1">
      <alignment horizontal="right" vertical="center" wrapText="1"/>
    </xf>
    <xf numFmtId="168" fontId="18" fillId="2" borderId="36" xfId="1" applyNumberFormat="1" applyFont="1" applyFill="1" applyBorder="1" applyAlignment="1">
      <alignment horizontal="right" vertical="center" wrapText="1"/>
    </xf>
    <xf numFmtId="168" fontId="18" fillId="2" borderId="34" xfId="1" applyNumberFormat="1" applyFont="1" applyFill="1" applyBorder="1" applyAlignment="1">
      <alignment horizontal="right" vertical="center" wrapText="1"/>
    </xf>
    <xf numFmtId="168" fontId="18" fillId="2" borderId="3" xfId="1" applyNumberFormat="1" applyFont="1" applyFill="1" applyBorder="1" applyAlignment="1">
      <alignment horizontal="right" vertical="center" wrapText="1"/>
    </xf>
    <xf numFmtId="168" fontId="18" fillId="2" borderId="34" xfId="1" applyNumberFormat="1" applyFont="1" applyFill="1" applyBorder="1" applyAlignment="1">
      <alignment horizontal="left" vertical="center" wrapText="1"/>
    </xf>
    <xf numFmtId="168" fontId="18" fillId="2" borderId="3" xfId="1" applyNumberFormat="1" applyFont="1" applyFill="1" applyBorder="1" applyAlignment="1">
      <alignment horizontal="left" vertical="center" wrapText="1"/>
    </xf>
    <xf numFmtId="168" fontId="18" fillId="2" borderId="3" xfId="1" applyNumberFormat="1" applyFont="1" applyFill="1" applyBorder="1" applyAlignment="1">
      <alignment horizontal="center" vertical="center" wrapText="1"/>
    </xf>
    <xf numFmtId="168" fontId="18" fillId="2" borderId="34" xfId="1" applyNumberFormat="1" applyFont="1" applyFill="1" applyBorder="1" applyAlignment="1">
      <alignment vertical="center" wrapText="1"/>
    </xf>
    <xf numFmtId="168" fontId="18" fillId="2" borderId="3" xfId="1" applyNumberFormat="1" applyFont="1" applyFill="1" applyBorder="1" applyAlignment="1">
      <alignment vertical="center" wrapText="1"/>
    </xf>
    <xf numFmtId="43" fontId="21" fillId="2" borderId="1" xfId="1" applyFont="1" applyFill="1" applyBorder="1" applyAlignment="1">
      <alignment vertical="center"/>
    </xf>
    <xf numFmtId="0" fontId="21" fillId="2" borderId="0" xfId="1" applyNumberFormat="1" applyFont="1" applyFill="1" applyAlignment="1">
      <alignment horizontal="right" vertical="center"/>
    </xf>
    <xf numFmtId="43" fontId="21" fillId="2" borderId="0" xfId="1" applyFont="1" applyFill="1" applyAlignment="1">
      <alignment vertical="center"/>
    </xf>
    <xf numFmtId="43" fontId="22" fillId="2" borderId="0" xfId="1" applyFont="1" applyFill="1" applyAlignment="1">
      <alignment vertical="center"/>
    </xf>
    <xf numFmtId="43" fontId="21" fillId="2" borderId="0" xfId="1" applyFont="1" applyFill="1" applyAlignment="1" applyProtection="1">
      <alignment vertical="center"/>
      <protection locked="0"/>
    </xf>
    <xf numFmtId="43" fontId="22" fillId="2" borderId="0" xfId="1" applyFont="1" applyFill="1" applyAlignment="1">
      <alignment horizontal="right"/>
    </xf>
    <xf numFmtId="0" fontId="21" fillId="2" borderId="1" xfId="1" applyNumberFormat="1" applyFont="1" applyFill="1" applyBorder="1" applyAlignment="1">
      <alignment horizontal="right" vertical="center" wrapText="1"/>
    </xf>
    <xf numFmtId="43" fontId="21" fillId="2" borderId="1" xfId="1" applyFont="1" applyFill="1" applyBorder="1" applyAlignment="1">
      <alignment vertical="center" wrapText="1"/>
    </xf>
    <xf numFmtId="43" fontId="22" fillId="2" borderId="1" xfId="1" applyFont="1" applyFill="1" applyBorder="1" applyAlignment="1">
      <alignment vertical="center" wrapText="1"/>
    </xf>
    <xf numFmtId="43" fontId="21" fillId="2" borderId="1" xfId="1" applyFont="1" applyFill="1" applyBorder="1" applyAlignment="1">
      <alignment horizontal="left" vertical="center" wrapText="1"/>
    </xf>
    <xf numFmtId="0" fontId="14" fillId="0" borderId="30" xfId="0" applyFont="1" applyBorder="1" applyAlignment="1">
      <alignment vertical="center" wrapText="1"/>
    </xf>
    <xf numFmtId="0" fontId="14" fillId="2" borderId="31" xfId="1" applyNumberFormat="1" applyFont="1" applyFill="1" applyBorder="1" applyAlignment="1">
      <alignment horizontal="left" vertical="center" wrapText="1"/>
    </xf>
    <xf numFmtId="168" fontId="14" fillId="2" borderId="30" xfId="1" applyNumberFormat="1" applyFont="1" applyFill="1" applyBorder="1" applyAlignment="1">
      <alignment horizontal="right" vertical="center" wrapText="1"/>
    </xf>
    <xf numFmtId="168" fontId="14" fillId="2" borderId="32" xfId="1" applyNumberFormat="1" applyFont="1" applyFill="1" applyBorder="1" applyAlignment="1">
      <alignment horizontal="right" vertical="center" wrapText="1"/>
    </xf>
    <xf numFmtId="168" fontId="15" fillId="2" borderId="32" xfId="1" applyNumberFormat="1" applyFont="1" applyFill="1" applyBorder="1" applyAlignment="1">
      <alignment horizontal="right" vertical="center" wrapText="1"/>
    </xf>
    <xf numFmtId="168" fontId="14" fillId="2" borderId="33" xfId="1" applyNumberFormat="1" applyFont="1" applyFill="1" applyBorder="1" applyAlignment="1">
      <alignment horizontal="right" vertical="center" wrapText="1"/>
    </xf>
    <xf numFmtId="168" fontId="18" fillId="2" borderId="30" xfId="1" applyNumberFormat="1" applyFont="1" applyFill="1" applyBorder="1" applyAlignment="1">
      <alignment horizontal="right" vertical="center" wrapText="1"/>
    </xf>
    <xf numFmtId="168" fontId="18" fillId="2" borderId="32" xfId="1" applyNumberFormat="1" applyFont="1" applyFill="1" applyBorder="1" applyAlignment="1">
      <alignment horizontal="right" vertical="center" wrapText="1"/>
    </xf>
    <xf numFmtId="168" fontId="19" fillId="2" borderId="32" xfId="1" applyNumberFormat="1" applyFont="1" applyFill="1" applyBorder="1" applyAlignment="1">
      <alignment horizontal="right" vertical="center" wrapText="1"/>
    </xf>
    <xf numFmtId="168" fontId="18" fillId="2" borderId="33" xfId="1" applyNumberFormat="1" applyFont="1" applyFill="1" applyBorder="1" applyAlignment="1">
      <alignment horizontal="right" vertical="center" wrapText="1"/>
    </xf>
    <xf numFmtId="168" fontId="12" fillId="2" borderId="30" xfId="1" applyNumberFormat="1" applyFont="1" applyFill="1" applyBorder="1" applyAlignment="1">
      <alignment horizontal="right" vertical="center" wrapText="1"/>
    </xf>
    <xf numFmtId="168" fontId="12" fillId="2" borderId="32" xfId="1" applyNumberFormat="1" applyFont="1" applyFill="1" applyBorder="1" applyAlignment="1">
      <alignment horizontal="right" vertical="center" wrapText="1"/>
    </xf>
    <xf numFmtId="168" fontId="13" fillId="2" borderId="32" xfId="1" applyNumberFormat="1" applyFont="1" applyFill="1" applyBorder="1" applyAlignment="1">
      <alignment horizontal="right" vertical="center" wrapText="1"/>
    </xf>
    <xf numFmtId="168" fontId="12" fillId="2" borderId="33" xfId="1" applyNumberFormat="1" applyFont="1" applyFill="1" applyBorder="1" applyAlignment="1">
      <alignment horizontal="right" vertical="center" wrapText="1"/>
    </xf>
    <xf numFmtId="168" fontId="14" fillId="0" borderId="34" xfId="1" applyNumberFormat="1" applyFont="1" applyFill="1" applyBorder="1" applyAlignment="1">
      <alignment horizontal="right" vertical="center" wrapText="1"/>
    </xf>
    <xf numFmtId="0" fontId="14" fillId="0" borderId="26" xfId="0" applyFont="1" applyBorder="1" applyAlignment="1">
      <alignment vertical="center" wrapText="1"/>
    </xf>
    <xf numFmtId="0" fontId="14" fillId="2" borderId="37" xfId="1" applyNumberFormat="1" applyFont="1" applyFill="1" applyBorder="1" applyAlignment="1" applyProtection="1">
      <alignment horizontal="left" vertical="center" wrapText="1"/>
    </xf>
    <xf numFmtId="168" fontId="14" fillId="2" borderId="26" xfId="1" applyNumberFormat="1" applyFont="1" applyFill="1" applyBorder="1" applyAlignment="1">
      <alignment horizontal="right" vertical="center" wrapText="1"/>
    </xf>
    <xf numFmtId="168" fontId="15" fillId="2" borderId="29" xfId="1" applyNumberFormat="1" applyFont="1" applyFill="1" applyBorder="1" applyAlignment="1">
      <alignment horizontal="right" vertical="center" wrapText="1"/>
    </xf>
    <xf numFmtId="168" fontId="14" fillId="2" borderId="27" xfId="1" applyNumberFormat="1" applyFont="1" applyFill="1" applyBorder="1" applyAlignment="1">
      <alignment horizontal="right" vertical="center" wrapText="1"/>
    </xf>
    <xf numFmtId="168" fontId="18" fillId="2" borderId="26" xfId="1" applyNumberFormat="1" applyFont="1" applyFill="1" applyBorder="1" applyAlignment="1">
      <alignment horizontal="right" vertical="center" wrapText="1"/>
    </xf>
    <xf numFmtId="168" fontId="18" fillId="2" borderId="29" xfId="1" applyNumberFormat="1" applyFont="1" applyFill="1" applyBorder="1" applyAlignment="1">
      <alignment horizontal="right" vertical="center" wrapText="1"/>
    </xf>
    <xf numFmtId="168" fontId="19" fillId="2" borderId="29" xfId="1" applyNumberFormat="1" applyFont="1" applyFill="1" applyBorder="1" applyAlignment="1">
      <alignment horizontal="right" vertical="center" wrapText="1"/>
    </xf>
    <xf numFmtId="168" fontId="18" fillId="2" borderId="27" xfId="1" applyNumberFormat="1" applyFont="1" applyFill="1" applyBorder="1" applyAlignment="1">
      <alignment horizontal="right" vertical="center" wrapText="1"/>
    </xf>
    <xf numFmtId="168" fontId="12" fillId="2" borderId="26" xfId="1" applyNumberFormat="1" applyFont="1" applyFill="1" applyBorder="1" applyAlignment="1">
      <alignment horizontal="right" vertical="center" wrapText="1"/>
    </xf>
    <xf numFmtId="168" fontId="12" fillId="2" borderId="29" xfId="1" applyNumberFormat="1" applyFont="1" applyFill="1" applyBorder="1" applyAlignment="1">
      <alignment horizontal="right" vertical="center" wrapText="1"/>
    </xf>
    <xf numFmtId="168" fontId="13" fillId="2" borderId="29" xfId="1" applyNumberFormat="1" applyFont="1" applyFill="1" applyBorder="1" applyAlignment="1">
      <alignment horizontal="right" vertical="center" wrapText="1"/>
    </xf>
    <xf numFmtId="43" fontId="12" fillId="2" borderId="1" xfId="1" applyFont="1" applyFill="1" applyBorder="1" applyAlignment="1">
      <alignment horizontal="right" vertical="center"/>
    </xf>
    <xf numFmtId="168" fontId="18" fillId="2" borderId="1" xfId="1" applyNumberFormat="1" applyFont="1" applyFill="1" applyBorder="1" applyAlignment="1">
      <alignment horizontal="right" vertical="center" wrapText="1"/>
    </xf>
    <xf numFmtId="43" fontId="11" fillId="2" borderId="26" xfId="1" applyFont="1" applyFill="1" applyBorder="1" applyAlignment="1">
      <alignment horizontal="center" vertical="center" wrapText="1"/>
    </xf>
    <xf numFmtId="43" fontId="11" fillId="2" borderId="28" xfId="1" applyFont="1" applyFill="1" applyBorder="1" applyAlignment="1">
      <alignment horizontal="center" vertical="center" wrapText="1"/>
    </xf>
    <xf numFmtId="43" fontId="11" fillId="2" borderId="29" xfId="1" applyFont="1" applyFill="1" applyBorder="1" applyAlignment="1">
      <alignment horizontal="center" vertical="center" wrapText="1"/>
    </xf>
    <xf numFmtId="43" fontId="20" fillId="2" borderId="29" xfId="1" applyFont="1" applyFill="1" applyBorder="1" applyAlignment="1">
      <alignment horizontal="center" vertical="center" wrapText="1"/>
    </xf>
    <xf numFmtId="43" fontId="11" fillId="2" borderId="27" xfId="1" applyFont="1" applyFill="1" applyBorder="1" applyAlignment="1" applyProtection="1">
      <alignment horizontal="center" vertical="center" wrapText="1"/>
      <protection locked="0"/>
    </xf>
    <xf numFmtId="0" fontId="23" fillId="0" borderId="3" xfId="0" applyFont="1" applyBorder="1" applyAlignment="1">
      <alignment vertical="center" wrapText="1"/>
    </xf>
    <xf numFmtId="43" fontId="21" fillId="2" borderId="0" xfId="1" applyFont="1" applyFill="1" applyAlignment="1">
      <alignment horizontal="center" vertical="center"/>
    </xf>
    <xf numFmtId="164" fontId="3" fillId="0" borderId="2" xfId="0" applyNumberFormat="1" applyFont="1" applyFill="1" applyBorder="1" applyAlignment="1" applyProtection="1">
      <alignment horizontal="center" vertical="center" wrapText="1"/>
    </xf>
    <xf numFmtId="0" fontId="14" fillId="2" borderId="34" xfId="0" applyFont="1" applyFill="1" applyBorder="1" applyAlignment="1">
      <alignment vertical="center" wrapText="1"/>
    </xf>
    <xf numFmtId="0" fontId="11" fillId="2" borderId="34" xfId="0" applyFont="1" applyFill="1" applyBorder="1" applyAlignment="1">
      <alignment vertical="center" wrapText="1"/>
    </xf>
    <xf numFmtId="43" fontId="21" fillId="2" borderId="0" xfId="1" applyFont="1" applyFill="1" applyAlignment="1">
      <alignment horizontal="center" vertical="center"/>
    </xf>
    <xf numFmtId="43" fontId="14" fillId="2" borderId="21" xfId="1" applyFont="1" applyFill="1" applyBorder="1" applyAlignment="1">
      <alignment horizontal="center" vertical="center" wrapText="1"/>
    </xf>
    <xf numFmtId="43" fontId="14" fillId="2" borderId="26" xfId="1" applyFont="1" applyFill="1" applyBorder="1" applyAlignment="1">
      <alignment horizontal="center" vertical="center" wrapText="1"/>
    </xf>
    <xf numFmtId="0" fontId="12" fillId="2" borderId="22" xfId="1" applyNumberFormat="1" applyFont="1" applyFill="1" applyBorder="1" applyAlignment="1">
      <alignment horizontal="center" vertical="center" wrapText="1"/>
    </xf>
    <xf numFmtId="0" fontId="12" fillId="2" borderId="27" xfId="1" applyNumberFormat="1" applyFont="1" applyFill="1" applyBorder="1" applyAlignment="1">
      <alignment horizontal="center" vertical="center" wrapText="1"/>
    </xf>
    <xf numFmtId="43" fontId="12" fillId="2" borderId="23" xfId="1" applyFont="1" applyFill="1" applyBorder="1" applyAlignment="1">
      <alignment horizontal="center" vertical="center"/>
    </xf>
    <xf numFmtId="43" fontId="12" fillId="2" borderId="24" xfId="1" applyFont="1" applyFill="1" applyBorder="1" applyAlignment="1">
      <alignment horizontal="center" vertical="center"/>
    </xf>
    <xf numFmtId="43" fontId="12" fillId="2" borderId="25" xfId="1" applyFont="1" applyFill="1" applyBorder="1" applyAlignment="1">
      <alignment horizontal="center" vertical="center"/>
    </xf>
    <xf numFmtId="164" fontId="3" fillId="0" borderId="2" xfId="0" applyNumberFormat="1" applyFont="1" applyFill="1" applyBorder="1" applyAlignment="1" applyProtection="1">
      <alignment horizontal="center" vertical="center" wrapText="1"/>
    </xf>
    <xf numFmtId="164" fontId="3" fillId="0" borderId="7" xfId="0" applyNumberFormat="1" applyFont="1" applyFill="1" applyBorder="1" applyAlignment="1" applyProtection="1">
      <alignment horizontal="center" vertical="center" wrapText="1"/>
    </xf>
    <xf numFmtId="164" fontId="3" fillId="0" borderId="5" xfId="0" applyNumberFormat="1" applyFont="1" applyFill="1" applyBorder="1" applyAlignment="1" applyProtection="1">
      <alignment horizontal="center" vertical="center" wrapText="1"/>
    </xf>
    <xf numFmtId="164" fontId="3" fillId="0" borderId="15" xfId="0" applyNumberFormat="1" applyFont="1" applyFill="1" applyBorder="1" applyAlignment="1" applyProtection="1">
      <alignment horizontal="center" vertical="center" wrapText="1"/>
    </xf>
    <xf numFmtId="164" fontId="3" fillId="0" borderId="9" xfId="0" applyNumberFormat="1" applyFont="1" applyFill="1" applyBorder="1" applyAlignment="1" applyProtection="1">
      <alignment horizontal="center" vertical="center" wrapText="1"/>
    </xf>
    <xf numFmtId="164" fontId="3" fillId="0" borderId="10" xfId="0" applyNumberFormat="1" applyFont="1" applyFill="1" applyBorder="1" applyAlignment="1" applyProtection="1">
      <alignment horizontal="center" vertical="center" wrapText="1"/>
    </xf>
    <xf numFmtId="164" fontId="3" fillId="0" borderId="6" xfId="0" applyNumberFormat="1" applyFont="1" applyFill="1" applyBorder="1" applyAlignment="1" applyProtection="1">
      <alignment horizontal="center" vertical="center" wrapText="1"/>
    </xf>
    <xf numFmtId="164" fontId="3" fillId="0" borderId="17" xfId="0" applyNumberFormat="1" applyFont="1" applyFill="1" applyBorder="1" applyAlignment="1" applyProtection="1">
      <alignment horizontal="center" vertical="center" wrapText="1"/>
    </xf>
    <xf numFmtId="164" fontId="3" fillId="0" borderId="12" xfId="0" applyNumberFormat="1" applyFont="1" applyFill="1" applyBorder="1" applyAlignment="1" applyProtection="1">
      <alignment horizontal="center" vertical="center" wrapText="1"/>
    </xf>
    <xf numFmtId="164" fontId="3" fillId="0" borderId="19" xfId="0" applyNumberFormat="1" applyFont="1" applyFill="1" applyBorder="1" applyAlignment="1" applyProtection="1">
      <alignment horizontal="center" vertical="center" wrapText="1"/>
    </xf>
    <xf numFmtId="164" fontId="3" fillId="0" borderId="1" xfId="0" applyNumberFormat="1" applyFont="1" applyFill="1" applyBorder="1" applyAlignment="1" applyProtection="1">
      <alignment horizontal="center" vertical="center" wrapText="1"/>
    </xf>
    <xf numFmtId="164" fontId="3" fillId="0" borderId="18" xfId="0" applyNumberFormat="1" applyFont="1" applyFill="1" applyBorder="1" applyAlignment="1" applyProtection="1">
      <alignment horizontal="center" vertical="center" wrapText="1"/>
    </xf>
    <xf numFmtId="164" fontId="3" fillId="0" borderId="3" xfId="0" applyNumberFormat="1" applyFont="1" applyFill="1" applyBorder="1" applyAlignment="1" applyProtection="1">
      <alignment horizontal="center" vertical="center" wrapText="1"/>
    </xf>
    <xf numFmtId="164" fontId="5" fillId="0" borderId="8" xfId="0" applyNumberFormat="1" applyFont="1" applyFill="1" applyBorder="1" applyAlignment="1" applyProtection="1">
      <alignment horizontal="center" vertical="top" wrapText="1"/>
    </xf>
    <xf numFmtId="164" fontId="5" fillId="0" borderId="9" xfId="0" applyNumberFormat="1" applyFont="1" applyFill="1" applyBorder="1" applyAlignment="1" applyProtection="1">
      <alignment horizontal="center" vertical="top" wrapText="1"/>
    </xf>
    <xf numFmtId="164" fontId="5" fillId="0" borderId="13" xfId="0" applyNumberFormat="1" applyFont="1" applyFill="1" applyBorder="1" applyAlignment="1" applyProtection="1">
      <alignment horizontal="center" vertical="top" wrapText="1"/>
    </xf>
    <xf numFmtId="164" fontId="3" fillId="0" borderId="1" xfId="0" applyNumberFormat="1" applyFont="1" applyFill="1" applyBorder="1" applyAlignment="1" applyProtection="1">
      <alignment horizontal="left" vertical="top" wrapText="1"/>
    </xf>
    <xf numFmtId="43" fontId="18" fillId="2" borderId="0" xfId="1" applyFont="1" applyFill="1" applyAlignment="1">
      <alignment horizontal="center" vertical="center" wrapText="1"/>
    </xf>
    <xf numFmtId="164" fontId="5" fillId="0" borderId="11" xfId="0" applyNumberFormat="1" applyFont="1" applyFill="1" applyBorder="1" applyAlignment="1" applyProtection="1">
      <alignment horizontal="center" vertical="center" wrapText="1"/>
    </xf>
    <xf numFmtId="164" fontId="3" fillId="0" borderId="8" xfId="0" applyNumberFormat="1" applyFont="1" applyFill="1" applyBorder="1" applyAlignment="1" applyProtection="1">
      <alignment horizontal="center" vertical="center" wrapText="1"/>
    </xf>
  </cellXfs>
  <cellStyles count="3">
    <cellStyle name="Обычный" xfId="0" builtinId="0"/>
    <cellStyle name="Финансовый" xfId="1" builtinId="3"/>
    <cellStyle name="Финансовый 2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21"/>
  <sheetViews>
    <sheetView tabSelected="1" topLeftCell="A316" zoomScaleNormal="100" workbookViewId="0">
      <selection activeCell="A327" sqref="A327"/>
    </sheetView>
  </sheetViews>
  <sheetFormatPr defaultRowHeight="26.25" customHeight="1" x14ac:dyDescent="0.25"/>
  <cols>
    <col min="1" max="1" width="72.7109375" style="85" customWidth="1"/>
    <col min="2" max="2" width="12.140625" style="127" customWidth="1"/>
    <col min="3" max="3" width="12.5703125" style="125" hidden="1" customWidth="1"/>
    <col min="4" max="4" width="12.140625" style="125" hidden="1" customWidth="1"/>
    <col min="5" max="5" width="12.28515625" style="125" hidden="1" customWidth="1"/>
    <col min="6" max="6" width="11.28515625" style="126" hidden="1" customWidth="1"/>
    <col min="7" max="7" width="7.5703125" style="128" hidden="1" customWidth="1"/>
    <col min="8" max="8" width="21.5703125" style="125" customWidth="1"/>
    <col min="9" max="9" width="20.42578125" style="125" customWidth="1"/>
    <col min="10" max="10" width="21.7109375" style="125" customWidth="1"/>
    <col min="11" max="11" width="19.5703125" style="126" customWidth="1"/>
    <col min="12" max="12" width="11.5703125" style="125" customWidth="1"/>
    <col min="13" max="14" width="12.140625" style="125" hidden="1" customWidth="1"/>
    <col min="15" max="15" width="12.28515625" style="125" hidden="1" customWidth="1"/>
    <col min="16" max="16" width="10.140625" style="126" hidden="1" customWidth="1"/>
    <col min="17" max="17" width="7.42578125" style="125" hidden="1" customWidth="1"/>
    <col min="18" max="18" width="17" style="85" hidden="1" customWidth="1"/>
    <col min="19" max="19" width="11.140625" style="85" hidden="1" customWidth="1"/>
    <col min="20" max="20" width="9.140625" style="85"/>
    <col min="21" max="21" width="10.5703125" style="85" bestFit="1" customWidth="1"/>
    <col min="22" max="256" width="9.140625" style="85"/>
    <col min="257" max="257" width="78.28515625" style="85" customWidth="1"/>
    <col min="258" max="258" width="12.140625" style="85" customWidth="1"/>
    <col min="259" max="263" width="0" style="85" hidden="1" customWidth="1"/>
    <col min="264" max="264" width="16.5703125" style="85" customWidth="1"/>
    <col min="265" max="265" width="17.5703125" style="85" customWidth="1"/>
    <col min="266" max="266" width="17.85546875" style="85" customWidth="1"/>
    <col min="267" max="267" width="16.28515625" style="85" customWidth="1"/>
    <col min="268" max="268" width="9.7109375" style="85" customWidth="1"/>
    <col min="269" max="275" width="0" style="85" hidden="1" customWidth="1"/>
    <col min="276" max="276" width="9.140625" style="85"/>
    <col min="277" max="277" width="10.5703125" style="85" bestFit="1" customWidth="1"/>
    <col min="278" max="512" width="9.140625" style="85"/>
    <col min="513" max="513" width="78.28515625" style="85" customWidth="1"/>
    <col min="514" max="514" width="12.140625" style="85" customWidth="1"/>
    <col min="515" max="519" width="0" style="85" hidden="1" customWidth="1"/>
    <col min="520" max="520" width="16.5703125" style="85" customWidth="1"/>
    <col min="521" max="521" width="17.5703125" style="85" customWidth="1"/>
    <col min="522" max="522" width="17.85546875" style="85" customWidth="1"/>
    <col min="523" max="523" width="16.28515625" style="85" customWidth="1"/>
    <col min="524" max="524" width="9.7109375" style="85" customWidth="1"/>
    <col min="525" max="531" width="0" style="85" hidden="1" customWidth="1"/>
    <col min="532" max="532" width="9.140625" style="85"/>
    <col min="533" max="533" width="10.5703125" style="85" bestFit="1" customWidth="1"/>
    <col min="534" max="768" width="9.140625" style="85"/>
    <col min="769" max="769" width="78.28515625" style="85" customWidth="1"/>
    <col min="770" max="770" width="12.140625" style="85" customWidth="1"/>
    <col min="771" max="775" width="0" style="85" hidden="1" customWidth="1"/>
    <col min="776" max="776" width="16.5703125" style="85" customWidth="1"/>
    <col min="777" max="777" width="17.5703125" style="85" customWidth="1"/>
    <col min="778" max="778" width="17.85546875" style="85" customWidth="1"/>
    <col min="779" max="779" width="16.28515625" style="85" customWidth="1"/>
    <col min="780" max="780" width="9.7109375" style="85" customWidth="1"/>
    <col min="781" max="787" width="0" style="85" hidden="1" customWidth="1"/>
    <col min="788" max="788" width="9.140625" style="85"/>
    <col min="789" max="789" width="10.5703125" style="85" bestFit="1" customWidth="1"/>
    <col min="790" max="1024" width="9.140625" style="85"/>
    <col min="1025" max="1025" width="78.28515625" style="85" customWidth="1"/>
    <col min="1026" max="1026" width="12.140625" style="85" customWidth="1"/>
    <col min="1027" max="1031" width="0" style="85" hidden="1" customWidth="1"/>
    <col min="1032" max="1032" width="16.5703125" style="85" customWidth="1"/>
    <col min="1033" max="1033" width="17.5703125" style="85" customWidth="1"/>
    <col min="1034" max="1034" width="17.85546875" style="85" customWidth="1"/>
    <col min="1035" max="1035" width="16.28515625" style="85" customWidth="1"/>
    <col min="1036" max="1036" width="9.7109375" style="85" customWidth="1"/>
    <col min="1037" max="1043" width="0" style="85" hidden="1" customWidth="1"/>
    <col min="1044" max="1044" width="9.140625" style="85"/>
    <col min="1045" max="1045" width="10.5703125" style="85" bestFit="1" customWidth="1"/>
    <col min="1046" max="1280" width="9.140625" style="85"/>
    <col min="1281" max="1281" width="78.28515625" style="85" customWidth="1"/>
    <col min="1282" max="1282" width="12.140625" style="85" customWidth="1"/>
    <col min="1283" max="1287" width="0" style="85" hidden="1" customWidth="1"/>
    <col min="1288" max="1288" width="16.5703125" style="85" customWidth="1"/>
    <col min="1289" max="1289" width="17.5703125" style="85" customWidth="1"/>
    <col min="1290" max="1290" width="17.85546875" style="85" customWidth="1"/>
    <col min="1291" max="1291" width="16.28515625" style="85" customWidth="1"/>
    <col min="1292" max="1292" width="9.7109375" style="85" customWidth="1"/>
    <col min="1293" max="1299" width="0" style="85" hidden="1" customWidth="1"/>
    <col min="1300" max="1300" width="9.140625" style="85"/>
    <col min="1301" max="1301" width="10.5703125" style="85" bestFit="1" customWidth="1"/>
    <col min="1302" max="1536" width="9.140625" style="85"/>
    <col min="1537" max="1537" width="78.28515625" style="85" customWidth="1"/>
    <col min="1538" max="1538" width="12.140625" style="85" customWidth="1"/>
    <col min="1539" max="1543" width="0" style="85" hidden="1" customWidth="1"/>
    <col min="1544" max="1544" width="16.5703125" style="85" customWidth="1"/>
    <col min="1545" max="1545" width="17.5703125" style="85" customWidth="1"/>
    <col min="1546" max="1546" width="17.85546875" style="85" customWidth="1"/>
    <col min="1547" max="1547" width="16.28515625" style="85" customWidth="1"/>
    <col min="1548" max="1548" width="9.7109375" style="85" customWidth="1"/>
    <col min="1549" max="1555" width="0" style="85" hidden="1" customWidth="1"/>
    <col min="1556" max="1556" width="9.140625" style="85"/>
    <col min="1557" max="1557" width="10.5703125" style="85" bestFit="1" customWidth="1"/>
    <col min="1558" max="1792" width="9.140625" style="85"/>
    <col min="1793" max="1793" width="78.28515625" style="85" customWidth="1"/>
    <col min="1794" max="1794" width="12.140625" style="85" customWidth="1"/>
    <col min="1795" max="1799" width="0" style="85" hidden="1" customWidth="1"/>
    <col min="1800" max="1800" width="16.5703125" style="85" customWidth="1"/>
    <col min="1801" max="1801" width="17.5703125" style="85" customWidth="1"/>
    <col min="1802" max="1802" width="17.85546875" style="85" customWidth="1"/>
    <col min="1803" max="1803" width="16.28515625" style="85" customWidth="1"/>
    <col min="1804" max="1804" width="9.7109375" style="85" customWidth="1"/>
    <col min="1805" max="1811" width="0" style="85" hidden="1" customWidth="1"/>
    <col min="1812" max="1812" width="9.140625" style="85"/>
    <col min="1813" max="1813" width="10.5703125" style="85" bestFit="1" customWidth="1"/>
    <col min="1814" max="2048" width="9.140625" style="85"/>
    <col min="2049" max="2049" width="78.28515625" style="85" customWidth="1"/>
    <col min="2050" max="2050" width="12.140625" style="85" customWidth="1"/>
    <col min="2051" max="2055" width="0" style="85" hidden="1" customWidth="1"/>
    <col min="2056" max="2056" width="16.5703125" style="85" customWidth="1"/>
    <col min="2057" max="2057" width="17.5703125" style="85" customWidth="1"/>
    <col min="2058" max="2058" width="17.85546875" style="85" customWidth="1"/>
    <col min="2059" max="2059" width="16.28515625" style="85" customWidth="1"/>
    <col min="2060" max="2060" width="9.7109375" style="85" customWidth="1"/>
    <col min="2061" max="2067" width="0" style="85" hidden="1" customWidth="1"/>
    <col min="2068" max="2068" width="9.140625" style="85"/>
    <col min="2069" max="2069" width="10.5703125" style="85" bestFit="1" customWidth="1"/>
    <col min="2070" max="2304" width="9.140625" style="85"/>
    <col min="2305" max="2305" width="78.28515625" style="85" customWidth="1"/>
    <col min="2306" max="2306" width="12.140625" style="85" customWidth="1"/>
    <col min="2307" max="2311" width="0" style="85" hidden="1" customWidth="1"/>
    <col min="2312" max="2312" width="16.5703125" style="85" customWidth="1"/>
    <col min="2313" max="2313" width="17.5703125" style="85" customWidth="1"/>
    <col min="2314" max="2314" width="17.85546875" style="85" customWidth="1"/>
    <col min="2315" max="2315" width="16.28515625" style="85" customWidth="1"/>
    <col min="2316" max="2316" width="9.7109375" style="85" customWidth="1"/>
    <col min="2317" max="2323" width="0" style="85" hidden="1" customWidth="1"/>
    <col min="2324" max="2324" width="9.140625" style="85"/>
    <col min="2325" max="2325" width="10.5703125" style="85" bestFit="1" customWidth="1"/>
    <col min="2326" max="2560" width="9.140625" style="85"/>
    <col min="2561" max="2561" width="78.28515625" style="85" customWidth="1"/>
    <col min="2562" max="2562" width="12.140625" style="85" customWidth="1"/>
    <col min="2563" max="2567" width="0" style="85" hidden="1" customWidth="1"/>
    <col min="2568" max="2568" width="16.5703125" style="85" customWidth="1"/>
    <col min="2569" max="2569" width="17.5703125" style="85" customWidth="1"/>
    <col min="2570" max="2570" width="17.85546875" style="85" customWidth="1"/>
    <col min="2571" max="2571" width="16.28515625" style="85" customWidth="1"/>
    <col min="2572" max="2572" width="9.7109375" style="85" customWidth="1"/>
    <col min="2573" max="2579" width="0" style="85" hidden="1" customWidth="1"/>
    <col min="2580" max="2580" width="9.140625" style="85"/>
    <col min="2581" max="2581" width="10.5703125" style="85" bestFit="1" customWidth="1"/>
    <col min="2582" max="2816" width="9.140625" style="85"/>
    <col min="2817" max="2817" width="78.28515625" style="85" customWidth="1"/>
    <col min="2818" max="2818" width="12.140625" style="85" customWidth="1"/>
    <col min="2819" max="2823" width="0" style="85" hidden="1" customWidth="1"/>
    <col min="2824" max="2824" width="16.5703125" style="85" customWidth="1"/>
    <col min="2825" max="2825" width="17.5703125" style="85" customWidth="1"/>
    <col min="2826" max="2826" width="17.85546875" style="85" customWidth="1"/>
    <col min="2827" max="2827" width="16.28515625" style="85" customWidth="1"/>
    <col min="2828" max="2828" width="9.7109375" style="85" customWidth="1"/>
    <col min="2829" max="2835" width="0" style="85" hidden="1" customWidth="1"/>
    <col min="2836" max="2836" width="9.140625" style="85"/>
    <col min="2837" max="2837" width="10.5703125" style="85" bestFit="1" customWidth="1"/>
    <col min="2838" max="3072" width="9.140625" style="85"/>
    <col min="3073" max="3073" width="78.28515625" style="85" customWidth="1"/>
    <col min="3074" max="3074" width="12.140625" style="85" customWidth="1"/>
    <col min="3075" max="3079" width="0" style="85" hidden="1" customWidth="1"/>
    <col min="3080" max="3080" width="16.5703125" style="85" customWidth="1"/>
    <col min="3081" max="3081" width="17.5703125" style="85" customWidth="1"/>
    <col min="3082" max="3082" width="17.85546875" style="85" customWidth="1"/>
    <col min="3083" max="3083" width="16.28515625" style="85" customWidth="1"/>
    <col min="3084" max="3084" width="9.7109375" style="85" customWidth="1"/>
    <col min="3085" max="3091" width="0" style="85" hidden="1" customWidth="1"/>
    <col min="3092" max="3092" width="9.140625" style="85"/>
    <col min="3093" max="3093" width="10.5703125" style="85" bestFit="1" customWidth="1"/>
    <col min="3094" max="3328" width="9.140625" style="85"/>
    <col min="3329" max="3329" width="78.28515625" style="85" customWidth="1"/>
    <col min="3330" max="3330" width="12.140625" style="85" customWidth="1"/>
    <col min="3331" max="3335" width="0" style="85" hidden="1" customWidth="1"/>
    <col min="3336" max="3336" width="16.5703125" style="85" customWidth="1"/>
    <col min="3337" max="3337" width="17.5703125" style="85" customWidth="1"/>
    <col min="3338" max="3338" width="17.85546875" style="85" customWidth="1"/>
    <col min="3339" max="3339" width="16.28515625" style="85" customWidth="1"/>
    <col min="3340" max="3340" width="9.7109375" style="85" customWidth="1"/>
    <col min="3341" max="3347" width="0" style="85" hidden="1" customWidth="1"/>
    <col min="3348" max="3348" width="9.140625" style="85"/>
    <col min="3349" max="3349" width="10.5703125" style="85" bestFit="1" customWidth="1"/>
    <col min="3350" max="3584" width="9.140625" style="85"/>
    <col min="3585" max="3585" width="78.28515625" style="85" customWidth="1"/>
    <col min="3586" max="3586" width="12.140625" style="85" customWidth="1"/>
    <col min="3587" max="3591" width="0" style="85" hidden="1" customWidth="1"/>
    <col min="3592" max="3592" width="16.5703125" style="85" customWidth="1"/>
    <col min="3593" max="3593" width="17.5703125" style="85" customWidth="1"/>
    <col min="3594" max="3594" width="17.85546875" style="85" customWidth="1"/>
    <col min="3595" max="3595" width="16.28515625" style="85" customWidth="1"/>
    <col min="3596" max="3596" width="9.7109375" style="85" customWidth="1"/>
    <col min="3597" max="3603" width="0" style="85" hidden="1" customWidth="1"/>
    <col min="3604" max="3604" width="9.140625" style="85"/>
    <col min="3605" max="3605" width="10.5703125" style="85" bestFit="1" customWidth="1"/>
    <col min="3606" max="3840" width="9.140625" style="85"/>
    <col min="3841" max="3841" width="78.28515625" style="85" customWidth="1"/>
    <col min="3842" max="3842" width="12.140625" style="85" customWidth="1"/>
    <col min="3843" max="3847" width="0" style="85" hidden="1" customWidth="1"/>
    <col min="3848" max="3848" width="16.5703125" style="85" customWidth="1"/>
    <col min="3849" max="3849" width="17.5703125" style="85" customWidth="1"/>
    <col min="3850" max="3850" width="17.85546875" style="85" customWidth="1"/>
    <col min="3851" max="3851" width="16.28515625" style="85" customWidth="1"/>
    <col min="3852" max="3852" width="9.7109375" style="85" customWidth="1"/>
    <col min="3853" max="3859" width="0" style="85" hidden="1" customWidth="1"/>
    <col min="3860" max="3860" width="9.140625" style="85"/>
    <col min="3861" max="3861" width="10.5703125" style="85" bestFit="1" customWidth="1"/>
    <col min="3862" max="4096" width="9.140625" style="85"/>
    <col min="4097" max="4097" width="78.28515625" style="85" customWidth="1"/>
    <col min="4098" max="4098" width="12.140625" style="85" customWidth="1"/>
    <col min="4099" max="4103" width="0" style="85" hidden="1" customWidth="1"/>
    <col min="4104" max="4104" width="16.5703125" style="85" customWidth="1"/>
    <col min="4105" max="4105" width="17.5703125" style="85" customWidth="1"/>
    <col min="4106" max="4106" width="17.85546875" style="85" customWidth="1"/>
    <col min="4107" max="4107" width="16.28515625" style="85" customWidth="1"/>
    <col min="4108" max="4108" width="9.7109375" style="85" customWidth="1"/>
    <col min="4109" max="4115" width="0" style="85" hidden="1" customWidth="1"/>
    <col min="4116" max="4116" width="9.140625" style="85"/>
    <col min="4117" max="4117" width="10.5703125" style="85" bestFit="1" customWidth="1"/>
    <col min="4118" max="4352" width="9.140625" style="85"/>
    <col min="4353" max="4353" width="78.28515625" style="85" customWidth="1"/>
    <col min="4354" max="4354" width="12.140625" style="85" customWidth="1"/>
    <col min="4355" max="4359" width="0" style="85" hidden="1" customWidth="1"/>
    <col min="4360" max="4360" width="16.5703125" style="85" customWidth="1"/>
    <col min="4361" max="4361" width="17.5703125" style="85" customWidth="1"/>
    <col min="4362" max="4362" width="17.85546875" style="85" customWidth="1"/>
    <col min="4363" max="4363" width="16.28515625" style="85" customWidth="1"/>
    <col min="4364" max="4364" width="9.7109375" style="85" customWidth="1"/>
    <col min="4365" max="4371" width="0" style="85" hidden="1" customWidth="1"/>
    <col min="4372" max="4372" width="9.140625" style="85"/>
    <col min="4373" max="4373" width="10.5703125" style="85" bestFit="1" customWidth="1"/>
    <col min="4374" max="4608" width="9.140625" style="85"/>
    <col min="4609" max="4609" width="78.28515625" style="85" customWidth="1"/>
    <col min="4610" max="4610" width="12.140625" style="85" customWidth="1"/>
    <col min="4611" max="4615" width="0" style="85" hidden="1" customWidth="1"/>
    <col min="4616" max="4616" width="16.5703125" style="85" customWidth="1"/>
    <col min="4617" max="4617" width="17.5703125" style="85" customWidth="1"/>
    <col min="4618" max="4618" width="17.85546875" style="85" customWidth="1"/>
    <col min="4619" max="4619" width="16.28515625" style="85" customWidth="1"/>
    <col min="4620" max="4620" width="9.7109375" style="85" customWidth="1"/>
    <col min="4621" max="4627" width="0" style="85" hidden="1" customWidth="1"/>
    <col min="4628" max="4628" width="9.140625" style="85"/>
    <col min="4629" max="4629" width="10.5703125" style="85" bestFit="1" customWidth="1"/>
    <col min="4630" max="4864" width="9.140625" style="85"/>
    <col min="4865" max="4865" width="78.28515625" style="85" customWidth="1"/>
    <col min="4866" max="4866" width="12.140625" style="85" customWidth="1"/>
    <col min="4867" max="4871" width="0" style="85" hidden="1" customWidth="1"/>
    <col min="4872" max="4872" width="16.5703125" style="85" customWidth="1"/>
    <col min="4873" max="4873" width="17.5703125" style="85" customWidth="1"/>
    <col min="4874" max="4874" width="17.85546875" style="85" customWidth="1"/>
    <col min="4875" max="4875" width="16.28515625" style="85" customWidth="1"/>
    <col min="4876" max="4876" width="9.7109375" style="85" customWidth="1"/>
    <col min="4877" max="4883" width="0" style="85" hidden="1" customWidth="1"/>
    <col min="4884" max="4884" width="9.140625" style="85"/>
    <col min="4885" max="4885" width="10.5703125" style="85" bestFit="1" customWidth="1"/>
    <col min="4886" max="5120" width="9.140625" style="85"/>
    <col min="5121" max="5121" width="78.28515625" style="85" customWidth="1"/>
    <col min="5122" max="5122" width="12.140625" style="85" customWidth="1"/>
    <col min="5123" max="5127" width="0" style="85" hidden="1" customWidth="1"/>
    <col min="5128" max="5128" width="16.5703125" style="85" customWidth="1"/>
    <col min="5129" max="5129" width="17.5703125" style="85" customWidth="1"/>
    <col min="5130" max="5130" width="17.85546875" style="85" customWidth="1"/>
    <col min="5131" max="5131" width="16.28515625" style="85" customWidth="1"/>
    <col min="5132" max="5132" width="9.7109375" style="85" customWidth="1"/>
    <col min="5133" max="5139" width="0" style="85" hidden="1" customWidth="1"/>
    <col min="5140" max="5140" width="9.140625" style="85"/>
    <col min="5141" max="5141" width="10.5703125" style="85" bestFit="1" customWidth="1"/>
    <col min="5142" max="5376" width="9.140625" style="85"/>
    <col min="5377" max="5377" width="78.28515625" style="85" customWidth="1"/>
    <col min="5378" max="5378" width="12.140625" style="85" customWidth="1"/>
    <col min="5379" max="5383" width="0" style="85" hidden="1" customWidth="1"/>
    <col min="5384" max="5384" width="16.5703125" style="85" customWidth="1"/>
    <col min="5385" max="5385" width="17.5703125" style="85" customWidth="1"/>
    <col min="5386" max="5386" width="17.85546875" style="85" customWidth="1"/>
    <col min="5387" max="5387" width="16.28515625" style="85" customWidth="1"/>
    <col min="5388" max="5388" width="9.7109375" style="85" customWidth="1"/>
    <col min="5389" max="5395" width="0" style="85" hidden="1" customWidth="1"/>
    <col min="5396" max="5396" width="9.140625" style="85"/>
    <col min="5397" max="5397" width="10.5703125" style="85" bestFit="1" customWidth="1"/>
    <col min="5398" max="5632" width="9.140625" style="85"/>
    <col min="5633" max="5633" width="78.28515625" style="85" customWidth="1"/>
    <col min="5634" max="5634" width="12.140625" style="85" customWidth="1"/>
    <col min="5635" max="5639" width="0" style="85" hidden="1" customWidth="1"/>
    <col min="5640" max="5640" width="16.5703125" style="85" customWidth="1"/>
    <col min="5641" max="5641" width="17.5703125" style="85" customWidth="1"/>
    <col min="5642" max="5642" width="17.85546875" style="85" customWidth="1"/>
    <col min="5643" max="5643" width="16.28515625" style="85" customWidth="1"/>
    <col min="5644" max="5644" width="9.7109375" style="85" customWidth="1"/>
    <col min="5645" max="5651" width="0" style="85" hidden="1" customWidth="1"/>
    <col min="5652" max="5652" width="9.140625" style="85"/>
    <col min="5653" max="5653" width="10.5703125" style="85" bestFit="1" customWidth="1"/>
    <col min="5654" max="5888" width="9.140625" style="85"/>
    <col min="5889" max="5889" width="78.28515625" style="85" customWidth="1"/>
    <col min="5890" max="5890" width="12.140625" style="85" customWidth="1"/>
    <col min="5891" max="5895" width="0" style="85" hidden="1" customWidth="1"/>
    <col min="5896" max="5896" width="16.5703125" style="85" customWidth="1"/>
    <col min="5897" max="5897" width="17.5703125" style="85" customWidth="1"/>
    <col min="5898" max="5898" width="17.85546875" style="85" customWidth="1"/>
    <col min="5899" max="5899" width="16.28515625" style="85" customWidth="1"/>
    <col min="5900" max="5900" width="9.7109375" style="85" customWidth="1"/>
    <col min="5901" max="5907" width="0" style="85" hidden="1" customWidth="1"/>
    <col min="5908" max="5908" width="9.140625" style="85"/>
    <col min="5909" max="5909" width="10.5703125" style="85" bestFit="1" customWidth="1"/>
    <col min="5910" max="6144" width="9.140625" style="85"/>
    <col min="6145" max="6145" width="78.28515625" style="85" customWidth="1"/>
    <col min="6146" max="6146" width="12.140625" style="85" customWidth="1"/>
    <col min="6147" max="6151" width="0" style="85" hidden="1" customWidth="1"/>
    <col min="6152" max="6152" width="16.5703125" style="85" customWidth="1"/>
    <col min="6153" max="6153" width="17.5703125" style="85" customWidth="1"/>
    <col min="6154" max="6154" width="17.85546875" style="85" customWidth="1"/>
    <col min="6155" max="6155" width="16.28515625" style="85" customWidth="1"/>
    <col min="6156" max="6156" width="9.7109375" style="85" customWidth="1"/>
    <col min="6157" max="6163" width="0" style="85" hidden="1" customWidth="1"/>
    <col min="6164" max="6164" width="9.140625" style="85"/>
    <col min="6165" max="6165" width="10.5703125" style="85" bestFit="1" customWidth="1"/>
    <col min="6166" max="6400" width="9.140625" style="85"/>
    <col min="6401" max="6401" width="78.28515625" style="85" customWidth="1"/>
    <col min="6402" max="6402" width="12.140625" style="85" customWidth="1"/>
    <col min="6403" max="6407" width="0" style="85" hidden="1" customWidth="1"/>
    <col min="6408" max="6408" width="16.5703125" style="85" customWidth="1"/>
    <col min="6409" max="6409" width="17.5703125" style="85" customWidth="1"/>
    <col min="6410" max="6410" width="17.85546875" style="85" customWidth="1"/>
    <col min="6411" max="6411" width="16.28515625" style="85" customWidth="1"/>
    <col min="6412" max="6412" width="9.7109375" style="85" customWidth="1"/>
    <col min="6413" max="6419" width="0" style="85" hidden="1" customWidth="1"/>
    <col min="6420" max="6420" width="9.140625" style="85"/>
    <col min="6421" max="6421" width="10.5703125" style="85" bestFit="1" customWidth="1"/>
    <col min="6422" max="6656" width="9.140625" style="85"/>
    <col min="6657" max="6657" width="78.28515625" style="85" customWidth="1"/>
    <col min="6658" max="6658" width="12.140625" style="85" customWidth="1"/>
    <col min="6659" max="6663" width="0" style="85" hidden="1" customWidth="1"/>
    <col min="6664" max="6664" width="16.5703125" style="85" customWidth="1"/>
    <col min="6665" max="6665" width="17.5703125" style="85" customWidth="1"/>
    <col min="6666" max="6666" width="17.85546875" style="85" customWidth="1"/>
    <col min="6667" max="6667" width="16.28515625" style="85" customWidth="1"/>
    <col min="6668" max="6668" width="9.7109375" style="85" customWidth="1"/>
    <col min="6669" max="6675" width="0" style="85" hidden="1" customWidth="1"/>
    <col min="6676" max="6676" width="9.140625" style="85"/>
    <col min="6677" max="6677" width="10.5703125" style="85" bestFit="1" customWidth="1"/>
    <col min="6678" max="6912" width="9.140625" style="85"/>
    <col min="6913" max="6913" width="78.28515625" style="85" customWidth="1"/>
    <col min="6914" max="6914" width="12.140625" style="85" customWidth="1"/>
    <col min="6915" max="6919" width="0" style="85" hidden="1" customWidth="1"/>
    <col min="6920" max="6920" width="16.5703125" style="85" customWidth="1"/>
    <col min="6921" max="6921" width="17.5703125" style="85" customWidth="1"/>
    <col min="6922" max="6922" width="17.85546875" style="85" customWidth="1"/>
    <col min="6923" max="6923" width="16.28515625" style="85" customWidth="1"/>
    <col min="6924" max="6924" width="9.7109375" style="85" customWidth="1"/>
    <col min="6925" max="6931" width="0" style="85" hidden="1" customWidth="1"/>
    <col min="6932" max="6932" width="9.140625" style="85"/>
    <col min="6933" max="6933" width="10.5703125" style="85" bestFit="1" customWidth="1"/>
    <col min="6934" max="7168" width="9.140625" style="85"/>
    <col min="7169" max="7169" width="78.28515625" style="85" customWidth="1"/>
    <col min="7170" max="7170" width="12.140625" style="85" customWidth="1"/>
    <col min="7171" max="7175" width="0" style="85" hidden="1" customWidth="1"/>
    <col min="7176" max="7176" width="16.5703125" style="85" customWidth="1"/>
    <col min="7177" max="7177" width="17.5703125" style="85" customWidth="1"/>
    <col min="7178" max="7178" width="17.85546875" style="85" customWidth="1"/>
    <col min="7179" max="7179" width="16.28515625" style="85" customWidth="1"/>
    <col min="7180" max="7180" width="9.7109375" style="85" customWidth="1"/>
    <col min="7181" max="7187" width="0" style="85" hidden="1" customWidth="1"/>
    <col min="7188" max="7188" width="9.140625" style="85"/>
    <col min="7189" max="7189" width="10.5703125" style="85" bestFit="1" customWidth="1"/>
    <col min="7190" max="7424" width="9.140625" style="85"/>
    <col min="7425" max="7425" width="78.28515625" style="85" customWidth="1"/>
    <col min="7426" max="7426" width="12.140625" style="85" customWidth="1"/>
    <col min="7427" max="7431" width="0" style="85" hidden="1" customWidth="1"/>
    <col min="7432" max="7432" width="16.5703125" style="85" customWidth="1"/>
    <col min="7433" max="7433" width="17.5703125" style="85" customWidth="1"/>
    <col min="7434" max="7434" width="17.85546875" style="85" customWidth="1"/>
    <col min="7435" max="7435" width="16.28515625" style="85" customWidth="1"/>
    <col min="7436" max="7436" width="9.7109375" style="85" customWidth="1"/>
    <col min="7437" max="7443" width="0" style="85" hidden="1" customWidth="1"/>
    <col min="7444" max="7444" width="9.140625" style="85"/>
    <col min="7445" max="7445" width="10.5703125" style="85" bestFit="1" customWidth="1"/>
    <col min="7446" max="7680" width="9.140625" style="85"/>
    <col min="7681" max="7681" width="78.28515625" style="85" customWidth="1"/>
    <col min="7682" max="7682" width="12.140625" style="85" customWidth="1"/>
    <col min="7683" max="7687" width="0" style="85" hidden="1" customWidth="1"/>
    <col min="7688" max="7688" width="16.5703125" style="85" customWidth="1"/>
    <col min="7689" max="7689" width="17.5703125" style="85" customWidth="1"/>
    <col min="7690" max="7690" width="17.85546875" style="85" customWidth="1"/>
    <col min="7691" max="7691" width="16.28515625" style="85" customWidth="1"/>
    <col min="7692" max="7692" width="9.7109375" style="85" customWidth="1"/>
    <col min="7693" max="7699" width="0" style="85" hidden="1" customWidth="1"/>
    <col min="7700" max="7700" width="9.140625" style="85"/>
    <col min="7701" max="7701" width="10.5703125" style="85" bestFit="1" customWidth="1"/>
    <col min="7702" max="7936" width="9.140625" style="85"/>
    <col min="7937" max="7937" width="78.28515625" style="85" customWidth="1"/>
    <col min="7938" max="7938" width="12.140625" style="85" customWidth="1"/>
    <col min="7939" max="7943" width="0" style="85" hidden="1" customWidth="1"/>
    <col min="7944" max="7944" width="16.5703125" style="85" customWidth="1"/>
    <col min="7945" max="7945" width="17.5703125" style="85" customWidth="1"/>
    <col min="7946" max="7946" width="17.85546875" style="85" customWidth="1"/>
    <col min="7947" max="7947" width="16.28515625" style="85" customWidth="1"/>
    <col min="7948" max="7948" width="9.7109375" style="85" customWidth="1"/>
    <col min="7949" max="7955" width="0" style="85" hidden="1" customWidth="1"/>
    <col min="7956" max="7956" width="9.140625" style="85"/>
    <col min="7957" max="7957" width="10.5703125" style="85" bestFit="1" customWidth="1"/>
    <col min="7958" max="8192" width="9.140625" style="85"/>
    <col min="8193" max="8193" width="78.28515625" style="85" customWidth="1"/>
    <col min="8194" max="8194" width="12.140625" style="85" customWidth="1"/>
    <col min="8195" max="8199" width="0" style="85" hidden="1" customWidth="1"/>
    <col min="8200" max="8200" width="16.5703125" style="85" customWidth="1"/>
    <col min="8201" max="8201" width="17.5703125" style="85" customWidth="1"/>
    <col min="8202" max="8202" width="17.85546875" style="85" customWidth="1"/>
    <col min="8203" max="8203" width="16.28515625" style="85" customWidth="1"/>
    <col min="8204" max="8204" width="9.7109375" style="85" customWidth="1"/>
    <col min="8205" max="8211" width="0" style="85" hidden="1" customWidth="1"/>
    <col min="8212" max="8212" width="9.140625" style="85"/>
    <col min="8213" max="8213" width="10.5703125" style="85" bestFit="1" customWidth="1"/>
    <col min="8214" max="8448" width="9.140625" style="85"/>
    <col min="8449" max="8449" width="78.28515625" style="85" customWidth="1"/>
    <col min="8450" max="8450" width="12.140625" style="85" customWidth="1"/>
    <col min="8451" max="8455" width="0" style="85" hidden="1" customWidth="1"/>
    <col min="8456" max="8456" width="16.5703125" style="85" customWidth="1"/>
    <col min="8457" max="8457" width="17.5703125" style="85" customWidth="1"/>
    <col min="8458" max="8458" width="17.85546875" style="85" customWidth="1"/>
    <col min="8459" max="8459" width="16.28515625" style="85" customWidth="1"/>
    <col min="8460" max="8460" width="9.7109375" style="85" customWidth="1"/>
    <col min="8461" max="8467" width="0" style="85" hidden="1" customWidth="1"/>
    <col min="8468" max="8468" width="9.140625" style="85"/>
    <col min="8469" max="8469" width="10.5703125" style="85" bestFit="1" customWidth="1"/>
    <col min="8470" max="8704" width="9.140625" style="85"/>
    <col min="8705" max="8705" width="78.28515625" style="85" customWidth="1"/>
    <col min="8706" max="8706" width="12.140625" style="85" customWidth="1"/>
    <col min="8707" max="8711" width="0" style="85" hidden="1" customWidth="1"/>
    <col min="8712" max="8712" width="16.5703125" style="85" customWidth="1"/>
    <col min="8713" max="8713" width="17.5703125" style="85" customWidth="1"/>
    <col min="8714" max="8714" width="17.85546875" style="85" customWidth="1"/>
    <col min="8715" max="8715" width="16.28515625" style="85" customWidth="1"/>
    <col min="8716" max="8716" width="9.7109375" style="85" customWidth="1"/>
    <col min="8717" max="8723" width="0" style="85" hidden="1" customWidth="1"/>
    <col min="8724" max="8724" width="9.140625" style="85"/>
    <col min="8725" max="8725" width="10.5703125" style="85" bestFit="1" customWidth="1"/>
    <col min="8726" max="8960" width="9.140625" style="85"/>
    <col min="8961" max="8961" width="78.28515625" style="85" customWidth="1"/>
    <col min="8962" max="8962" width="12.140625" style="85" customWidth="1"/>
    <col min="8963" max="8967" width="0" style="85" hidden="1" customWidth="1"/>
    <col min="8968" max="8968" width="16.5703125" style="85" customWidth="1"/>
    <col min="8969" max="8969" width="17.5703125" style="85" customWidth="1"/>
    <col min="8970" max="8970" width="17.85546875" style="85" customWidth="1"/>
    <col min="8971" max="8971" width="16.28515625" style="85" customWidth="1"/>
    <col min="8972" max="8972" width="9.7109375" style="85" customWidth="1"/>
    <col min="8973" max="8979" width="0" style="85" hidden="1" customWidth="1"/>
    <col min="8980" max="8980" width="9.140625" style="85"/>
    <col min="8981" max="8981" width="10.5703125" style="85" bestFit="1" customWidth="1"/>
    <col min="8982" max="9216" width="9.140625" style="85"/>
    <col min="9217" max="9217" width="78.28515625" style="85" customWidth="1"/>
    <col min="9218" max="9218" width="12.140625" style="85" customWidth="1"/>
    <col min="9219" max="9223" width="0" style="85" hidden="1" customWidth="1"/>
    <col min="9224" max="9224" width="16.5703125" style="85" customWidth="1"/>
    <col min="9225" max="9225" width="17.5703125" style="85" customWidth="1"/>
    <col min="9226" max="9226" width="17.85546875" style="85" customWidth="1"/>
    <col min="9227" max="9227" width="16.28515625" style="85" customWidth="1"/>
    <col min="9228" max="9228" width="9.7109375" style="85" customWidth="1"/>
    <col min="9229" max="9235" width="0" style="85" hidden="1" customWidth="1"/>
    <col min="9236" max="9236" width="9.140625" style="85"/>
    <col min="9237" max="9237" width="10.5703125" style="85" bestFit="1" customWidth="1"/>
    <col min="9238" max="9472" width="9.140625" style="85"/>
    <col min="9473" max="9473" width="78.28515625" style="85" customWidth="1"/>
    <col min="9474" max="9474" width="12.140625" style="85" customWidth="1"/>
    <col min="9475" max="9479" width="0" style="85" hidden="1" customWidth="1"/>
    <col min="9480" max="9480" width="16.5703125" style="85" customWidth="1"/>
    <col min="9481" max="9481" width="17.5703125" style="85" customWidth="1"/>
    <col min="9482" max="9482" width="17.85546875" style="85" customWidth="1"/>
    <col min="9483" max="9483" width="16.28515625" style="85" customWidth="1"/>
    <col min="9484" max="9484" width="9.7109375" style="85" customWidth="1"/>
    <col min="9485" max="9491" width="0" style="85" hidden="1" customWidth="1"/>
    <col min="9492" max="9492" width="9.140625" style="85"/>
    <col min="9493" max="9493" width="10.5703125" style="85" bestFit="1" customWidth="1"/>
    <col min="9494" max="9728" width="9.140625" style="85"/>
    <col min="9729" max="9729" width="78.28515625" style="85" customWidth="1"/>
    <col min="9730" max="9730" width="12.140625" style="85" customWidth="1"/>
    <col min="9731" max="9735" width="0" style="85" hidden="1" customWidth="1"/>
    <col min="9736" max="9736" width="16.5703125" style="85" customWidth="1"/>
    <col min="9737" max="9737" width="17.5703125" style="85" customWidth="1"/>
    <col min="9738" max="9738" width="17.85546875" style="85" customWidth="1"/>
    <col min="9739" max="9739" width="16.28515625" style="85" customWidth="1"/>
    <col min="9740" max="9740" width="9.7109375" style="85" customWidth="1"/>
    <col min="9741" max="9747" width="0" style="85" hidden="1" customWidth="1"/>
    <col min="9748" max="9748" width="9.140625" style="85"/>
    <col min="9749" max="9749" width="10.5703125" style="85" bestFit="1" customWidth="1"/>
    <col min="9750" max="9984" width="9.140625" style="85"/>
    <col min="9985" max="9985" width="78.28515625" style="85" customWidth="1"/>
    <col min="9986" max="9986" width="12.140625" style="85" customWidth="1"/>
    <col min="9987" max="9991" width="0" style="85" hidden="1" customWidth="1"/>
    <col min="9992" max="9992" width="16.5703125" style="85" customWidth="1"/>
    <col min="9993" max="9993" width="17.5703125" style="85" customWidth="1"/>
    <col min="9994" max="9994" width="17.85546875" style="85" customWidth="1"/>
    <col min="9995" max="9995" width="16.28515625" style="85" customWidth="1"/>
    <col min="9996" max="9996" width="9.7109375" style="85" customWidth="1"/>
    <col min="9997" max="10003" width="0" style="85" hidden="1" customWidth="1"/>
    <col min="10004" max="10004" width="9.140625" style="85"/>
    <col min="10005" max="10005" width="10.5703125" style="85" bestFit="1" customWidth="1"/>
    <col min="10006" max="10240" width="9.140625" style="85"/>
    <col min="10241" max="10241" width="78.28515625" style="85" customWidth="1"/>
    <col min="10242" max="10242" width="12.140625" style="85" customWidth="1"/>
    <col min="10243" max="10247" width="0" style="85" hidden="1" customWidth="1"/>
    <col min="10248" max="10248" width="16.5703125" style="85" customWidth="1"/>
    <col min="10249" max="10249" width="17.5703125" style="85" customWidth="1"/>
    <col min="10250" max="10250" width="17.85546875" style="85" customWidth="1"/>
    <col min="10251" max="10251" width="16.28515625" style="85" customWidth="1"/>
    <col min="10252" max="10252" width="9.7109375" style="85" customWidth="1"/>
    <col min="10253" max="10259" width="0" style="85" hidden="1" customWidth="1"/>
    <col min="10260" max="10260" width="9.140625" style="85"/>
    <col min="10261" max="10261" width="10.5703125" style="85" bestFit="1" customWidth="1"/>
    <col min="10262" max="10496" width="9.140625" style="85"/>
    <col min="10497" max="10497" width="78.28515625" style="85" customWidth="1"/>
    <col min="10498" max="10498" width="12.140625" style="85" customWidth="1"/>
    <col min="10499" max="10503" width="0" style="85" hidden="1" customWidth="1"/>
    <col min="10504" max="10504" width="16.5703125" style="85" customWidth="1"/>
    <col min="10505" max="10505" width="17.5703125" style="85" customWidth="1"/>
    <col min="10506" max="10506" width="17.85546875" style="85" customWidth="1"/>
    <col min="10507" max="10507" width="16.28515625" style="85" customWidth="1"/>
    <col min="10508" max="10508" width="9.7109375" style="85" customWidth="1"/>
    <col min="10509" max="10515" width="0" style="85" hidden="1" customWidth="1"/>
    <col min="10516" max="10516" width="9.140625" style="85"/>
    <col min="10517" max="10517" width="10.5703125" style="85" bestFit="1" customWidth="1"/>
    <col min="10518" max="10752" width="9.140625" style="85"/>
    <col min="10753" max="10753" width="78.28515625" style="85" customWidth="1"/>
    <col min="10754" max="10754" width="12.140625" style="85" customWidth="1"/>
    <col min="10755" max="10759" width="0" style="85" hidden="1" customWidth="1"/>
    <col min="10760" max="10760" width="16.5703125" style="85" customWidth="1"/>
    <col min="10761" max="10761" width="17.5703125" style="85" customWidth="1"/>
    <col min="10762" max="10762" width="17.85546875" style="85" customWidth="1"/>
    <col min="10763" max="10763" width="16.28515625" style="85" customWidth="1"/>
    <col min="10764" max="10764" width="9.7109375" style="85" customWidth="1"/>
    <col min="10765" max="10771" width="0" style="85" hidden="1" customWidth="1"/>
    <col min="10772" max="10772" width="9.140625" style="85"/>
    <col min="10773" max="10773" width="10.5703125" style="85" bestFit="1" customWidth="1"/>
    <col min="10774" max="11008" width="9.140625" style="85"/>
    <col min="11009" max="11009" width="78.28515625" style="85" customWidth="1"/>
    <col min="11010" max="11010" width="12.140625" style="85" customWidth="1"/>
    <col min="11011" max="11015" width="0" style="85" hidden="1" customWidth="1"/>
    <col min="11016" max="11016" width="16.5703125" style="85" customWidth="1"/>
    <col min="11017" max="11017" width="17.5703125" style="85" customWidth="1"/>
    <col min="11018" max="11018" width="17.85546875" style="85" customWidth="1"/>
    <col min="11019" max="11019" width="16.28515625" style="85" customWidth="1"/>
    <col min="11020" max="11020" width="9.7109375" style="85" customWidth="1"/>
    <col min="11021" max="11027" width="0" style="85" hidden="1" customWidth="1"/>
    <col min="11028" max="11028" width="9.140625" style="85"/>
    <col min="11029" max="11029" width="10.5703125" style="85" bestFit="1" customWidth="1"/>
    <col min="11030" max="11264" width="9.140625" style="85"/>
    <col min="11265" max="11265" width="78.28515625" style="85" customWidth="1"/>
    <col min="11266" max="11266" width="12.140625" style="85" customWidth="1"/>
    <col min="11267" max="11271" width="0" style="85" hidden="1" customWidth="1"/>
    <col min="11272" max="11272" width="16.5703125" style="85" customWidth="1"/>
    <col min="11273" max="11273" width="17.5703125" style="85" customWidth="1"/>
    <col min="11274" max="11274" width="17.85546875" style="85" customWidth="1"/>
    <col min="11275" max="11275" width="16.28515625" style="85" customWidth="1"/>
    <col min="11276" max="11276" width="9.7109375" style="85" customWidth="1"/>
    <col min="11277" max="11283" width="0" style="85" hidden="1" customWidth="1"/>
    <col min="11284" max="11284" width="9.140625" style="85"/>
    <col min="11285" max="11285" width="10.5703125" style="85" bestFit="1" customWidth="1"/>
    <col min="11286" max="11520" width="9.140625" style="85"/>
    <col min="11521" max="11521" width="78.28515625" style="85" customWidth="1"/>
    <col min="11522" max="11522" width="12.140625" style="85" customWidth="1"/>
    <col min="11523" max="11527" width="0" style="85" hidden="1" customWidth="1"/>
    <col min="11528" max="11528" width="16.5703125" style="85" customWidth="1"/>
    <col min="11529" max="11529" width="17.5703125" style="85" customWidth="1"/>
    <col min="11530" max="11530" width="17.85546875" style="85" customWidth="1"/>
    <col min="11531" max="11531" width="16.28515625" style="85" customWidth="1"/>
    <col min="11532" max="11532" width="9.7109375" style="85" customWidth="1"/>
    <col min="11533" max="11539" width="0" style="85" hidden="1" customWidth="1"/>
    <col min="11540" max="11540" width="9.140625" style="85"/>
    <col min="11541" max="11541" width="10.5703125" style="85" bestFit="1" customWidth="1"/>
    <col min="11542" max="11776" width="9.140625" style="85"/>
    <col min="11777" max="11777" width="78.28515625" style="85" customWidth="1"/>
    <col min="11778" max="11778" width="12.140625" style="85" customWidth="1"/>
    <col min="11779" max="11783" width="0" style="85" hidden="1" customWidth="1"/>
    <col min="11784" max="11784" width="16.5703125" style="85" customWidth="1"/>
    <col min="11785" max="11785" width="17.5703125" style="85" customWidth="1"/>
    <col min="11786" max="11786" width="17.85546875" style="85" customWidth="1"/>
    <col min="11787" max="11787" width="16.28515625" style="85" customWidth="1"/>
    <col min="11788" max="11788" width="9.7109375" style="85" customWidth="1"/>
    <col min="11789" max="11795" width="0" style="85" hidden="1" customWidth="1"/>
    <col min="11796" max="11796" width="9.140625" style="85"/>
    <col min="11797" max="11797" width="10.5703125" style="85" bestFit="1" customWidth="1"/>
    <col min="11798" max="12032" width="9.140625" style="85"/>
    <col min="12033" max="12033" width="78.28515625" style="85" customWidth="1"/>
    <col min="12034" max="12034" width="12.140625" style="85" customWidth="1"/>
    <col min="12035" max="12039" width="0" style="85" hidden="1" customWidth="1"/>
    <col min="12040" max="12040" width="16.5703125" style="85" customWidth="1"/>
    <col min="12041" max="12041" width="17.5703125" style="85" customWidth="1"/>
    <col min="12042" max="12042" width="17.85546875" style="85" customWidth="1"/>
    <col min="12043" max="12043" width="16.28515625" style="85" customWidth="1"/>
    <col min="12044" max="12044" width="9.7109375" style="85" customWidth="1"/>
    <col min="12045" max="12051" width="0" style="85" hidden="1" customWidth="1"/>
    <col min="12052" max="12052" width="9.140625" style="85"/>
    <col min="12053" max="12053" width="10.5703125" style="85" bestFit="1" customWidth="1"/>
    <col min="12054" max="12288" width="9.140625" style="85"/>
    <col min="12289" max="12289" width="78.28515625" style="85" customWidth="1"/>
    <col min="12290" max="12290" width="12.140625" style="85" customWidth="1"/>
    <col min="12291" max="12295" width="0" style="85" hidden="1" customWidth="1"/>
    <col min="12296" max="12296" width="16.5703125" style="85" customWidth="1"/>
    <col min="12297" max="12297" width="17.5703125" style="85" customWidth="1"/>
    <col min="12298" max="12298" width="17.85546875" style="85" customWidth="1"/>
    <col min="12299" max="12299" width="16.28515625" style="85" customWidth="1"/>
    <col min="12300" max="12300" width="9.7109375" style="85" customWidth="1"/>
    <col min="12301" max="12307" width="0" style="85" hidden="1" customWidth="1"/>
    <col min="12308" max="12308" width="9.140625" style="85"/>
    <col min="12309" max="12309" width="10.5703125" style="85" bestFit="1" customWidth="1"/>
    <col min="12310" max="12544" width="9.140625" style="85"/>
    <col min="12545" max="12545" width="78.28515625" style="85" customWidth="1"/>
    <col min="12546" max="12546" width="12.140625" style="85" customWidth="1"/>
    <col min="12547" max="12551" width="0" style="85" hidden="1" customWidth="1"/>
    <col min="12552" max="12552" width="16.5703125" style="85" customWidth="1"/>
    <col min="12553" max="12553" width="17.5703125" style="85" customWidth="1"/>
    <col min="12554" max="12554" width="17.85546875" style="85" customWidth="1"/>
    <col min="12555" max="12555" width="16.28515625" style="85" customWidth="1"/>
    <col min="12556" max="12556" width="9.7109375" style="85" customWidth="1"/>
    <col min="12557" max="12563" width="0" style="85" hidden="1" customWidth="1"/>
    <col min="12564" max="12564" width="9.140625" style="85"/>
    <col min="12565" max="12565" width="10.5703125" style="85" bestFit="1" customWidth="1"/>
    <col min="12566" max="12800" width="9.140625" style="85"/>
    <col min="12801" max="12801" width="78.28515625" style="85" customWidth="1"/>
    <col min="12802" max="12802" width="12.140625" style="85" customWidth="1"/>
    <col min="12803" max="12807" width="0" style="85" hidden="1" customWidth="1"/>
    <col min="12808" max="12808" width="16.5703125" style="85" customWidth="1"/>
    <col min="12809" max="12809" width="17.5703125" style="85" customWidth="1"/>
    <col min="12810" max="12810" width="17.85546875" style="85" customWidth="1"/>
    <col min="12811" max="12811" width="16.28515625" style="85" customWidth="1"/>
    <col min="12812" max="12812" width="9.7109375" style="85" customWidth="1"/>
    <col min="12813" max="12819" width="0" style="85" hidden="1" customWidth="1"/>
    <col min="12820" max="12820" width="9.140625" style="85"/>
    <col min="12821" max="12821" width="10.5703125" style="85" bestFit="1" customWidth="1"/>
    <col min="12822" max="13056" width="9.140625" style="85"/>
    <col min="13057" max="13057" width="78.28515625" style="85" customWidth="1"/>
    <col min="13058" max="13058" width="12.140625" style="85" customWidth="1"/>
    <col min="13059" max="13063" width="0" style="85" hidden="1" customWidth="1"/>
    <col min="13064" max="13064" width="16.5703125" style="85" customWidth="1"/>
    <col min="13065" max="13065" width="17.5703125" style="85" customWidth="1"/>
    <col min="13066" max="13066" width="17.85546875" style="85" customWidth="1"/>
    <col min="13067" max="13067" width="16.28515625" style="85" customWidth="1"/>
    <col min="13068" max="13068" width="9.7109375" style="85" customWidth="1"/>
    <col min="13069" max="13075" width="0" style="85" hidden="1" customWidth="1"/>
    <col min="13076" max="13076" width="9.140625" style="85"/>
    <col min="13077" max="13077" width="10.5703125" style="85" bestFit="1" customWidth="1"/>
    <col min="13078" max="13312" width="9.140625" style="85"/>
    <col min="13313" max="13313" width="78.28515625" style="85" customWidth="1"/>
    <col min="13314" max="13314" width="12.140625" style="85" customWidth="1"/>
    <col min="13315" max="13319" width="0" style="85" hidden="1" customWidth="1"/>
    <col min="13320" max="13320" width="16.5703125" style="85" customWidth="1"/>
    <col min="13321" max="13321" width="17.5703125" style="85" customWidth="1"/>
    <col min="13322" max="13322" width="17.85546875" style="85" customWidth="1"/>
    <col min="13323" max="13323" width="16.28515625" style="85" customWidth="1"/>
    <col min="13324" max="13324" width="9.7109375" style="85" customWidth="1"/>
    <col min="13325" max="13331" width="0" style="85" hidden="1" customWidth="1"/>
    <col min="13332" max="13332" width="9.140625" style="85"/>
    <col min="13333" max="13333" width="10.5703125" style="85" bestFit="1" customWidth="1"/>
    <col min="13334" max="13568" width="9.140625" style="85"/>
    <col min="13569" max="13569" width="78.28515625" style="85" customWidth="1"/>
    <col min="13570" max="13570" width="12.140625" style="85" customWidth="1"/>
    <col min="13571" max="13575" width="0" style="85" hidden="1" customWidth="1"/>
    <col min="13576" max="13576" width="16.5703125" style="85" customWidth="1"/>
    <col min="13577" max="13577" width="17.5703125" style="85" customWidth="1"/>
    <col min="13578" max="13578" width="17.85546875" style="85" customWidth="1"/>
    <col min="13579" max="13579" width="16.28515625" style="85" customWidth="1"/>
    <col min="13580" max="13580" width="9.7109375" style="85" customWidth="1"/>
    <col min="13581" max="13587" width="0" style="85" hidden="1" customWidth="1"/>
    <col min="13588" max="13588" width="9.140625" style="85"/>
    <col min="13589" max="13589" width="10.5703125" style="85" bestFit="1" customWidth="1"/>
    <col min="13590" max="13824" width="9.140625" style="85"/>
    <col min="13825" max="13825" width="78.28515625" style="85" customWidth="1"/>
    <col min="13826" max="13826" width="12.140625" style="85" customWidth="1"/>
    <col min="13827" max="13831" width="0" style="85" hidden="1" customWidth="1"/>
    <col min="13832" max="13832" width="16.5703125" style="85" customWidth="1"/>
    <col min="13833" max="13833" width="17.5703125" style="85" customWidth="1"/>
    <col min="13834" max="13834" width="17.85546875" style="85" customWidth="1"/>
    <col min="13835" max="13835" width="16.28515625" style="85" customWidth="1"/>
    <col min="13836" max="13836" width="9.7109375" style="85" customWidth="1"/>
    <col min="13837" max="13843" width="0" style="85" hidden="1" customWidth="1"/>
    <col min="13844" max="13844" width="9.140625" style="85"/>
    <col min="13845" max="13845" width="10.5703125" style="85" bestFit="1" customWidth="1"/>
    <col min="13846" max="14080" width="9.140625" style="85"/>
    <col min="14081" max="14081" width="78.28515625" style="85" customWidth="1"/>
    <col min="14082" max="14082" width="12.140625" style="85" customWidth="1"/>
    <col min="14083" max="14087" width="0" style="85" hidden="1" customWidth="1"/>
    <col min="14088" max="14088" width="16.5703125" style="85" customWidth="1"/>
    <col min="14089" max="14089" width="17.5703125" style="85" customWidth="1"/>
    <col min="14090" max="14090" width="17.85546875" style="85" customWidth="1"/>
    <col min="14091" max="14091" width="16.28515625" style="85" customWidth="1"/>
    <col min="14092" max="14092" width="9.7109375" style="85" customWidth="1"/>
    <col min="14093" max="14099" width="0" style="85" hidden="1" customWidth="1"/>
    <col min="14100" max="14100" width="9.140625" style="85"/>
    <col min="14101" max="14101" width="10.5703125" style="85" bestFit="1" customWidth="1"/>
    <col min="14102" max="14336" width="9.140625" style="85"/>
    <col min="14337" max="14337" width="78.28515625" style="85" customWidth="1"/>
    <col min="14338" max="14338" width="12.140625" style="85" customWidth="1"/>
    <col min="14339" max="14343" width="0" style="85" hidden="1" customWidth="1"/>
    <col min="14344" max="14344" width="16.5703125" style="85" customWidth="1"/>
    <col min="14345" max="14345" width="17.5703125" style="85" customWidth="1"/>
    <col min="14346" max="14346" width="17.85546875" style="85" customWidth="1"/>
    <col min="14347" max="14347" width="16.28515625" style="85" customWidth="1"/>
    <col min="14348" max="14348" width="9.7109375" style="85" customWidth="1"/>
    <col min="14349" max="14355" width="0" style="85" hidden="1" customWidth="1"/>
    <col min="14356" max="14356" width="9.140625" style="85"/>
    <col min="14357" max="14357" width="10.5703125" style="85" bestFit="1" customWidth="1"/>
    <col min="14358" max="14592" width="9.140625" style="85"/>
    <col min="14593" max="14593" width="78.28515625" style="85" customWidth="1"/>
    <col min="14594" max="14594" width="12.140625" style="85" customWidth="1"/>
    <col min="14595" max="14599" width="0" style="85" hidden="1" customWidth="1"/>
    <col min="14600" max="14600" width="16.5703125" style="85" customWidth="1"/>
    <col min="14601" max="14601" width="17.5703125" style="85" customWidth="1"/>
    <col min="14602" max="14602" width="17.85546875" style="85" customWidth="1"/>
    <col min="14603" max="14603" width="16.28515625" style="85" customWidth="1"/>
    <col min="14604" max="14604" width="9.7109375" style="85" customWidth="1"/>
    <col min="14605" max="14611" width="0" style="85" hidden="1" customWidth="1"/>
    <col min="14612" max="14612" width="9.140625" style="85"/>
    <col min="14613" max="14613" width="10.5703125" style="85" bestFit="1" customWidth="1"/>
    <col min="14614" max="14848" width="9.140625" style="85"/>
    <col min="14849" max="14849" width="78.28515625" style="85" customWidth="1"/>
    <col min="14850" max="14850" width="12.140625" style="85" customWidth="1"/>
    <col min="14851" max="14855" width="0" style="85" hidden="1" customWidth="1"/>
    <col min="14856" max="14856" width="16.5703125" style="85" customWidth="1"/>
    <col min="14857" max="14857" width="17.5703125" style="85" customWidth="1"/>
    <col min="14858" max="14858" width="17.85546875" style="85" customWidth="1"/>
    <col min="14859" max="14859" width="16.28515625" style="85" customWidth="1"/>
    <col min="14860" max="14860" width="9.7109375" style="85" customWidth="1"/>
    <col min="14861" max="14867" width="0" style="85" hidden="1" customWidth="1"/>
    <col min="14868" max="14868" width="9.140625" style="85"/>
    <col min="14869" max="14869" width="10.5703125" style="85" bestFit="1" customWidth="1"/>
    <col min="14870" max="15104" width="9.140625" style="85"/>
    <col min="15105" max="15105" width="78.28515625" style="85" customWidth="1"/>
    <col min="15106" max="15106" width="12.140625" style="85" customWidth="1"/>
    <col min="15107" max="15111" width="0" style="85" hidden="1" customWidth="1"/>
    <col min="15112" max="15112" width="16.5703125" style="85" customWidth="1"/>
    <col min="15113" max="15113" width="17.5703125" style="85" customWidth="1"/>
    <col min="15114" max="15114" width="17.85546875" style="85" customWidth="1"/>
    <col min="15115" max="15115" width="16.28515625" style="85" customWidth="1"/>
    <col min="15116" max="15116" width="9.7109375" style="85" customWidth="1"/>
    <col min="15117" max="15123" width="0" style="85" hidden="1" customWidth="1"/>
    <col min="15124" max="15124" width="9.140625" style="85"/>
    <col min="15125" max="15125" width="10.5703125" style="85" bestFit="1" customWidth="1"/>
    <col min="15126" max="15360" width="9.140625" style="85"/>
    <col min="15361" max="15361" width="78.28515625" style="85" customWidth="1"/>
    <col min="15362" max="15362" width="12.140625" style="85" customWidth="1"/>
    <col min="15363" max="15367" width="0" style="85" hidden="1" customWidth="1"/>
    <col min="15368" max="15368" width="16.5703125" style="85" customWidth="1"/>
    <col min="15369" max="15369" width="17.5703125" style="85" customWidth="1"/>
    <col min="15370" max="15370" width="17.85546875" style="85" customWidth="1"/>
    <col min="15371" max="15371" width="16.28515625" style="85" customWidth="1"/>
    <col min="15372" max="15372" width="9.7109375" style="85" customWidth="1"/>
    <col min="15373" max="15379" width="0" style="85" hidden="1" customWidth="1"/>
    <col min="15380" max="15380" width="9.140625" style="85"/>
    <col min="15381" max="15381" width="10.5703125" style="85" bestFit="1" customWidth="1"/>
    <col min="15382" max="15616" width="9.140625" style="85"/>
    <col min="15617" max="15617" width="78.28515625" style="85" customWidth="1"/>
    <col min="15618" max="15618" width="12.140625" style="85" customWidth="1"/>
    <col min="15619" max="15623" width="0" style="85" hidden="1" customWidth="1"/>
    <col min="15624" max="15624" width="16.5703125" style="85" customWidth="1"/>
    <col min="15625" max="15625" width="17.5703125" style="85" customWidth="1"/>
    <col min="15626" max="15626" width="17.85546875" style="85" customWidth="1"/>
    <col min="15627" max="15627" width="16.28515625" style="85" customWidth="1"/>
    <col min="15628" max="15628" width="9.7109375" style="85" customWidth="1"/>
    <col min="15629" max="15635" width="0" style="85" hidden="1" customWidth="1"/>
    <col min="15636" max="15636" width="9.140625" style="85"/>
    <col min="15637" max="15637" width="10.5703125" style="85" bestFit="1" customWidth="1"/>
    <col min="15638" max="15872" width="9.140625" style="85"/>
    <col min="15873" max="15873" width="78.28515625" style="85" customWidth="1"/>
    <col min="15874" max="15874" width="12.140625" style="85" customWidth="1"/>
    <col min="15875" max="15879" width="0" style="85" hidden="1" customWidth="1"/>
    <col min="15880" max="15880" width="16.5703125" style="85" customWidth="1"/>
    <col min="15881" max="15881" width="17.5703125" style="85" customWidth="1"/>
    <col min="15882" max="15882" width="17.85546875" style="85" customWidth="1"/>
    <col min="15883" max="15883" width="16.28515625" style="85" customWidth="1"/>
    <col min="15884" max="15884" width="9.7109375" style="85" customWidth="1"/>
    <col min="15885" max="15891" width="0" style="85" hidden="1" customWidth="1"/>
    <col min="15892" max="15892" width="9.140625" style="85"/>
    <col min="15893" max="15893" width="10.5703125" style="85" bestFit="1" customWidth="1"/>
    <col min="15894" max="16128" width="9.140625" style="85"/>
    <col min="16129" max="16129" width="78.28515625" style="85" customWidth="1"/>
    <col min="16130" max="16130" width="12.140625" style="85" customWidth="1"/>
    <col min="16131" max="16135" width="0" style="85" hidden="1" customWidth="1"/>
    <col min="16136" max="16136" width="16.5703125" style="85" customWidth="1"/>
    <col min="16137" max="16137" width="17.5703125" style="85" customWidth="1"/>
    <col min="16138" max="16138" width="17.85546875" style="85" customWidth="1"/>
    <col min="16139" max="16139" width="16.28515625" style="85" customWidth="1"/>
    <col min="16140" max="16140" width="9.7109375" style="85" customWidth="1"/>
    <col min="16141" max="16147" width="0" style="85" hidden="1" customWidth="1"/>
    <col min="16148" max="16148" width="9.140625" style="85"/>
    <col min="16149" max="16149" width="10.5703125" style="85" bestFit="1" customWidth="1"/>
    <col min="16150" max="16384" width="9.140625" style="85"/>
  </cols>
  <sheetData>
    <row r="1" spans="1:19" ht="26.25" customHeight="1" x14ac:dyDescent="0.25">
      <c r="A1" s="140"/>
      <c r="B1" s="141"/>
      <c r="C1" s="142"/>
      <c r="D1" s="142"/>
      <c r="E1" s="142"/>
      <c r="F1" s="143"/>
      <c r="G1" s="144"/>
      <c r="H1" s="142"/>
      <c r="I1" s="142"/>
      <c r="J1" s="142"/>
      <c r="K1" s="143"/>
      <c r="L1" s="142"/>
      <c r="M1" s="142"/>
      <c r="N1" s="142"/>
      <c r="O1" s="142"/>
      <c r="P1" s="143"/>
      <c r="Q1" s="142"/>
    </row>
    <row r="2" spans="1:19" s="84" customFormat="1" ht="26.25" customHeight="1" x14ac:dyDescent="0.25">
      <c r="A2" s="189" t="s">
        <v>516</v>
      </c>
      <c r="B2" s="189"/>
      <c r="C2" s="189"/>
      <c r="D2" s="189"/>
      <c r="E2" s="189"/>
      <c r="F2" s="189"/>
      <c r="G2" s="189"/>
      <c r="H2" s="189"/>
      <c r="I2" s="189"/>
      <c r="J2" s="189"/>
      <c r="K2" s="189"/>
      <c r="L2" s="189"/>
      <c r="M2" s="189"/>
      <c r="N2" s="189"/>
      <c r="O2" s="189"/>
      <c r="P2" s="189"/>
      <c r="Q2" s="189"/>
    </row>
    <row r="3" spans="1:19" s="84" customFormat="1" ht="26.25" customHeight="1" x14ac:dyDescent="0.25">
      <c r="A3" s="189" t="s">
        <v>517</v>
      </c>
      <c r="B3" s="189"/>
      <c r="C3" s="189"/>
      <c r="D3" s="189"/>
      <c r="E3" s="189"/>
      <c r="F3" s="189"/>
      <c r="G3" s="189"/>
      <c r="H3" s="189"/>
      <c r="I3" s="189"/>
      <c r="J3" s="189"/>
      <c r="K3" s="189"/>
      <c r="L3" s="189"/>
      <c r="M3" s="189"/>
      <c r="N3" s="189"/>
      <c r="O3" s="189"/>
      <c r="P3" s="189"/>
      <c r="Q3" s="189"/>
    </row>
    <row r="4" spans="1:19" ht="26.25" customHeight="1" thickBot="1" x14ac:dyDescent="0.45">
      <c r="A4" s="140"/>
      <c r="B4" s="146"/>
      <c r="C4" s="147"/>
      <c r="D4" s="147"/>
      <c r="E4" s="147"/>
      <c r="F4" s="148"/>
      <c r="G4" s="147"/>
      <c r="H4" s="147"/>
      <c r="I4" s="147"/>
      <c r="J4" s="147"/>
      <c r="K4" s="178" t="s">
        <v>901</v>
      </c>
      <c r="L4" s="147" t="s">
        <v>901</v>
      </c>
      <c r="M4" s="147"/>
      <c r="N4" s="149"/>
      <c r="O4" s="142"/>
      <c r="P4" s="145" t="s">
        <v>518</v>
      </c>
      <c r="Q4" s="142"/>
    </row>
    <row r="5" spans="1:19" s="86" customFormat="1" ht="26.25" customHeight="1" x14ac:dyDescent="0.25">
      <c r="A5" s="190" t="s">
        <v>519</v>
      </c>
      <c r="B5" s="192" t="s">
        <v>520</v>
      </c>
      <c r="C5" s="194" t="s">
        <v>521</v>
      </c>
      <c r="D5" s="194"/>
      <c r="E5" s="194"/>
      <c r="F5" s="194"/>
      <c r="G5" s="195"/>
      <c r="H5" s="196" t="s">
        <v>522</v>
      </c>
      <c r="I5" s="194"/>
      <c r="J5" s="194"/>
      <c r="K5" s="194"/>
      <c r="L5" s="195"/>
      <c r="M5" s="196" t="s">
        <v>523</v>
      </c>
      <c r="N5" s="194"/>
      <c r="O5" s="194"/>
      <c r="P5" s="194"/>
      <c r="Q5" s="195"/>
    </row>
    <row r="6" spans="1:19" s="92" customFormat="1" ht="43.5" customHeight="1" thickBot="1" x14ac:dyDescent="0.3">
      <c r="A6" s="191"/>
      <c r="B6" s="193"/>
      <c r="C6" s="87" t="s">
        <v>501</v>
      </c>
      <c r="D6" s="87" t="s">
        <v>502</v>
      </c>
      <c r="E6" s="88" t="s">
        <v>524</v>
      </c>
      <c r="F6" s="89" t="s">
        <v>525</v>
      </c>
      <c r="G6" s="90" t="s">
        <v>526</v>
      </c>
      <c r="H6" s="179" t="s">
        <v>501</v>
      </c>
      <c r="I6" s="180" t="s">
        <v>502</v>
      </c>
      <c r="J6" s="181" t="s">
        <v>524</v>
      </c>
      <c r="K6" s="182" t="s">
        <v>525</v>
      </c>
      <c r="L6" s="183" t="s">
        <v>526</v>
      </c>
      <c r="M6" s="91" t="s">
        <v>501</v>
      </c>
      <c r="N6" s="87" t="s">
        <v>502</v>
      </c>
      <c r="O6" s="88" t="s">
        <v>524</v>
      </c>
      <c r="P6" s="89" t="s">
        <v>525</v>
      </c>
      <c r="Q6" s="90" t="s">
        <v>526</v>
      </c>
    </row>
    <row r="7" spans="1:19" s="103" customFormat="1" ht="26.25" customHeight="1" x14ac:dyDescent="0.25">
      <c r="A7" s="150" t="s">
        <v>527</v>
      </c>
      <c r="B7" s="151"/>
      <c r="C7" s="152">
        <f>C10+C267+C282</f>
        <v>170459757.09999999</v>
      </c>
      <c r="D7" s="153">
        <f>D10+D267+D282</f>
        <v>170683830.90000001</v>
      </c>
      <c r="E7" s="153">
        <f>E10+E267+E282</f>
        <v>167328568.34413931</v>
      </c>
      <c r="F7" s="154">
        <f>E7-D7</f>
        <v>-3355262.5558606982</v>
      </c>
      <c r="G7" s="155">
        <f>E7/D7*100</f>
        <v>98.034223547615071</v>
      </c>
      <c r="H7" s="156">
        <f>H10+H267+H282</f>
        <v>151762419.09999999</v>
      </c>
      <c r="I7" s="157">
        <f>I10+I267+I282</f>
        <v>152100097.69999999</v>
      </c>
      <c r="J7" s="157">
        <f>J10+J267+J282</f>
        <v>148484311.382045</v>
      </c>
      <c r="K7" s="158">
        <f>J7-I7</f>
        <v>-3615786.3179549873</v>
      </c>
      <c r="L7" s="159">
        <f>J7/I7*100</f>
        <v>97.622758714404839</v>
      </c>
      <c r="M7" s="160">
        <f>M10+M267+M282</f>
        <v>21754638</v>
      </c>
      <c r="N7" s="161">
        <f>N10+N267+N282</f>
        <v>21566442.900000002</v>
      </c>
      <c r="O7" s="161">
        <f>O10+O267+O282</f>
        <v>21815792.132464319</v>
      </c>
      <c r="P7" s="162">
        <f>O7-N7</f>
        <v>249349.23246431723</v>
      </c>
      <c r="Q7" s="163">
        <f>O7/N7*100</f>
        <v>101.15619081746819</v>
      </c>
      <c r="R7" s="103">
        <v>20313939.699999999</v>
      </c>
      <c r="S7" s="103">
        <f>R7-M7</f>
        <v>-1440698.3000000007</v>
      </c>
    </row>
    <row r="8" spans="1:19" s="103" customFormat="1" ht="26.25" customHeight="1" x14ac:dyDescent="0.25">
      <c r="A8" s="93" t="s">
        <v>528</v>
      </c>
      <c r="B8" s="94"/>
      <c r="C8" s="106">
        <f>C7-C267</f>
        <v>158871240</v>
      </c>
      <c r="D8" s="107">
        <f>D7-D267</f>
        <v>155957524.30000001</v>
      </c>
      <c r="E8" s="107">
        <f>E7-E267</f>
        <v>153839838.0041393</v>
      </c>
      <c r="F8" s="97">
        <f t="shared" ref="F8:F71" si="0">E8-D8</f>
        <v>-2117686.2958607078</v>
      </c>
      <c r="G8" s="98">
        <f t="shared" ref="G8:G70" si="1">E8/D8*100</f>
        <v>98.642139066155522</v>
      </c>
      <c r="H8" s="133">
        <f>H7-H267</f>
        <v>140173902</v>
      </c>
      <c r="I8" s="134">
        <f>I7-I267</f>
        <v>137373791.09999999</v>
      </c>
      <c r="J8" s="134">
        <f>J7-J267</f>
        <v>134995581.042045</v>
      </c>
      <c r="K8" s="131">
        <f t="shared" ref="K8:K71" si="2">J8-I8</f>
        <v>-2378210.0579549968</v>
      </c>
      <c r="L8" s="132">
        <f t="shared" ref="L8:L70" si="3">J8/I8*100</f>
        <v>98.268803649581301</v>
      </c>
      <c r="M8" s="109">
        <f>M7-M267</f>
        <v>18697338</v>
      </c>
      <c r="N8" s="104">
        <f>N7-N267</f>
        <v>18583733.200000003</v>
      </c>
      <c r="O8" s="104">
        <f>O7-O267</f>
        <v>18844256.962094318</v>
      </c>
      <c r="P8" s="101">
        <f t="shared" ref="P8:P71" si="4">O8-N8</f>
        <v>260523.76209431514</v>
      </c>
      <c r="Q8" s="102">
        <f t="shared" ref="Q8:Q58" si="5">O8/N8*100</f>
        <v>101.40189142456218</v>
      </c>
    </row>
    <row r="9" spans="1:19" s="103" customFormat="1" ht="26.25" customHeight="1" x14ac:dyDescent="0.25">
      <c r="A9" s="93" t="s">
        <v>529</v>
      </c>
      <c r="B9" s="94"/>
      <c r="C9" s="95">
        <f>C11+C283</f>
        <v>94005310.299999997</v>
      </c>
      <c r="D9" s="96">
        <f>D11+D283</f>
        <v>90289649.24000001</v>
      </c>
      <c r="E9" s="96">
        <f>E11+E283</f>
        <v>90008484.187888294</v>
      </c>
      <c r="F9" s="97">
        <f t="shared" si="0"/>
        <v>-281165.05211171508</v>
      </c>
      <c r="G9" s="98">
        <f t="shared" si="1"/>
        <v>99.688596583907042</v>
      </c>
      <c r="H9" s="129">
        <f>H11+H284</f>
        <v>71479185.100000009</v>
      </c>
      <c r="I9" s="129">
        <f>I11+I284</f>
        <v>66691685.100000001</v>
      </c>
      <c r="J9" s="129">
        <f>J11+J284</f>
        <v>66480385.702834986</v>
      </c>
      <c r="K9" s="129">
        <f>K11+K284</f>
        <v>-211299.39716501161</v>
      </c>
      <c r="L9" s="132">
        <f t="shared" si="3"/>
        <v>99.683169803179837</v>
      </c>
      <c r="M9" s="99">
        <f>M11+M283</f>
        <v>15336843</v>
      </c>
      <c r="N9" s="100">
        <f>N11+N283</f>
        <v>15395218.9</v>
      </c>
      <c r="O9" s="100">
        <f>O11+O283</f>
        <v>16833304.280594319</v>
      </c>
      <c r="P9" s="101">
        <f t="shared" si="4"/>
        <v>1438085.3805943187</v>
      </c>
      <c r="Q9" s="102">
        <f t="shared" si="5"/>
        <v>109.34111680993584</v>
      </c>
      <c r="R9" s="103">
        <v>15316283.4</v>
      </c>
      <c r="S9" s="103">
        <f>R9-M9</f>
        <v>-20559.599999999627</v>
      </c>
    </row>
    <row r="10" spans="1:19" s="105" customFormat="1" ht="26.25" customHeight="1" x14ac:dyDescent="0.25">
      <c r="A10" s="93" t="s">
        <v>530</v>
      </c>
      <c r="B10" s="94" t="s">
        <v>531</v>
      </c>
      <c r="C10" s="106">
        <f>C13+C36+C50+C195+C262</f>
        <v>133264688.39999999</v>
      </c>
      <c r="D10" s="107">
        <f>D13+D36+D50+D195+D262</f>
        <v>124286799.90000001</v>
      </c>
      <c r="E10" s="107">
        <f>E13+E36+E50+E195+E262</f>
        <v>121525509.37822831</v>
      </c>
      <c r="F10" s="97">
        <f t="shared" si="0"/>
        <v>-2761290.5217716992</v>
      </c>
      <c r="G10" s="98">
        <f t="shared" si="1"/>
        <v>97.778291400218365</v>
      </c>
      <c r="H10" s="133">
        <f>H13+H36+H50+H195+H262</f>
        <v>117927845.40000001</v>
      </c>
      <c r="I10" s="134">
        <f>I13+I36+I50+I195+I262</f>
        <v>108891581</v>
      </c>
      <c r="J10" s="134">
        <f>J13+J36+J50+J195+J262</f>
        <v>105929492.416394</v>
      </c>
      <c r="K10" s="131">
        <f t="shared" si="2"/>
        <v>-2962088.5836060047</v>
      </c>
      <c r="L10" s="132">
        <f t="shared" si="3"/>
        <v>97.279781819307033</v>
      </c>
      <c r="M10" s="109">
        <f>M13+M36+M50+M195+M262</f>
        <v>15336843</v>
      </c>
      <c r="N10" s="104">
        <f>N13+N36+N50+N195+N262</f>
        <v>15395218.9</v>
      </c>
      <c r="O10" s="104">
        <f>O13+O36+O50+O195+O262</f>
        <v>15596016.961834319</v>
      </c>
      <c r="P10" s="101">
        <f t="shared" si="4"/>
        <v>200798.06183431856</v>
      </c>
      <c r="Q10" s="102">
        <f t="shared" si="5"/>
        <v>101.3042884491517</v>
      </c>
    </row>
    <row r="11" spans="1:19" s="105" customFormat="1" ht="26.25" customHeight="1" x14ac:dyDescent="0.25">
      <c r="A11" s="93" t="s">
        <v>532</v>
      </c>
      <c r="B11" s="94"/>
      <c r="C11" s="95">
        <f>C13+C36+C50+C262-C54-C56-C86-C120</f>
        <v>84631788.399999991</v>
      </c>
      <c r="D11" s="96">
        <f>D13+D36+D50+D262-D54-D56-D86-D120</f>
        <v>79553899.900000006</v>
      </c>
      <c r="E11" s="96">
        <f>E13+E36+E50+E262-E54-E56-E86-E120</f>
        <v>78229271.580508292</v>
      </c>
      <c r="F11" s="97">
        <f t="shared" si="0"/>
        <v>-1324628.3194917142</v>
      </c>
      <c r="G11" s="98">
        <f t="shared" si="1"/>
        <v>98.334929750575668</v>
      </c>
      <c r="H11" s="129">
        <f>H13+H36+H50+H262-H54-H56-H86-H120</f>
        <v>69294945.400000006</v>
      </c>
      <c r="I11" s="130">
        <f>I13+I36+I50+I262-I54-I56-I86-I120</f>
        <v>64158681</v>
      </c>
      <c r="J11" s="130">
        <f>J13+J36+J50+J262-J54-J56-J86-J120</f>
        <v>62633254.618673988</v>
      </c>
      <c r="K11" s="131">
        <f t="shared" si="2"/>
        <v>-1525426.3813260123</v>
      </c>
      <c r="L11" s="132">
        <f t="shared" si="3"/>
        <v>97.622416238067586</v>
      </c>
      <c r="M11" s="99">
        <f>M13+M36+M50+M262-M54-M56-M86-M120</f>
        <v>15336843</v>
      </c>
      <c r="N11" s="100">
        <f>N13+N36+N50+N262-N54-N56-N86-N120</f>
        <v>15395218.9</v>
      </c>
      <c r="O11" s="104">
        <f>O13+O36+O50+O262-O54-O56-O86-O120</f>
        <v>15596016.961834319</v>
      </c>
      <c r="P11" s="101">
        <f t="shared" si="4"/>
        <v>200798.06183431856</v>
      </c>
      <c r="Q11" s="102">
        <f t="shared" si="5"/>
        <v>101.3042884491517</v>
      </c>
    </row>
    <row r="12" spans="1:19" s="105" customFormat="1" ht="26.25" customHeight="1" x14ac:dyDescent="0.25">
      <c r="A12" s="93" t="s">
        <v>533</v>
      </c>
      <c r="B12" s="94"/>
      <c r="C12" s="106">
        <f>H12+M12</f>
        <v>48632900</v>
      </c>
      <c r="D12" s="107">
        <f>I12+N12</f>
        <v>44732900</v>
      </c>
      <c r="E12" s="96">
        <f>E54+E56+E86+E120+E195</f>
        <v>43296237.79772</v>
      </c>
      <c r="F12" s="97">
        <f t="shared" si="0"/>
        <v>-1436662.2022799999</v>
      </c>
      <c r="G12" s="98">
        <f t="shared" si="1"/>
        <v>96.788354427546622</v>
      </c>
      <c r="H12" s="129">
        <f>H54+H56+H86+H120+H195</f>
        <v>48632900</v>
      </c>
      <c r="I12" s="130">
        <f>I54+I56+I86+I120+I195</f>
        <v>44732900</v>
      </c>
      <c r="J12" s="130">
        <f>J54+J56+J86+J120+J195</f>
        <v>43296237.79772</v>
      </c>
      <c r="K12" s="131">
        <f t="shared" si="2"/>
        <v>-1436662.2022799999</v>
      </c>
      <c r="L12" s="132">
        <f t="shared" si="3"/>
        <v>96.788354427546622</v>
      </c>
      <c r="M12" s="99">
        <f>M54+M56+M86+M120+M195</f>
        <v>0</v>
      </c>
      <c r="N12" s="100">
        <f>N54+N56+N86+N120+N195</f>
        <v>0</v>
      </c>
      <c r="O12" s="104">
        <f>O54+O56+O86+O120+O195</f>
        <v>0</v>
      </c>
      <c r="P12" s="101">
        <f t="shared" si="4"/>
        <v>0</v>
      </c>
      <c r="Q12" s="102"/>
    </row>
    <row r="13" spans="1:19" s="110" customFormat="1" ht="26.25" customHeight="1" x14ac:dyDescent="0.25">
      <c r="A13" s="93" t="s">
        <v>534</v>
      </c>
      <c r="B13" s="94" t="s">
        <v>535</v>
      </c>
      <c r="C13" s="106">
        <f>C14+C24+C33</f>
        <v>27393837</v>
      </c>
      <c r="D13" s="107">
        <f>D14+D24+D33</f>
        <v>28647606</v>
      </c>
      <c r="E13" s="107">
        <f>E14+E24+E33</f>
        <v>29818012.75158</v>
      </c>
      <c r="F13" s="97">
        <f t="shared" si="0"/>
        <v>1170406.7515799999</v>
      </c>
      <c r="G13" s="98">
        <f t="shared" si="1"/>
        <v>104.08553074759546</v>
      </c>
      <c r="H13" s="133">
        <f>H14+H24+H33</f>
        <v>17290400</v>
      </c>
      <c r="I13" s="134">
        <f>I14+I24+I33</f>
        <v>18486600</v>
      </c>
      <c r="J13" s="134">
        <f>J14+J24+J33</f>
        <v>19439902.157109998</v>
      </c>
      <c r="K13" s="131">
        <f t="shared" si="2"/>
        <v>953302.15710999817</v>
      </c>
      <c r="L13" s="132">
        <f t="shared" si="3"/>
        <v>105.15671977059058</v>
      </c>
      <c r="M13" s="109">
        <f>M14+M24+M33</f>
        <v>10103437</v>
      </c>
      <c r="N13" s="104">
        <f>N14+N24+N33</f>
        <v>10161006</v>
      </c>
      <c r="O13" s="104">
        <f>O14+O24+O33</f>
        <v>10378110.59447</v>
      </c>
      <c r="P13" s="101">
        <f t="shared" si="4"/>
        <v>217104.59446999989</v>
      </c>
      <c r="Q13" s="102">
        <f t="shared" si="5"/>
        <v>102.13664468331187</v>
      </c>
    </row>
    <row r="14" spans="1:19" s="110" customFormat="1" ht="26.25" customHeight="1" x14ac:dyDescent="0.25">
      <c r="A14" s="93" t="s">
        <v>534</v>
      </c>
      <c r="B14" s="108">
        <v>1111</v>
      </c>
      <c r="C14" s="106">
        <f>C15+C18+C20</f>
        <v>18705900</v>
      </c>
      <c r="D14" s="107">
        <f>D15+D18+D20</f>
        <v>18925900</v>
      </c>
      <c r="E14" s="107">
        <f>E15+E18+E20</f>
        <v>19326921.37325</v>
      </c>
      <c r="F14" s="97">
        <f t="shared" si="0"/>
        <v>401021.37325000018</v>
      </c>
      <c r="G14" s="98">
        <f t="shared" si="1"/>
        <v>102.11890252643204</v>
      </c>
      <c r="H14" s="133">
        <f>H15+H18+H20</f>
        <v>11345400</v>
      </c>
      <c r="I14" s="134">
        <f>I15+I18+I20</f>
        <v>11565400</v>
      </c>
      <c r="J14" s="134">
        <f>J15+J18+J20</f>
        <v>11890150.231179999</v>
      </c>
      <c r="K14" s="131">
        <f t="shared" si="2"/>
        <v>324750.23117999919</v>
      </c>
      <c r="L14" s="132">
        <f t="shared" si="3"/>
        <v>102.80794638473377</v>
      </c>
      <c r="M14" s="109">
        <f>M15+M18+M20</f>
        <v>7360500</v>
      </c>
      <c r="N14" s="104">
        <f>N15+N18+N20</f>
        <v>7360500</v>
      </c>
      <c r="O14" s="104">
        <f>O15+O18+O20</f>
        <v>7436771.1420700001</v>
      </c>
      <c r="P14" s="101">
        <f t="shared" si="4"/>
        <v>76271.14207000006</v>
      </c>
      <c r="Q14" s="102">
        <f t="shared" si="5"/>
        <v>101.0362222956321</v>
      </c>
    </row>
    <row r="15" spans="1:19" s="110" customFormat="1" ht="26.25" customHeight="1" x14ac:dyDescent="0.25">
      <c r="A15" s="93" t="s">
        <v>536</v>
      </c>
      <c r="B15" s="108">
        <v>11111</v>
      </c>
      <c r="C15" s="106">
        <f>C16+C17</f>
        <v>10515000</v>
      </c>
      <c r="D15" s="107">
        <f>D16+D17</f>
        <v>10515000</v>
      </c>
      <c r="E15" s="107">
        <f>SUM(E16:E17)</f>
        <v>10623958.811319999</v>
      </c>
      <c r="F15" s="97">
        <f t="shared" si="0"/>
        <v>108958.8113199994</v>
      </c>
      <c r="G15" s="98">
        <f t="shared" si="1"/>
        <v>101.03622264688539</v>
      </c>
      <c r="H15" s="133">
        <f>SUM(H16:H17)</f>
        <v>3154500</v>
      </c>
      <c r="I15" s="134">
        <f>SUM(I16:I17)</f>
        <v>3154500</v>
      </c>
      <c r="J15" s="134">
        <f>SUM(J16:J17)</f>
        <v>3187187.6692499998</v>
      </c>
      <c r="K15" s="131">
        <f t="shared" si="2"/>
        <v>32687.669249999803</v>
      </c>
      <c r="L15" s="132">
        <f t="shared" si="3"/>
        <v>101.03622346647644</v>
      </c>
      <c r="M15" s="109">
        <f>SUM(M16:M17)</f>
        <v>7360500</v>
      </c>
      <c r="N15" s="104">
        <f>SUM(N16:N17)</f>
        <v>7360500</v>
      </c>
      <c r="O15" s="104">
        <f>SUM(O16:O17)</f>
        <v>7436771.1420700001</v>
      </c>
      <c r="P15" s="101">
        <f t="shared" si="4"/>
        <v>76271.14207000006</v>
      </c>
      <c r="Q15" s="102">
        <f t="shared" si="5"/>
        <v>101.0362222956321</v>
      </c>
    </row>
    <row r="16" spans="1:19" s="110" customFormat="1" ht="26.25" customHeight="1" x14ac:dyDescent="0.25">
      <c r="A16" s="93" t="s">
        <v>537</v>
      </c>
      <c r="B16" s="108">
        <v>11111100</v>
      </c>
      <c r="C16" s="106">
        <f t="shared" ref="C16:E17" si="6">H16+M16</f>
        <v>10515000</v>
      </c>
      <c r="D16" s="107">
        <f t="shared" si="6"/>
        <v>10515000</v>
      </c>
      <c r="E16" s="107">
        <f t="shared" si="6"/>
        <v>10558004.45561</v>
      </c>
      <c r="F16" s="97">
        <f t="shared" si="0"/>
        <v>43004.455609999597</v>
      </c>
      <c r="G16" s="98">
        <f t="shared" si="1"/>
        <v>100.40898198392772</v>
      </c>
      <c r="H16" s="133">
        <v>3154500</v>
      </c>
      <c r="I16" s="134">
        <v>3154500</v>
      </c>
      <c r="J16" s="134">
        <v>3167401.3632</v>
      </c>
      <c r="K16" s="131">
        <f t="shared" si="2"/>
        <v>12901.363200000022</v>
      </c>
      <c r="L16" s="132">
        <f t="shared" si="3"/>
        <v>100.40898282453638</v>
      </c>
      <c r="M16" s="109">
        <v>7360500</v>
      </c>
      <c r="N16" s="104">
        <v>7360500</v>
      </c>
      <c r="O16" s="104">
        <v>7390603.09241</v>
      </c>
      <c r="P16" s="101">
        <f t="shared" si="4"/>
        <v>30103.092410000041</v>
      </c>
      <c r="Q16" s="102">
        <f t="shared" si="5"/>
        <v>100.40898162366688</v>
      </c>
    </row>
    <row r="17" spans="1:17" s="110" customFormat="1" ht="26.25" customHeight="1" x14ac:dyDescent="0.25">
      <c r="A17" s="93" t="s">
        <v>538</v>
      </c>
      <c r="B17" s="108">
        <v>11111200</v>
      </c>
      <c r="C17" s="106">
        <f t="shared" si="6"/>
        <v>0</v>
      </c>
      <c r="D17" s="107">
        <f t="shared" si="6"/>
        <v>0</v>
      </c>
      <c r="E17" s="107">
        <f t="shared" si="6"/>
        <v>65954.355710000003</v>
      </c>
      <c r="F17" s="97">
        <f t="shared" si="0"/>
        <v>65954.355710000003</v>
      </c>
      <c r="G17" s="98"/>
      <c r="H17" s="133"/>
      <c r="I17" s="134"/>
      <c r="J17" s="134">
        <v>19786.306049999999</v>
      </c>
      <c r="K17" s="131">
        <f t="shared" si="2"/>
        <v>19786.306049999999</v>
      </c>
      <c r="L17" s="132"/>
      <c r="M17" s="109"/>
      <c r="N17" s="104"/>
      <c r="O17" s="104">
        <v>46168.049659999997</v>
      </c>
      <c r="P17" s="101">
        <f t="shared" si="4"/>
        <v>46168.049659999997</v>
      </c>
      <c r="Q17" s="102"/>
    </row>
    <row r="18" spans="1:17" s="110" customFormat="1" ht="26.25" customHeight="1" x14ac:dyDescent="0.25">
      <c r="A18" s="93" t="s">
        <v>539</v>
      </c>
      <c r="B18" s="108">
        <v>11112</v>
      </c>
      <c r="C18" s="106">
        <f>C19</f>
        <v>2345900</v>
      </c>
      <c r="D18" s="107">
        <f>D19</f>
        <v>2345900</v>
      </c>
      <c r="E18" s="107">
        <f>SUM(E19:E19)</f>
        <v>2237772.10219</v>
      </c>
      <c r="F18" s="97">
        <f t="shared" si="0"/>
        <v>-108127.89780999999</v>
      </c>
      <c r="G18" s="98">
        <f t="shared" si="1"/>
        <v>95.390771225968706</v>
      </c>
      <c r="H18" s="133">
        <f>SUM(H19:H19)</f>
        <v>2345900</v>
      </c>
      <c r="I18" s="134">
        <f>SUM(I19:I19)</f>
        <v>2345900</v>
      </c>
      <c r="J18" s="134">
        <f>SUM(J19:J19)</f>
        <v>2237772.10219</v>
      </c>
      <c r="K18" s="131">
        <f t="shared" si="2"/>
        <v>-108127.89780999999</v>
      </c>
      <c r="L18" s="132">
        <f t="shared" si="3"/>
        <v>95.390771225968706</v>
      </c>
      <c r="M18" s="109">
        <f>SUM(M19:M19)</f>
        <v>0</v>
      </c>
      <c r="N18" s="104">
        <f>SUM(N19:N19)</f>
        <v>0</v>
      </c>
      <c r="O18" s="104">
        <f>SUM(O19:O19)</f>
        <v>0</v>
      </c>
      <c r="P18" s="101">
        <f t="shared" si="4"/>
        <v>0</v>
      </c>
      <c r="Q18" s="102"/>
    </row>
    <row r="19" spans="1:17" s="110" customFormat="1" ht="26.25" customHeight="1" x14ac:dyDescent="0.25">
      <c r="A19" s="93" t="s">
        <v>539</v>
      </c>
      <c r="B19" s="108">
        <v>11112100</v>
      </c>
      <c r="C19" s="106">
        <f>H19+M19</f>
        <v>2345900</v>
      </c>
      <c r="D19" s="107">
        <f>I19+N19</f>
        <v>2345900</v>
      </c>
      <c r="E19" s="107">
        <f>J19+O19</f>
        <v>2237772.10219</v>
      </c>
      <c r="F19" s="97">
        <f t="shared" si="0"/>
        <v>-108127.89780999999</v>
      </c>
      <c r="G19" s="98">
        <f t="shared" si="1"/>
        <v>95.390771225968706</v>
      </c>
      <c r="H19" s="133">
        <v>2345900</v>
      </c>
      <c r="I19" s="134">
        <v>2345900</v>
      </c>
      <c r="J19" s="134">
        <v>2237772.10219</v>
      </c>
      <c r="K19" s="131">
        <f t="shared" si="2"/>
        <v>-108127.89780999999</v>
      </c>
      <c r="L19" s="132">
        <f t="shared" si="3"/>
        <v>95.390771225968706</v>
      </c>
      <c r="M19" s="109"/>
      <c r="N19" s="104">
        <v>0</v>
      </c>
      <c r="O19" s="104">
        <v>0</v>
      </c>
      <c r="P19" s="101">
        <f t="shared" si="4"/>
        <v>0</v>
      </c>
      <c r="Q19" s="102"/>
    </row>
    <row r="20" spans="1:17" s="110" customFormat="1" ht="26.25" customHeight="1" x14ac:dyDescent="0.25">
      <c r="A20" s="93" t="s">
        <v>540</v>
      </c>
      <c r="B20" s="108">
        <v>11113</v>
      </c>
      <c r="C20" s="106">
        <f>C21+C22+C23</f>
        <v>5845000</v>
      </c>
      <c r="D20" s="107">
        <f>D21+D22+D23</f>
        <v>6065000</v>
      </c>
      <c r="E20" s="107">
        <f>SUM(E21:E23)</f>
        <v>6465190.4597399998</v>
      </c>
      <c r="F20" s="97">
        <f t="shared" si="0"/>
        <v>400190.45973999985</v>
      </c>
      <c r="G20" s="98">
        <f t="shared" si="1"/>
        <v>106.59835877559769</v>
      </c>
      <c r="H20" s="133">
        <f>SUM(H21:H23)</f>
        <v>5845000</v>
      </c>
      <c r="I20" s="134">
        <f>SUM(I21:I23)</f>
        <v>6065000</v>
      </c>
      <c r="J20" s="134">
        <f>SUM(J21:J23)</f>
        <v>6465190.4597399998</v>
      </c>
      <c r="K20" s="131">
        <f t="shared" si="2"/>
        <v>400190.45973999985</v>
      </c>
      <c r="L20" s="132">
        <f t="shared" si="3"/>
        <v>106.59835877559769</v>
      </c>
      <c r="M20" s="109">
        <f>SUM(M21:M23)</f>
        <v>0</v>
      </c>
      <c r="N20" s="104">
        <f>SUM(N21:N23)</f>
        <v>0</v>
      </c>
      <c r="O20" s="104">
        <f>SUM(O21:O23)</f>
        <v>0</v>
      </c>
      <c r="P20" s="101">
        <f t="shared" si="4"/>
        <v>0</v>
      </c>
      <c r="Q20" s="102"/>
    </row>
    <row r="21" spans="1:17" s="110" customFormat="1" ht="26.25" customHeight="1" x14ac:dyDescent="0.25">
      <c r="A21" s="93" t="s">
        <v>540</v>
      </c>
      <c r="B21" s="108">
        <v>11113100</v>
      </c>
      <c r="C21" s="106">
        <f t="shared" ref="C21:D23" si="7">H21+M21</f>
        <v>5422200</v>
      </c>
      <c r="D21" s="107">
        <f t="shared" si="7"/>
        <v>5422200</v>
      </c>
      <c r="E21" s="107">
        <f>J21+O21</f>
        <v>5770701.37096</v>
      </c>
      <c r="F21" s="97">
        <f t="shared" si="0"/>
        <v>348501.37095999997</v>
      </c>
      <c r="G21" s="98">
        <f t="shared" si="1"/>
        <v>106.4273057238759</v>
      </c>
      <c r="H21" s="133">
        <v>5422200</v>
      </c>
      <c r="I21" s="134">
        <v>5422200</v>
      </c>
      <c r="J21" s="134">
        <v>5770701.37096</v>
      </c>
      <c r="K21" s="131">
        <f t="shared" si="2"/>
        <v>348501.37095999997</v>
      </c>
      <c r="L21" s="132">
        <f t="shared" si="3"/>
        <v>106.4273057238759</v>
      </c>
      <c r="M21" s="109"/>
      <c r="N21" s="104"/>
      <c r="O21" s="104">
        <v>0</v>
      </c>
      <c r="P21" s="101">
        <f t="shared" si="4"/>
        <v>0</v>
      </c>
      <c r="Q21" s="102"/>
    </row>
    <row r="22" spans="1:17" s="110" customFormat="1" ht="26.25" customHeight="1" x14ac:dyDescent="0.25">
      <c r="A22" s="93" t="s">
        <v>541</v>
      </c>
      <c r="B22" s="108">
        <v>11113200</v>
      </c>
      <c r="C22" s="106">
        <f t="shared" si="7"/>
        <v>0</v>
      </c>
      <c r="D22" s="107">
        <f t="shared" si="7"/>
        <v>0</v>
      </c>
      <c r="E22" s="107">
        <f>J22+O22</f>
        <v>-128758.69951999999</v>
      </c>
      <c r="F22" s="97">
        <f t="shared" si="0"/>
        <v>-128758.69951999999</v>
      </c>
      <c r="G22" s="98"/>
      <c r="H22" s="133"/>
      <c r="I22" s="134"/>
      <c r="J22" s="134">
        <v>-128758.69951999999</v>
      </c>
      <c r="K22" s="131">
        <f t="shared" si="2"/>
        <v>-128758.69951999999</v>
      </c>
      <c r="L22" s="132"/>
      <c r="M22" s="109"/>
      <c r="N22" s="104"/>
      <c r="O22" s="104">
        <v>0</v>
      </c>
      <c r="P22" s="101">
        <f t="shared" si="4"/>
        <v>0</v>
      </c>
      <c r="Q22" s="102"/>
    </row>
    <row r="23" spans="1:17" s="110" customFormat="1" ht="26.25" customHeight="1" x14ac:dyDescent="0.25">
      <c r="A23" s="93" t="s">
        <v>542</v>
      </c>
      <c r="B23" s="108">
        <v>11113300</v>
      </c>
      <c r="C23" s="106">
        <f t="shared" si="7"/>
        <v>422800</v>
      </c>
      <c r="D23" s="107">
        <f t="shared" si="7"/>
        <v>642800</v>
      </c>
      <c r="E23" s="107">
        <f>J23+O23</f>
        <v>823247.78830000001</v>
      </c>
      <c r="F23" s="97">
        <f t="shared" si="0"/>
        <v>180447.78830000001</v>
      </c>
      <c r="G23" s="98">
        <f t="shared" si="1"/>
        <v>128.07215126011201</v>
      </c>
      <c r="H23" s="133">
        <v>422800</v>
      </c>
      <c r="I23" s="134">
        <v>642800</v>
      </c>
      <c r="J23" s="134">
        <v>823247.78830000001</v>
      </c>
      <c r="K23" s="131">
        <f t="shared" si="2"/>
        <v>180447.78830000001</v>
      </c>
      <c r="L23" s="132">
        <f t="shared" si="3"/>
        <v>128.07215126011201</v>
      </c>
      <c r="M23" s="109"/>
      <c r="N23" s="104"/>
      <c r="O23" s="104">
        <v>0</v>
      </c>
      <c r="P23" s="101">
        <f t="shared" si="4"/>
        <v>0</v>
      </c>
      <c r="Q23" s="102"/>
    </row>
    <row r="24" spans="1:17" s="110" customFormat="1" ht="26.25" hidden="1" customHeight="1" x14ac:dyDescent="0.25">
      <c r="A24" s="93" t="s">
        <v>543</v>
      </c>
      <c r="B24" s="108">
        <v>1112</v>
      </c>
      <c r="C24" s="106">
        <f>C25+C27+C30</f>
        <v>2742937</v>
      </c>
      <c r="D24" s="107">
        <f>D25+D27+D30</f>
        <v>2800506</v>
      </c>
      <c r="E24" s="107">
        <f>E25+E27</f>
        <v>2941339.4523999998</v>
      </c>
      <c r="F24" s="97">
        <f t="shared" si="0"/>
        <v>140833.45239999983</v>
      </c>
      <c r="G24" s="98">
        <f t="shared" si="1"/>
        <v>105.02885737077514</v>
      </c>
      <c r="H24" s="133">
        <f>H25+H27</f>
        <v>0</v>
      </c>
      <c r="I24" s="134">
        <f>I25+I27</f>
        <v>0</v>
      </c>
      <c r="J24" s="134">
        <f>J25+J27</f>
        <v>0</v>
      </c>
      <c r="K24" s="131">
        <f t="shared" si="2"/>
        <v>0</v>
      </c>
      <c r="L24" s="132"/>
      <c r="M24" s="109">
        <f>M25+M27</f>
        <v>2742937</v>
      </c>
      <c r="N24" s="104">
        <f>N25+N27</f>
        <v>2800506</v>
      </c>
      <c r="O24" s="104">
        <f>O25+O27</f>
        <v>2941339.4523999998</v>
      </c>
      <c r="P24" s="101">
        <f t="shared" si="4"/>
        <v>140833.45239999983</v>
      </c>
      <c r="Q24" s="102">
        <f t="shared" si="5"/>
        <v>105.02885737077514</v>
      </c>
    </row>
    <row r="25" spans="1:17" s="110" customFormat="1" ht="26.25" hidden="1" customHeight="1" x14ac:dyDescent="0.25">
      <c r="A25" s="93" t="s">
        <v>544</v>
      </c>
      <c r="B25" s="108">
        <v>11121</v>
      </c>
      <c r="C25" s="106">
        <f>C26</f>
        <v>221870</v>
      </c>
      <c r="D25" s="107">
        <f>D26</f>
        <v>225620</v>
      </c>
      <c r="E25" s="107">
        <f>SUM(E26:E26)</f>
        <v>271932.95302000002</v>
      </c>
      <c r="F25" s="97">
        <f t="shared" si="0"/>
        <v>46312.953020000015</v>
      </c>
      <c r="G25" s="98">
        <f t="shared" si="1"/>
        <v>120.52697146529563</v>
      </c>
      <c r="H25" s="133">
        <f>SUM(H26:H26)</f>
        <v>0</v>
      </c>
      <c r="I25" s="134">
        <f>SUM(I26:I26)</f>
        <v>0</v>
      </c>
      <c r="J25" s="134">
        <f>SUM(J26:J26)</f>
        <v>0</v>
      </c>
      <c r="K25" s="131">
        <f t="shared" si="2"/>
        <v>0</v>
      </c>
      <c r="L25" s="132"/>
      <c r="M25" s="109">
        <f>SUM(M26:M26)</f>
        <v>221870</v>
      </c>
      <c r="N25" s="104">
        <f>SUM(N26:N26)</f>
        <v>225620</v>
      </c>
      <c r="O25" s="104">
        <f>SUM(O26:O26)</f>
        <v>271932.95302000002</v>
      </c>
      <c r="P25" s="101">
        <f t="shared" si="4"/>
        <v>46312.953020000015</v>
      </c>
      <c r="Q25" s="102">
        <f t="shared" si="5"/>
        <v>120.52697146529563</v>
      </c>
    </row>
    <row r="26" spans="1:17" s="110" customFormat="1" ht="26.25" hidden="1" customHeight="1" x14ac:dyDescent="0.25">
      <c r="A26" s="93" t="s">
        <v>545</v>
      </c>
      <c r="B26" s="108">
        <v>11121100</v>
      </c>
      <c r="C26" s="106">
        <f>H26+M26</f>
        <v>221870</v>
      </c>
      <c r="D26" s="107">
        <f>I26+N26</f>
        <v>225620</v>
      </c>
      <c r="E26" s="107">
        <f>J26+O26</f>
        <v>271932.95302000002</v>
      </c>
      <c r="F26" s="97">
        <f t="shared" si="0"/>
        <v>46312.953020000015</v>
      </c>
      <c r="G26" s="98">
        <f t="shared" si="1"/>
        <v>120.52697146529563</v>
      </c>
      <c r="H26" s="133">
        <v>0</v>
      </c>
      <c r="I26" s="134">
        <v>0</v>
      </c>
      <c r="J26" s="134">
        <v>0</v>
      </c>
      <c r="K26" s="131">
        <f t="shared" si="2"/>
        <v>0</v>
      </c>
      <c r="L26" s="132"/>
      <c r="M26" s="109">
        <v>221870</v>
      </c>
      <c r="N26" s="104">
        <v>225620</v>
      </c>
      <c r="O26" s="104">
        <v>271932.95302000002</v>
      </c>
      <c r="P26" s="101">
        <f t="shared" si="4"/>
        <v>46312.953020000015</v>
      </c>
      <c r="Q26" s="102">
        <f t="shared" si="5"/>
        <v>120.52697146529563</v>
      </c>
    </row>
    <row r="27" spans="1:17" s="110" customFormat="1" ht="26.25" hidden="1" customHeight="1" x14ac:dyDescent="0.25">
      <c r="A27" s="93" t="s">
        <v>546</v>
      </c>
      <c r="B27" s="108">
        <v>11122</v>
      </c>
      <c r="C27" s="106">
        <f>C28+C29</f>
        <v>2521067</v>
      </c>
      <c r="D27" s="107">
        <f>D28+D29</f>
        <v>2574886</v>
      </c>
      <c r="E27" s="107">
        <f>SUM(E28:E29)</f>
        <v>2669406.4993799999</v>
      </c>
      <c r="F27" s="97">
        <f t="shared" si="0"/>
        <v>94520.499379999936</v>
      </c>
      <c r="G27" s="98">
        <f t="shared" si="1"/>
        <v>103.67086152085956</v>
      </c>
      <c r="H27" s="133">
        <f>SUM(H28:H29)</f>
        <v>0</v>
      </c>
      <c r="I27" s="134">
        <f>SUM(I28:I29)</f>
        <v>0</v>
      </c>
      <c r="J27" s="134">
        <f>SUM(J28:J29)</f>
        <v>0</v>
      </c>
      <c r="K27" s="131">
        <f t="shared" si="2"/>
        <v>0</v>
      </c>
      <c r="L27" s="132"/>
      <c r="M27" s="109">
        <f>SUM(M28:M29)</f>
        <v>2521067</v>
      </c>
      <c r="N27" s="104">
        <f>SUM(N28:N29)</f>
        <v>2574886</v>
      </c>
      <c r="O27" s="104">
        <f>SUM(O28:O29)</f>
        <v>2669406.4993799999</v>
      </c>
      <c r="P27" s="101">
        <f t="shared" si="4"/>
        <v>94520.499379999936</v>
      </c>
      <c r="Q27" s="102">
        <f t="shared" si="5"/>
        <v>103.67086152085956</v>
      </c>
    </row>
    <row r="28" spans="1:17" s="110" customFormat="1" ht="26.25" hidden="1" customHeight="1" x14ac:dyDescent="0.25">
      <c r="A28" s="93" t="s">
        <v>547</v>
      </c>
      <c r="B28" s="108">
        <v>11122100</v>
      </c>
      <c r="C28" s="106">
        <f t="shared" ref="C28:E29" si="8">H28+M28</f>
        <v>286367</v>
      </c>
      <c r="D28" s="107">
        <f t="shared" si="8"/>
        <v>294241.59999999998</v>
      </c>
      <c r="E28" s="107">
        <f t="shared" si="8"/>
        <v>304349.89582999999</v>
      </c>
      <c r="F28" s="97">
        <f t="shared" si="0"/>
        <v>10108.295830000017</v>
      </c>
      <c r="G28" s="98">
        <f t="shared" si="1"/>
        <v>103.43537277869615</v>
      </c>
      <c r="H28" s="133">
        <v>0</v>
      </c>
      <c r="I28" s="134">
        <v>0</v>
      </c>
      <c r="J28" s="134">
        <v>0</v>
      </c>
      <c r="K28" s="131">
        <f t="shared" si="2"/>
        <v>0</v>
      </c>
      <c r="L28" s="132"/>
      <c r="M28" s="109">
        <v>286367</v>
      </c>
      <c r="N28" s="104">
        <v>294241.59999999998</v>
      </c>
      <c r="O28" s="104">
        <v>304349.89582999999</v>
      </c>
      <c r="P28" s="101">
        <f t="shared" si="4"/>
        <v>10108.295830000017</v>
      </c>
      <c r="Q28" s="102">
        <f t="shared" si="5"/>
        <v>103.43537277869615</v>
      </c>
    </row>
    <row r="29" spans="1:17" s="110" customFormat="1" ht="26.25" hidden="1" customHeight="1" x14ac:dyDescent="0.25">
      <c r="A29" s="93" t="s">
        <v>548</v>
      </c>
      <c r="B29" s="108">
        <v>11122200</v>
      </c>
      <c r="C29" s="106">
        <f t="shared" si="8"/>
        <v>2234700</v>
      </c>
      <c r="D29" s="107">
        <f t="shared" si="8"/>
        <v>2280644.4</v>
      </c>
      <c r="E29" s="107">
        <f t="shared" si="8"/>
        <v>2365056.6035500001</v>
      </c>
      <c r="F29" s="97">
        <f t="shared" si="0"/>
        <v>84412.203550000209</v>
      </c>
      <c r="G29" s="98">
        <f t="shared" si="1"/>
        <v>103.70124354107988</v>
      </c>
      <c r="H29" s="133">
        <v>0</v>
      </c>
      <c r="I29" s="134">
        <v>0</v>
      </c>
      <c r="J29" s="134">
        <v>0</v>
      </c>
      <c r="K29" s="131">
        <f t="shared" si="2"/>
        <v>0</v>
      </c>
      <c r="L29" s="132"/>
      <c r="M29" s="109">
        <v>2234700</v>
      </c>
      <c r="N29" s="104">
        <v>2280644.4</v>
      </c>
      <c r="O29" s="104">
        <v>2365056.6035500001</v>
      </c>
      <c r="P29" s="101">
        <f t="shared" si="4"/>
        <v>84412.203550000209</v>
      </c>
      <c r="Q29" s="102">
        <f t="shared" si="5"/>
        <v>103.70124354107988</v>
      </c>
    </row>
    <row r="30" spans="1:17" s="110" customFormat="1" ht="26.25" hidden="1" customHeight="1" x14ac:dyDescent="0.25">
      <c r="A30" s="93"/>
      <c r="B30" s="108"/>
      <c r="C30" s="106">
        <f>C31+C32</f>
        <v>0</v>
      </c>
      <c r="D30" s="107">
        <f>D31+D32</f>
        <v>0</v>
      </c>
      <c r="E30" s="107"/>
      <c r="F30" s="97">
        <f t="shared" si="0"/>
        <v>0</v>
      </c>
      <c r="G30" s="98"/>
      <c r="H30" s="133"/>
      <c r="I30" s="134"/>
      <c r="J30" s="134"/>
      <c r="K30" s="131"/>
      <c r="L30" s="132"/>
      <c r="M30" s="109"/>
      <c r="N30" s="104"/>
      <c r="O30" s="104"/>
      <c r="P30" s="101">
        <f t="shared" si="4"/>
        <v>0</v>
      </c>
      <c r="Q30" s="102" t="e">
        <f t="shared" si="5"/>
        <v>#DIV/0!</v>
      </c>
    </row>
    <row r="31" spans="1:17" s="110" customFormat="1" ht="26.25" hidden="1" customHeight="1" x14ac:dyDescent="0.25">
      <c r="A31" s="93"/>
      <c r="B31" s="108"/>
      <c r="C31" s="106">
        <f>H31+M31</f>
        <v>0</v>
      </c>
      <c r="D31" s="107">
        <f>I31+N31</f>
        <v>0</v>
      </c>
      <c r="E31" s="107"/>
      <c r="F31" s="97">
        <f t="shared" si="0"/>
        <v>0</v>
      </c>
      <c r="G31" s="98"/>
      <c r="H31" s="133"/>
      <c r="I31" s="134"/>
      <c r="J31" s="134"/>
      <c r="K31" s="131"/>
      <c r="L31" s="132"/>
      <c r="M31" s="109"/>
      <c r="N31" s="104"/>
      <c r="O31" s="104"/>
      <c r="P31" s="101">
        <f t="shared" si="4"/>
        <v>0</v>
      </c>
      <c r="Q31" s="102" t="e">
        <f t="shared" si="5"/>
        <v>#DIV/0!</v>
      </c>
    </row>
    <row r="32" spans="1:17" s="110" customFormat="1" ht="26.25" hidden="1" customHeight="1" x14ac:dyDescent="0.25">
      <c r="A32" s="93"/>
      <c r="B32" s="108"/>
      <c r="C32" s="106">
        <f>H32+M32</f>
        <v>0</v>
      </c>
      <c r="D32" s="107">
        <f>I32+N32</f>
        <v>0</v>
      </c>
      <c r="E32" s="107"/>
      <c r="F32" s="97">
        <f t="shared" si="0"/>
        <v>0</v>
      </c>
      <c r="G32" s="98"/>
      <c r="H32" s="133"/>
      <c r="I32" s="134"/>
      <c r="J32" s="134"/>
      <c r="K32" s="131"/>
      <c r="L32" s="132"/>
      <c r="M32" s="109"/>
      <c r="N32" s="104"/>
      <c r="O32" s="104"/>
      <c r="P32" s="101">
        <f t="shared" si="4"/>
        <v>0</v>
      </c>
      <c r="Q32" s="102" t="e">
        <f t="shared" si="5"/>
        <v>#DIV/0!</v>
      </c>
    </row>
    <row r="33" spans="1:17" s="110" customFormat="1" ht="26.25" customHeight="1" x14ac:dyDescent="0.25">
      <c r="A33" s="93" t="s">
        <v>549</v>
      </c>
      <c r="B33" s="108">
        <v>1113</v>
      </c>
      <c r="C33" s="106">
        <f t="shared" ref="C33:E34" si="9">C34</f>
        <v>5945000</v>
      </c>
      <c r="D33" s="107">
        <f t="shared" si="9"/>
        <v>6921200</v>
      </c>
      <c r="E33" s="107">
        <f t="shared" si="9"/>
        <v>7549751.9259299999</v>
      </c>
      <c r="F33" s="97">
        <f t="shared" si="0"/>
        <v>628551.92592999991</v>
      </c>
      <c r="G33" s="98">
        <f t="shared" si="1"/>
        <v>109.08154548243078</v>
      </c>
      <c r="H33" s="133">
        <f t="shared" ref="H33:J34" si="10">H34</f>
        <v>5945000</v>
      </c>
      <c r="I33" s="134">
        <f t="shared" si="10"/>
        <v>6921200</v>
      </c>
      <c r="J33" s="134">
        <f t="shared" si="10"/>
        <v>7549751.9259299999</v>
      </c>
      <c r="K33" s="131">
        <f t="shared" si="2"/>
        <v>628551.92592999991</v>
      </c>
      <c r="L33" s="132">
        <f t="shared" si="3"/>
        <v>109.08154548243078</v>
      </c>
      <c r="M33" s="109">
        <f>M34</f>
        <v>0</v>
      </c>
      <c r="N33" s="104">
        <f>N34</f>
        <v>0</v>
      </c>
      <c r="O33" s="104">
        <f>O34</f>
        <v>0</v>
      </c>
      <c r="P33" s="101">
        <f t="shared" si="4"/>
        <v>0</v>
      </c>
      <c r="Q33" s="102"/>
    </row>
    <row r="34" spans="1:17" s="110" customFormat="1" ht="26.25" customHeight="1" x14ac:dyDescent="0.25">
      <c r="A34" s="93" t="s">
        <v>550</v>
      </c>
      <c r="B34" s="108">
        <v>11131</v>
      </c>
      <c r="C34" s="106">
        <f t="shared" si="9"/>
        <v>5945000</v>
      </c>
      <c r="D34" s="107">
        <f t="shared" si="9"/>
        <v>6921200</v>
      </c>
      <c r="E34" s="107">
        <f t="shared" si="9"/>
        <v>7549751.9259299999</v>
      </c>
      <c r="F34" s="97">
        <f t="shared" si="0"/>
        <v>628551.92592999991</v>
      </c>
      <c r="G34" s="98">
        <f t="shared" si="1"/>
        <v>109.08154548243078</v>
      </c>
      <c r="H34" s="133">
        <f t="shared" si="10"/>
        <v>5945000</v>
      </c>
      <c r="I34" s="134">
        <f t="shared" si="10"/>
        <v>6921200</v>
      </c>
      <c r="J34" s="134">
        <f t="shared" si="10"/>
        <v>7549751.9259299999</v>
      </c>
      <c r="K34" s="131">
        <f t="shared" si="2"/>
        <v>628551.92592999991</v>
      </c>
      <c r="L34" s="132">
        <f t="shared" si="3"/>
        <v>109.08154548243078</v>
      </c>
      <c r="M34" s="109">
        <f>M35</f>
        <v>0</v>
      </c>
      <c r="N34" s="104">
        <f>N35</f>
        <v>0</v>
      </c>
      <c r="O34" s="104">
        <v>0</v>
      </c>
      <c r="P34" s="101">
        <f t="shared" si="4"/>
        <v>0</v>
      </c>
      <c r="Q34" s="102"/>
    </row>
    <row r="35" spans="1:17" s="110" customFormat="1" ht="26.25" customHeight="1" x14ac:dyDescent="0.25">
      <c r="A35" s="93" t="s">
        <v>550</v>
      </c>
      <c r="B35" s="108">
        <v>11131100</v>
      </c>
      <c r="C35" s="106">
        <f>H35+M35</f>
        <v>5945000</v>
      </c>
      <c r="D35" s="107">
        <f>I35+N35</f>
        <v>6921200</v>
      </c>
      <c r="E35" s="107">
        <f>J35+O35</f>
        <v>7549751.9259299999</v>
      </c>
      <c r="F35" s="97">
        <f t="shared" si="0"/>
        <v>628551.92592999991</v>
      </c>
      <c r="G35" s="98">
        <f t="shared" si="1"/>
        <v>109.08154548243078</v>
      </c>
      <c r="H35" s="133">
        <v>5945000</v>
      </c>
      <c r="I35" s="134">
        <v>6921200</v>
      </c>
      <c r="J35" s="134">
        <v>7549751.9259299999</v>
      </c>
      <c r="K35" s="131">
        <f t="shared" si="2"/>
        <v>628551.92592999991</v>
      </c>
      <c r="L35" s="132">
        <f t="shared" si="3"/>
        <v>109.08154548243078</v>
      </c>
      <c r="M35" s="109"/>
      <c r="N35" s="104"/>
      <c r="O35" s="104">
        <v>0</v>
      </c>
      <c r="P35" s="101">
        <f t="shared" si="4"/>
        <v>0</v>
      </c>
      <c r="Q35" s="102"/>
    </row>
    <row r="36" spans="1:17" s="110" customFormat="1" ht="26.25" hidden="1" customHeight="1" x14ac:dyDescent="0.25">
      <c r="A36" s="93" t="s">
        <v>551</v>
      </c>
      <c r="B36" s="94" t="s">
        <v>552</v>
      </c>
      <c r="C36" s="164">
        <f>C37+C45</f>
        <v>2696476</v>
      </c>
      <c r="D36" s="107">
        <f>D37+D45</f>
        <v>2728282.9</v>
      </c>
      <c r="E36" s="107">
        <f>E37+E45</f>
        <v>2950132.4423813187</v>
      </c>
      <c r="F36" s="97">
        <f t="shared" si="0"/>
        <v>221849.54238131875</v>
      </c>
      <c r="G36" s="98">
        <f t="shared" si="1"/>
        <v>108.13147135076493</v>
      </c>
      <c r="H36" s="133">
        <f>H37+H45</f>
        <v>0</v>
      </c>
      <c r="I36" s="134">
        <f>I37+I45</f>
        <v>0</v>
      </c>
      <c r="J36" s="134">
        <f>J37+J45</f>
        <v>0</v>
      </c>
      <c r="K36" s="131">
        <f t="shared" si="2"/>
        <v>0</v>
      </c>
      <c r="L36" s="132"/>
      <c r="M36" s="109">
        <f>M37+M45</f>
        <v>2696476</v>
      </c>
      <c r="N36" s="104">
        <f>N37+N45</f>
        <v>2728282.9</v>
      </c>
      <c r="O36" s="104">
        <f>O37+O45</f>
        <v>2950132.4423813187</v>
      </c>
      <c r="P36" s="101">
        <f t="shared" si="4"/>
        <v>221849.54238131875</v>
      </c>
      <c r="Q36" s="102">
        <f t="shared" si="5"/>
        <v>108.13147135076493</v>
      </c>
    </row>
    <row r="37" spans="1:17" s="110" customFormat="1" ht="26.25" hidden="1" customHeight="1" x14ac:dyDescent="0.25">
      <c r="A37" s="93" t="s">
        <v>553</v>
      </c>
      <c r="B37" s="94" t="s">
        <v>554</v>
      </c>
      <c r="C37" s="106">
        <f>C38+C42</f>
        <v>1605606</v>
      </c>
      <c r="D37" s="107">
        <f>D38+D42</f>
        <v>1624768.4</v>
      </c>
      <c r="E37" s="107">
        <f>E38+E42</f>
        <v>1721443.9585413188</v>
      </c>
      <c r="F37" s="97">
        <f t="shared" si="0"/>
        <v>96675.558541318867</v>
      </c>
      <c r="G37" s="98">
        <f t="shared" si="1"/>
        <v>105.95011316944118</v>
      </c>
      <c r="H37" s="133">
        <f>H38+H42</f>
        <v>0</v>
      </c>
      <c r="I37" s="134">
        <f>I38+I42</f>
        <v>0</v>
      </c>
      <c r="J37" s="134">
        <f>J38+J42</f>
        <v>0</v>
      </c>
      <c r="K37" s="131">
        <f t="shared" si="2"/>
        <v>0</v>
      </c>
      <c r="L37" s="132"/>
      <c r="M37" s="109">
        <f>M38+M42</f>
        <v>1605606</v>
      </c>
      <c r="N37" s="104">
        <f>N38+N42</f>
        <v>1624768.4</v>
      </c>
      <c r="O37" s="104">
        <f>O38+O42</f>
        <v>1721443.9585413188</v>
      </c>
      <c r="P37" s="101">
        <f t="shared" si="4"/>
        <v>96675.558541318867</v>
      </c>
      <c r="Q37" s="102">
        <f t="shared" si="5"/>
        <v>105.95011316944118</v>
      </c>
    </row>
    <row r="38" spans="1:17" s="110" customFormat="1" ht="26.25" hidden="1" customHeight="1" x14ac:dyDescent="0.25">
      <c r="A38" s="93" t="s">
        <v>555</v>
      </c>
      <c r="B38" s="108">
        <v>11311</v>
      </c>
      <c r="C38" s="106">
        <f>SUM(C39:C41)</f>
        <v>803048</v>
      </c>
      <c r="D38" s="107">
        <f>SUM(D39:D41)</f>
        <v>817546.6</v>
      </c>
      <c r="E38" s="107">
        <f>SUM(E39:E41)</f>
        <v>878464.47045431891</v>
      </c>
      <c r="F38" s="97">
        <f t="shared" si="0"/>
        <v>60917.870454318938</v>
      </c>
      <c r="G38" s="98">
        <f t="shared" si="1"/>
        <v>107.45130252566875</v>
      </c>
      <c r="H38" s="133">
        <f>SUM(H39:H41)</f>
        <v>0</v>
      </c>
      <c r="I38" s="134">
        <f>SUM(I39:I41)</f>
        <v>0</v>
      </c>
      <c r="J38" s="134">
        <f>SUM(J39:J41)</f>
        <v>0</v>
      </c>
      <c r="K38" s="131">
        <f t="shared" si="2"/>
        <v>0</v>
      </c>
      <c r="L38" s="132"/>
      <c r="M38" s="109">
        <f>SUM(M39:M41)</f>
        <v>803048</v>
      </c>
      <c r="N38" s="104">
        <f>SUM(N39:N41)</f>
        <v>817546.6</v>
      </c>
      <c r="O38" s="104">
        <f>SUM(O39:O41)</f>
        <v>878464.47045431891</v>
      </c>
      <c r="P38" s="101">
        <f t="shared" si="4"/>
        <v>60917.870454318938</v>
      </c>
      <c r="Q38" s="102">
        <f t="shared" si="5"/>
        <v>107.45130252566875</v>
      </c>
    </row>
    <row r="39" spans="1:17" s="110" customFormat="1" ht="26.25" hidden="1" customHeight="1" x14ac:dyDescent="0.25">
      <c r="A39" s="93" t="s">
        <v>556</v>
      </c>
      <c r="B39" s="108">
        <v>11311100</v>
      </c>
      <c r="C39" s="106">
        <f t="shared" ref="C39:D41" si="11">H39+M39</f>
        <v>75348</v>
      </c>
      <c r="D39" s="107">
        <f t="shared" si="11"/>
        <v>75350.2</v>
      </c>
      <c r="E39" s="107">
        <f>J39+O39</f>
        <v>87327.373560000007</v>
      </c>
      <c r="F39" s="97">
        <f t="shared" si="0"/>
        <v>11977.17356000001</v>
      </c>
      <c r="G39" s="98">
        <f t="shared" si="1"/>
        <v>115.89534408667794</v>
      </c>
      <c r="H39" s="133">
        <v>0</v>
      </c>
      <c r="I39" s="134">
        <v>0</v>
      </c>
      <c r="J39" s="134">
        <v>0</v>
      </c>
      <c r="K39" s="131">
        <f t="shared" si="2"/>
        <v>0</v>
      </c>
      <c r="L39" s="132"/>
      <c r="M39" s="109">
        <v>75348</v>
      </c>
      <c r="N39" s="104">
        <v>75350.2</v>
      </c>
      <c r="O39" s="104">
        <v>87327.373560000007</v>
      </c>
      <c r="P39" s="101">
        <f t="shared" si="4"/>
        <v>11977.17356000001</v>
      </c>
      <c r="Q39" s="102">
        <f t="shared" si="5"/>
        <v>115.89534408667794</v>
      </c>
    </row>
    <row r="40" spans="1:17" s="110" customFormat="1" ht="26.25" hidden="1" customHeight="1" x14ac:dyDescent="0.25">
      <c r="A40" s="93" t="s">
        <v>557</v>
      </c>
      <c r="B40" s="108">
        <v>11311200</v>
      </c>
      <c r="C40" s="106">
        <f t="shared" si="11"/>
        <v>685910</v>
      </c>
      <c r="D40" s="107">
        <f t="shared" si="11"/>
        <v>700394.6</v>
      </c>
      <c r="E40" s="107">
        <f>J40+O40</f>
        <v>738961.96052231896</v>
      </c>
      <c r="F40" s="97">
        <f t="shared" si="0"/>
        <v>38567.360522318981</v>
      </c>
      <c r="G40" s="98">
        <f t="shared" si="1"/>
        <v>105.50651882843172</v>
      </c>
      <c r="H40" s="133">
        <v>0</v>
      </c>
      <c r="I40" s="134">
        <v>0</v>
      </c>
      <c r="J40" s="134">
        <v>0</v>
      </c>
      <c r="K40" s="131">
        <f t="shared" si="2"/>
        <v>0</v>
      </c>
      <c r="L40" s="132"/>
      <c r="M40" s="109">
        <v>685910</v>
      </c>
      <c r="N40" s="104">
        <v>700394.6</v>
      </c>
      <c r="O40" s="104">
        <v>738961.96052231896</v>
      </c>
      <c r="P40" s="101">
        <f t="shared" si="4"/>
        <v>38567.360522318981</v>
      </c>
      <c r="Q40" s="102">
        <f t="shared" si="5"/>
        <v>105.50651882843172</v>
      </c>
    </row>
    <row r="41" spans="1:17" s="110" customFormat="1" ht="26.25" hidden="1" customHeight="1" x14ac:dyDescent="0.25">
      <c r="A41" s="93" t="s">
        <v>558</v>
      </c>
      <c r="B41" s="108">
        <v>11311300</v>
      </c>
      <c r="C41" s="106">
        <f t="shared" si="11"/>
        <v>41790</v>
      </c>
      <c r="D41" s="107">
        <f t="shared" si="11"/>
        <v>41801.800000000003</v>
      </c>
      <c r="E41" s="107">
        <f>J41+O41</f>
        <v>52175.136372000001</v>
      </c>
      <c r="F41" s="97">
        <f t="shared" si="0"/>
        <v>10373.336371999998</v>
      </c>
      <c r="G41" s="98">
        <f t="shared" si="1"/>
        <v>124.81552558023816</v>
      </c>
      <c r="H41" s="133">
        <v>0</v>
      </c>
      <c r="I41" s="134">
        <v>0</v>
      </c>
      <c r="J41" s="134">
        <v>0</v>
      </c>
      <c r="K41" s="131">
        <f t="shared" si="2"/>
        <v>0</v>
      </c>
      <c r="L41" s="132"/>
      <c r="M41" s="109">
        <v>41790</v>
      </c>
      <c r="N41" s="104">
        <v>41801.800000000003</v>
      </c>
      <c r="O41" s="104">
        <v>52175.136372000001</v>
      </c>
      <c r="P41" s="101">
        <f t="shared" si="4"/>
        <v>10373.336371999998</v>
      </c>
      <c r="Q41" s="102">
        <f t="shared" si="5"/>
        <v>124.81552558023816</v>
      </c>
    </row>
    <row r="42" spans="1:17" s="110" customFormat="1" ht="26.25" hidden="1" customHeight="1" x14ac:dyDescent="0.25">
      <c r="A42" s="93" t="s">
        <v>559</v>
      </c>
      <c r="B42" s="108">
        <v>11312</v>
      </c>
      <c r="C42" s="106">
        <f>C43+C44</f>
        <v>802558</v>
      </c>
      <c r="D42" s="107">
        <f>D43+D44</f>
        <v>807221.8</v>
      </c>
      <c r="E42" s="107">
        <f>E43+E44</f>
        <v>842979.48808699998</v>
      </c>
      <c r="F42" s="97">
        <f t="shared" si="0"/>
        <v>35757.68808699993</v>
      </c>
      <c r="G42" s="98">
        <f t="shared" si="1"/>
        <v>104.42972279576691</v>
      </c>
      <c r="H42" s="133">
        <f>H43+H44</f>
        <v>0</v>
      </c>
      <c r="I42" s="134">
        <f>I43+I44</f>
        <v>0</v>
      </c>
      <c r="J42" s="134">
        <f>J43+J44</f>
        <v>0</v>
      </c>
      <c r="K42" s="131">
        <f t="shared" si="2"/>
        <v>0</v>
      </c>
      <c r="L42" s="132"/>
      <c r="M42" s="109">
        <f>M43+M44</f>
        <v>802558</v>
      </c>
      <c r="N42" s="104">
        <f>N43+N44</f>
        <v>807221.8</v>
      </c>
      <c r="O42" s="104">
        <f>O43+O44</f>
        <v>842979.48808699998</v>
      </c>
      <c r="P42" s="101">
        <f t="shared" si="4"/>
        <v>35757.68808699993</v>
      </c>
      <c r="Q42" s="102">
        <f t="shared" si="5"/>
        <v>104.42972279576691</v>
      </c>
    </row>
    <row r="43" spans="1:17" s="110" customFormat="1" ht="26.25" hidden="1" customHeight="1" x14ac:dyDescent="0.25">
      <c r="A43" s="93" t="s">
        <v>560</v>
      </c>
      <c r="B43" s="108">
        <v>11312100</v>
      </c>
      <c r="C43" s="106">
        <f t="shared" ref="C43:E44" si="12">H43+M43</f>
        <v>110050</v>
      </c>
      <c r="D43" s="107">
        <f t="shared" si="12"/>
        <v>110139.8</v>
      </c>
      <c r="E43" s="107">
        <f t="shared" si="12"/>
        <v>105976.936067</v>
      </c>
      <c r="F43" s="97">
        <f t="shared" si="0"/>
        <v>-4162.8639330000005</v>
      </c>
      <c r="G43" s="98">
        <f t="shared" si="1"/>
        <v>96.220381793865613</v>
      </c>
      <c r="H43" s="133">
        <v>0</v>
      </c>
      <c r="I43" s="134">
        <v>0</v>
      </c>
      <c r="J43" s="134">
        <v>0</v>
      </c>
      <c r="K43" s="131">
        <f t="shared" si="2"/>
        <v>0</v>
      </c>
      <c r="L43" s="132"/>
      <c r="M43" s="109">
        <v>110050</v>
      </c>
      <c r="N43" s="104">
        <v>110139.8</v>
      </c>
      <c r="O43" s="104">
        <v>105976.936067</v>
      </c>
      <c r="P43" s="101">
        <f t="shared" si="4"/>
        <v>-4162.8639330000005</v>
      </c>
      <c r="Q43" s="102">
        <f t="shared" si="5"/>
        <v>96.220381793865613</v>
      </c>
    </row>
    <row r="44" spans="1:17" s="110" customFormat="1" ht="26.25" hidden="1" customHeight="1" x14ac:dyDescent="0.25">
      <c r="A44" s="93" t="s">
        <v>561</v>
      </c>
      <c r="B44" s="108">
        <v>11312200</v>
      </c>
      <c r="C44" s="106">
        <f t="shared" si="12"/>
        <v>692508</v>
      </c>
      <c r="D44" s="107">
        <f t="shared" si="12"/>
        <v>697082</v>
      </c>
      <c r="E44" s="107">
        <f t="shared" si="12"/>
        <v>737002.55201999994</v>
      </c>
      <c r="F44" s="97">
        <f t="shared" si="0"/>
        <v>39920.552019999945</v>
      </c>
      <c r="G44" s="98">
        <f t="shared" si="1"/>
        <v>105.72680861362078</v>
      </c>
      <c r="H44" s="133">
        <v>0</v>
      </c>
      <c r="I44" s="134">
        <v>0</v>
      </c>
      <c r="J44" s="134">
        <v>0</v>
      </c>
      <c r="K44" s="131">
        <f t="shared" si="2"/>
        <v>0</v>
      </c>
      <c r="L44" s="132"/>
      <c r="M44" s="109">
        <v>692508</v>
      </c>
      <c r="N44" s="104">
        <v>697082</v>
      </c>
      <c r="O44" s="104">
        <v>737002.55201999994</v>
      </c>
      <c r="P44" s="101">
        <f t="shared" si="4"/>
        <v>39920.552019999945</v>
      </c>
      <c r="Q44" s="102">
        <f t="shared" si="5"/>
        <v>105.72680861362078</v>
      </c>
    </row>
    <row r="45" spans="1:17" s="110" customFormat="1" ht="26.25" hidden="1" customHeight="1" x14ac:dyDescent="0.25">
      <c r="A45" s="93" t="s">
        <v>562</v>
      </c>
      <c r="B45" s="108">
        <v>1132</v>
      </c>
      <c r="C45" s="106">
        <f>C46</f>
        <v>1090870</v>
      </c>
      <c r="D45" s="107">
        <f>D46</f>
        <v>1103514.5</v>
      </c>
      <c r="E45" s="107">
        <f>E46</f>
        <v>1228688.4838400001</v>
      </c>
      <c r="F45" s="97">
        <f t="shared" si="0"/>
        <v>125173.98384000012</v>
      </c>
      <c r="G45" s="98">
        <f t="shared" si="1"/>
        <v>111.34321151557141</v>
      </c>
      <c r="H45" s="133">
        <f>H46</f>
        <v>0</v>
      </c>
      <c r="I45" s="134">
        <f>I46</f>
        <v>0</v>
      </c>
      <c r="J45" s="134">
        <f>J46</f>
        <v>0</v>
      </c>
      <c r="K45" s="131">
        <f t="shared" si="2"/>
        <v>0</v>
      </c>
      <c r="L45" s="132"/>
      <c r="M45" s="109">
        <f>M46</f>
        <v>1090870</v>
      </c>
      <c r="N45" s="104">
        <f>N46</f>
        <v>1103514.5</v>
      </c>
      <c r="O45" s="104">
        <f>O46</f>
        <v>1228688.4838400001</v>
      </c>
      <c r="P45" s="101">
        <f t="shared" si="4"/>
        <v>125173.98384000012</v>
      </c>
      <c r="Q45" s="102">
        <f t="shared" si="5"/>
        <v>111.34321151557141</v>
      </c>
    </row>
    <row r="46" spans="1:17" s="110" customFormat="1" ht="26.25" hidden="1" customHeight="1" x14ac:dyDescent="0.25">
      <c r="A46" s="93" t="s">
        <v>562</v>
      </c>
      <c r="B46" s="108">
        <v>11321</v>
      </c>
      <c r="C46" s="106">
        <f>C47+C48+C49</f>
        <v>1090870</v>
      </c>
      <c r="D46" s="107">
        <f>D47+D48+D49</f>
        <v>1103514.5</v>
      </c>
      <c r="E46" s="107">
        <f>SUM(E47:E49)</f>
        <v>1228688.4838400001</v>
      </c>
      <c r="F46" s="97">
        <f t="shared" si="0"/>
        <v>125173.98384000012</v>
      </c>
      <c r="G46" s="98">
        <f t="shared" si="1"/>
        <v>111.34321151557141</v>
      </c>
      <c r="H46" s="133">
        <f>SUM(H47:H49)</f>
        <v>0</v>
      </c>
      <c r="I46" s="134">
        <f>SUM(I47:I49)</f>
        <v>0</v>
      </c>
      <c r="J46" s="134">
        <f>SUM(J47:J49)</f>
        <v>0</v>
      </c>
      <c r="K46" s="131">
        <f t="shared" si="2"/>
        <v>0</v>
      </c>
      <c r="L46" s="132"/>
      <c r="M46" s="109">
        <f>SUM(M47:M49)</f>
        <v>1090870</v>
      </c>
      <c r="N46" s="104">
        <f>SUM(N47:N49)</f>
        <v>1103514.5</v>
      </c>
      <c r="O46" s="104">
        <f>SUM(O47:O49)</f>
        <v>1228688.4838400001</v>
      </c>
      <c r="P46" s="101">
        <f t="shared" si="4"/>
        <v>125173.98384000012</v>
      </c>
      <c r="Q46" s="102">
        <f t="shared" si="5"/>
        <v>111.34321151557141</v>
      </c>
    </row>
    <row r="47" spans="1:17" s="110" customFormat="1" ht="26.25" hidden="1" customHeight="1" x14ac:dyDescent="0.25">
      <c r="A47" s="93" t="s">
        <v>563</v>
      </c>
      <c r="B47" s="108">
        <v>11321100</v>
      </c>
      <c r="C47" s="106">
        <f t="shared" ref="C47:D49" si="13">H47+M47</f>
        <v>180130</v>
      </c>
      <c r="D47" s="107">
        <f t="shared" si="13"/>
        <v>181792.4</v>
      </c>
      <c r="E47" s="107">
        <f>J47+O47</f>
        <v>204815.74126000001</v>
      </c>
      <c r="F47" s="97">
        <f t="shared" si="0"/>
        <v>23023.341260000016</v>
      </c>
      <c r="G47" s="98">
        <f t="shared" si="1"/>
        <v>112.6646335380357</v>
      </c>
      <c r="H47" s="133">
        <v>0</v>
      </c>
      <c r="I47" s="134">
        <v>0</v>
      </c>
      <c r="J47" s="134">
        <v>0</v>
      </c>
      <c r="K47" s="131">
        <f t="shared" si="2"/>
        <v>0</v>
      </c>
      <c r="L47" s="132"/>
      <c r="M47" s="109">
        <v>180130</v>
      </c>
      <c r="N47" s="104">
        <v>181792.4</v>
      </c>
      <c r="O47" s="104">
        <v>204815.74126000001</v>
      </c>
      <c r="P47" s="101">
        <f t="shared" si="4"/>
        <v>23023.341260000016</v>
      </c>
      <c r="Q47" s="102">
        <f t="shared" si="5"/>
        <v>112.6646335380357</v>
      </c>
    </row>
    <row r="48" spans="1:17" s="110" customFormat="1" ht="26.25" hidden="1" customHeight="1" x14ac:dyDescent="0.25">
      <c r="A48" s="93" t="s">
        <v>564</v>
      </c>
      <c r="B48" s="108">
        <v>11321200</v>
      </c>
      <c r="C48" s="106">
        <f t="shared" si="13"/>
        <v>294670</v>
      </c>
      <c r="D48" s="107">
        <f t="shared" si="13"/>
        <v>299595.40000000002</v>
      </c>
      <c r="E48" s="107">
        <f>J48+O48</f>
        <v>325777.84688700002</v>
      </c>
      <c r="F48" s="97">
        <f t="shared" si="0"/>
        <v>26182.446886999998</v>
      </c>
      <c r="G48" s="98">
        <f t="shared" si="1"/>
        <v>108.73926865599405</v>
      </c>
      <c r="H48" s="133">
        <v>0</v>
      </c>
      <c r="I48" s="134">
        <v>0</v>
      </c>
      <c r="J48" s="134">
        <v>0</v>
      </c>
      <c r="K48" s="131">
        <f t="shared" si="2"/>
        <v>0</v>
      </c>
      <c r="L48" s="132"/>
      <c r="M48" s="109">
        <v>294670</v>
      </c>
      <c r="N48" s="104">
        <v>299595.40000000002</v>
      </c>
      <c r="O48" s="104">
        <v>325777.84688700002</v>
      </c>
      <c r="P48" s="101">
        <f t="shared" si="4"/>
        <v>26182.446886999998</v>
      </c>
      <c r="Q48" s="102">
        <f t="shared" si="5"/>
        <v>108.73926865599405</v>
      </c>
    </row>
    <row r="49" spans="1:18" s="110" customFormat="1" ht="26.25" hidden="1" customHeight="1" x14ac:dyDescent="0.25">
      <c r="A49" s="93" t="s">
        <v>565</v>
      </c>
      <c r="B49" s="108">
        <v>11321300</v>
      </c>
      <c r="C49" s="106">
        <f t="shared" si="13"/>
        <v>616070</v>
      </c>
      <c r="D49" s="107">
        <f t="shared" si="13"/>
        <v>622126.69999999995</v>
      </c>
      <c r="E49" s="107">
        <f>J49+O49</f>
        <v>698094.89569300006</v>
      </c>
      <c r="F49" s="97">
        <f t="shared" si="0"/>
        <v>75968.195693000103</v>
      </c>
      <c r="G49" s="98">
        <f t="shared" si="1"/>
        <v>112.21104892186756</v>
      </c>
      <c r="H49" s="133">
        <v>0</v>
      </c>
      <c r="I49" s="134">
        <v>0</v>
      </c>
      <c r="J49" s="134">
        <v>0</v>
      </c>
      <c r="K49" s="131">
        <f t="shared" si="2"/>
        <v>0</v>
      </c>
      <c r="L49" s="132"/>
      <c r="M49" s="109">
        <v>616070</v>
      </c>
      <c r="N49" s="104">
        <v>622126.69999999995</v>
      </c>
      <c r="O49" s="104">
        <v>698094.89569300006</v>
      </c>
      <c r="P49" s="101">
        <f t="shared" si="4"/>
        <v>75968.195693000103</v>
      </c>
      <c r="Q49" s="102">
        <f t="shared" si="5"/>
        <v>112.21104892186756</v>
      </c>
    </row>
    <row r="50" spans="1:18" s="110" customFormat="1" ht="26.25" customHeight="1" x14ac:dyDescent="0.25">
      <c r="A50" s="93" t="s">
        <v>566</v>
      </c>
      <c r="B50" s="94" t="s">
        <v>567</v>
      </c>
      <c r="C50" s="106">
        <f>C51+C59+C145</f>
        <v>82822175.399999991</v>
      </c>
      <c r="D50" s="107">
        <f>D51+D59+D145</f>
        <v>70558711</v>
      </c>
      <c r="E50" s="107">
        <f>E51+E59+E145</f>
        <v>66755532.113176994</v>
      </c>
      <c r="F50" s="97">
        <f t="shared" si="0"/>
        <v>-3803178.886823006</v>
      </c>
      <c r="G50" s="98">
        <f t="shared" si="1"/>
        <v>94.609908779621833</v>
      </c>
      <c r="H50" s="133">
        <f>H51+H59+H145</f>
        <v>80285245.400000006</v>
      </c>
      <c r="I50" s="134">
        <f>I51+I59+I145</f>
        <v>68052781</v>
      </c>
      <c r="J50" s="134">
        <f>J51+J59+J145</f>
        <v>64488720.399733998</v>
      </c>
      <c r="K50" s="131">
        <f t="shared" si="2"/>
        <v>-3564060.6002660021</v>
      </c>
      <c r="L50" s="132">
        <f t="shared" si="3"/>
        <v>94.762799480206397</v>
      </c>
      <c r="M50" s="109">
        <f>M51+M59+M145</f>
        <v>2536930</v>
      </c>
      <c r="N50" s="104">
        <f>N51+N59+N145</f>
        <v>2505930</v>
      </c>
      <c r="O50" s="104">
        <f>O51+O59+O145</f>
        <v>2266811.7134429999</v>
      </c>
      <c r="P50" s="101">
        <f t="shared" si="4"/>
        <v>-239118.28655700013</v>
      </c>
      <c r="Q50" s="102">
        <f t="shared" si="5"/>
        <v>90.457902393243216</v>
      </c>
      <c r="R50" s="110">
        <f>C50-82822175.4</f>
        <v>0</v>
      </c>
    </row>
    <row r="51" spans="1:18" s="110" customFormat="1" ht="26.25" customHeight="1" x14ac:dyDescent="0.25">
      <c r="A51" s="93" t="s">
        <v>568</v>
      </c>
      <c r="B51" s="94">
        <v>1141</v>
      </c>
      <c r="C51" s="106">
        <f>C52+C57</f>
        <v>67431131.099999994</v>
      </c>
      <c r="D51" s="107">
        <f>D52+D57</f>
        <v>58072302.100000001</v>
      </c>
      <c r="E51" s="107">
        <f>E52+E57</f>
        <v>55128129.949263997</v>
      </c>
      <c r="F51" s="97">
        <f t="shared" si="0"/>
        <v>-2944172.1507360041</v>
      </c>
      <c r="G51" s="98">
        <f t="shared" si="1"/>
        <v>94.930161119381552</v>
      </c>
      <c r="H51" s="133">
        <f>H52+H57</f>
        <v>65044981.100000001</v>
      </c>
      <c r="I51" s="134">
        <f>I52+I57</f>
        <v>55711152.100000001</v>
      </c>
      <c r="J51" s="134">
        <f>J52+J57</f>
        <v>53020137.037263997</v>
      </c>
      <c r="K51" s="131">
        <f t="shared" si="2"/>
        <v>-2691015.0627360046</v>
      </c>
      <c r="L51" s="132">
        <f t="shared" si="3"/>
        <v>95.169701287265241</v>
      </c>
      <c r="M51" s="109">
        <f>M52+M57</f>
        <v>2386150</v>
      </c>
      <c r="N51" s="104">
        <f>N52+N57</f>
        <v>2361150</v>
      </c>
      <c r="O51" s="104">
        <f>O52+O57</f>
        <v>2107992.912</v>
      </c>
      <c r="P51" s="101">
        <f t="shared" si="4"/>
        <v>-253157.08799999999</v>
      </c>
      <c r="Q51" s="102">
        <f t="shared" si="5"/>
        <v>89.278229337399154</v>
      </c>
    </row>
    <row r="52" spans="1:18" s="110" customFormat="1" ht="26.25" customHeight="1" x14ac:dyDescent="0.25">
      <c r="A52" s="93" t="s">
        <v>569</v>
      </c>
      <c r="B52" s="108">
        <v>11411</v>
      </c>
      <c r="C52" s="106">
        <f>SUM(C53:C56)</f>
        <v>62658831.100000001</v>
      </c>
      <c r="D52" s="107">
        <f>SUM(D53:D56)</f>
        <v>53350002.100000001</v>
      </c>
      <c r="E52" s="107">
        <f>SUM(E53:E56)</f>
        <v>50912144.096083999</v>
      </c>
      <c r="F52" s="97">
        <f t="shared" si="0"/>
        <v>-2437858.0039160028</v>
      </c>
      <c r="G52" s="98">
        <f t="shared" si="1"/>
        <v>95.430444408706023</v>
      </c>
      <c r="H52" s="133">
        <f>SUM(H53:H56)</f>
        <v>62658831.100000001</v>
      </c>
      <c r="I52" s="134">
        <f>SUM(I53:I56)</f>
        <v>53350002.100000001</v>
      </c>
      <c r="J52" s="134">
        <f>SUM(J53:J56)</f>
        <v>50912144.096083999</v>
      </c>
      <c r="K52" s="131">
        <f t="shared" si="2"/>
        <v>-2437858.0039160028</v>
      </c>
      <c r="L52" s="132">
        <f t="shared" si="3"/>
        <v>95.430444408706023</v>
      </c>
      <c r="M52" s="109">
        <f>SUM(M53:M56)</f>
        <v>0</v>
      </c>
      <c r="N52" s="104">
        <f>SUM(N53:N56)</f>
        <v>0</v>
      </c>
      <c r="O52" s="104">
        <f>SUM(O53:O56)</f>
        <v>0</v>
      </c>
      <c r="P52" s="101">
        <f t="shared" si="4"/>
        <v>0</v>
      </c>
      <c r="Q52" s="102"/>
    </row>
    <row r="53" spans="1:18" s="110" customFormat="1" ht="26.25" hidden="1" customHeight="1" x14ac:dyDescent="0.25">
      <c r="A53" s="93" t="s">
        <v>570</v>
      </c>
      <c r="B53" s="108">
        <v>11411100</v>
      </c>
      <c r="C53" s="106">
        <f t="shared" ref="C53:D56" si="14">H53+M53</f>
        <v>15580800</v>
      </c>
      <c r="D53" s="107">
        <f t="shared" si="14"/>
        <v>12664436.4</v>
      </c>
      <c r="E53" s="107">
        <f>J53+O53</f>
        <v>12091752.264014</v>
      </c>
      <c r="F53" s="97">
        <f t="shared" si="0"/>
        <v>-572684.1359860003</v>
      </c>
      <c r="G53" s="98">
        <f t="shared" si="1"/>
        <v>95.478013249875062</v>
      </c>
      <c r="H53" s="133">
        <v>15580800</v>
      </c>
      <c r="I53" s="134">
        <v>12664436.4</v>
      </c>
      <c r="J53" s="134">
        <v>12091752.264014</v>
      </c>
      <c r="K53" s="131">
        <f t="shared" si="2"/>
        <v>-572684.1359860003</v>
      </c>
      <c r="L53" s="132">
        <f t="shared" si="3"/>
        <v>95.478013249875062</v>
      </c>
      <c r="M53" s="109"/>
      <c r="N53" s="104"/>
      <c r="O53" s="104">
        <v>0</v>
      </c>
      <c r="P53" s="101">
        <f t="shared" si="4"/>
        <v>0</v>
      </c>
      <c r="Q53" s="102"/>
    </row>
    <row r="54" spans="1:18" s="110" customFormat="1" ht="26.25" hidden="1" customHeight="1" x14ac:dyDescent="0.25">
      <c r="A54" s="93" t="s">
        <v>571</v>
      </c>
      <c r="B54" s="108">
        <v>11411200</v>
      </c>
      <c r="C54" s="106">
        <f t="shared" si="14"/>
        <v>0</v>
      </c>
      <c r="D54" s="107">
        <f t="shared" si="14"/>
        <v>0</v>
      </c>
      <c r="E54" s="107">
        <f>J54+O54</f>
        <v>6158.3037800000002</v>
      </c>
      <c r="F54" s="97">
        <f t="shared" si="0"/>
        <v>6158.3037800000002</v>
      </c>
      <c r="G54" s="98"/>
      <c r="H54" s="133"/>
      <c r="I54" s="134"/>
      <c r="J54" s="134">
        <v>6158.3037800000002</v>
      </c>
      <c r="K54" s="131">
        <f t="shared" si="2"/>
        <v>6158.3037800000002</v>
      </c>
      <c r="L54" s="132"/>
      <c r="M54" s="109"/>
      <c r="N54" s="104"/>
      <c r="O54" s="104">
        <v>0</v>
      </c>
      <c r="P54" s="101">
        <f t="shared" si="4"/>
        <v>0</v>
      </c>
      <c r="Q54" s="102"/>
    </row>
    <row r="55" spans="1:18" s="110" customFormat="1" ht="26.25" hidden="1" customHeight="1" x14ac:dyDescent="0.25">
      <c r="A55" s="93" t="s">
        <v>572</v>
      </c>
      <c r="B55" s="108">
        <v>11411300</v>
      </c>
      <c r="C55" s="106">
        <f t="shared" si="14"/>
        <v>19091731.100000001</v>
      </c>
      <c r="D55" s="107">
        <f t="shared" si="14"/>
        <v>18699265.699999999</v>
      </c>
      <c r="E55" s="107">
        <f>J55+O55</f>
        <v>17957385.777729999</v>
      </c>
      <c r="F55" s="97">
        <f t="shared" si="0"/>
        <v>-741879.92226999998</v>
      </c>
      <c r="G55" s="98">
        <f t="shared" si="1"/>
        <v>96.03257189789008</v>
      </c>
      <c r="H55" s="133">
        <v>19091731.100000001</v>
      </c>
      <c r="I55" s="134">
        <v>18699265.699999999</v>
      </c>
      <c r="J55" s="134">
        <v>17957385.777729999</v>
      </c>
      <c r="K55" s="131">
        <f t="shared" si="2"/>
        <v>-741879.92226999998</v>
      </c>
      <c r="L55" s="132">
        <f t="shared" si="3"/>
        <v>96.03257189789008</v>
      </c>
      <c r="M55" s="109"/>
      <c r="N55" s="104"/>
      <c r="O55" s="104">
        <v>0</v>
      </c>
      <c r="P55" s="101">
        <f t="shared" si="4"/>
        <v>0</v>
      </c>
      <c r="Q55" s="102"/>
    </row>
    <row r="56" spans="1:18" s="110" customFormat="1" ht="26.25" hidden="1" customHeight="1" x14ac:dyDescent="0.25">
      <c r="A56" s="93" t="s">
        <v>573</v>
      </c>
      <c r="B56" s="108">
        <v>11411400</v>
      </c>
      <c r="C56" s="106">
        <f t="shared" si="14"/>
        <v>27986300</v>
      </c>
      <c r="D56" s="107">
        <f t="shared" si="14"/>
        <v>21986300</v>
      </c>
      <c r="E56" s="107">
        <f>J56+O56</f>
        <v>20856847.750560001</v>
      </c>
      <c r="F56" s="97">
        <f t="shared" si="0"/>
        <v>-1129452.2494399995</v>
      </c>
      <c r="G56" s="98">
        <f t="shared" si="1"/>
        <v>94.862927143539395</v>
      </c>
      <c r="H56" s="133">
        <v>27986300</v>
      </c>
      <c r="I56" s="134">
        <v>21986300</v>
      </c>
      <c r="J56" s="134">
        <v>20856847.750560001</v>
      </c>
      <c r="K56" s="131">
        <f t="shared" si="2"/>
        <v>-1129452.2494399995</v>
      </c>
      <c r="L56" s="132">
        <f t="shared" si="3"/>
        <v>94.862927143539395</v>
      </c>
      <c r="M56" s="109"/>
      <c r="N56" s="104"/>
      <c r="O56" s="104">
        <v>0</v>
      </c>
      <c r="P56" s="101">
        <f t="shared" si="4"/>
        <v>0</v>
      </c>
      <c r="Q56" s="102"/>
    </row>
    <row r="57" spans="1:18" s="110" customFormat="1" ht="26.25" customHeight="1" x14ac:dyDescent="0.25">
      <c r="A57" s="93" t="s">
        <v>574</v>
      </c>
      <c r="B57" s="108">
        <v>11412</v>
      </c>
      <c r="C57" s="106">
        <f>SUM(C58:C58)</f>
        <v>4772300</v>
      </c>
      <c r="D57" s="107">
        <f>SUM(D58:D58)</f>
        <v>4722300</v>
      </c>
      <c r="E57" s="107">
        <f>SUM(E58:E58)</f>
        <v>4215985.8531800006</v>
      </c>
      <c r="F57" s="97">
        <f t="shared" si="0"/>
        <v>-506314.14681999944</v>
      </c>
      <c r="G57" s="98">
        <f t="shared" si="1"/>
        <v>89.278229955318395</v>
      </c>
      <c r="H57" s="133">
        <f>SUM(H58:H58)</f>
        <v>2386150</v>
      </c>
      <c r="I57" s="134">
        <f>SUM(I58:I58)</f>
        <v>2361150</v>
      </c>
      <c r="J57" s="134">
        <f>SUM(J58:J58)</f>
        <v>2107992.9411800001</v>
      </c>
      <c r="K57" s="131">
        <f t="shared" si="2"/>
        <v>-253157.05881999992</v>
      </c>
      <c r="L57" s="132">
        <f t="shared" si="3"/>
        <v>89.278230573237622</v>
      </c>
      <c r="M57" s="109">
        <f>SUM(M58:M58)</f>
        <v>2386150</v>
      </c>
      <c r="N57" s="104">
        <f>SUM(N58:N58)</f>
        <v>2361150</v>
      </c>
      <c r="O57" s="104">
        <f>SUM(O58:O58)</f>
        <v>2107992.912</v>
      </c>
      <c r="P57" s="101">
        <f t="shared" si="4"/>
        <v>-253157.08799999999</v>
      </c>
      <c r="Q57" s="102">
        <f t="shared" si="5"/>
        <v>89.278229337399154</v>
      </c>
    </row>
    <row r="58" spans="1:18" s="110" customFormat="1" ht="26.25" customHeight="1" x14ac:dyDescent="0.25">
      <c r="A58" s="93" t="s">
        <v>574</v>
      </c>
      <c r="B58" s="108">
        <v>11412100</v>
      </c>
      <c r="C58" s="106">
        <f>H58+M58</f>
        <v>4772300</v>
      </c>
      <c r="D58" s="107">
        <f>I58+N58</f>
        <v>4722300</v>
      </c>
      <c r="E58" s="107">
        <f>J58+O58</f>
        <v>4215985.8531800006</v>
      </c>
      <c r="F58" s="97">
        <f t="shared" si="0"/>
        <v>-506314.14681999944</v>
      </c>
      <c r="G58" s="98">
        <f t="shared" si="1"/>
        <v>89.278229955318395</v>
      </c>
      <c r="H58" s="133">
        <v>2386150</v>
      </c>
      <c r="I58" s="134">
        <v>2361150</v>
      </c>
      <c r="J58" s="134">
        <v>2107992.9411800001</v>
      </c>
      <c r="K58" s="131">
        <f t="shared" si="2"/>
        <v>-253157.05881999992</v>
      </c>
      <c r="L58" s="132">
        <f t="shared" si="3"/>
        <v>89.278230573237622</v>
      </c>
      <c r="M58" s="109">
        <v>2386150</v>
      </c>
      <c r="N58" s="104">
        <v>2361150</v>
      </c>
      <c r="O58" s="104">
        <v>2107992.912</v>
      </c>
      <c r="P58" s="101">
        <f t="shared" si="4"/>
        <v>-253157.08799999999</v>
      </c>
      <c r="Q58" s="102">
        <f t="shared" si="5"/>
        <v>89.278229337399154</v>
      </c>
    </row>
    <row r="59" spans="1:18" s="110" customFormat="1" ht="26.25" customHeight="1" x14ac:dyDescent="0.25">
      <c r="A59" s="93" t="s">
        <v>575</v>
      </c>
      <c r="B59" s="108">
        <v>1142</v>
      </c>
      <c r="C59" s="106">
        <f>C60+C86+C94+C120</f>
        <v>14177344.300000001</v>
      </c>
      <c r="D59" s="107">
        <f>D60+D86+D94+D120</f>
        <v>10856508.9</v>
      </c>
      <c r="E59" s="107">
        <f>E60+E86+E94+E120</f>
        <v>9944963.3046199996</v>
      </c>
      <c r="F59" s="97">
        <f t="shared" si="0"/>
        <v>-911545.59538000077</v>
      </c>
      <c r="G59" s="98">
        <f t="shared" si="1"/>
        <v>91.60369503883517</v>
      </c>
      <c r="H59" s="133">
        <f>H60+H86+H94+H120</f>
        <v>14177344.300000001</v>
      </c>
      <c r="I59" s="134">
        <f>I60+I86+I94+I120</f>
        <v>10856508.9</v>
      </c>
      <c r="J59" s="134">
        <f>J60+J86+J94+J120</f>
        <v>9944963.3046199996</v>
      </c>
      <c r="K59" s="131">
        <f t="shared" si="2"/>
        <v>-911545.59538000077</v>
      </c>
      <c r="L59" s="132">
        <f t="shared" si="3"/>
        <v>91.60369503883517</v>
      </c>
      <c r="M59" s="109">
        <f>M60+M86+M94+M120</f>
        <v>0</v>
      </c>
      <c r="N59" s="104">
        <f>N60+N86+N94+N120</f>
        <v>0</v>
      </c>
      <c r="O59" s="104">
        <v>0</v>
      </c>
      <c r="P59" s="101">
        <f t="shared" si="4"/>
        <v>0</v>
      </c>
      <c r="Q59" s="102"/>
    </row>
    <row r="60" spans="1:18" s="110" customFormat="1" ht="55.5" customHeight="1" x14ac:dyDescent="0.25">
      <c r="A60" s="93" t="s">
        <v>576</v>
      </c>
      <c r="B60" s="108">
        <v>11421</v>
      </c>
      <c r="C60" s="106">
        <f t="shared" ref="C60:E70" si="15">H60+M60</f>
        <v>2556594</v>
      </c>
      <c r="D60" s="107">
        <f>D61+D71+D76+D83</f>
        <v>1691594</v>
      </c>
      <c r="E60" s="107">
        <f>E61+E71+E76+E83</f>
        <v>1274961.3663100002</v>
      </c>
      <c r="F60" s="97">
        <f t="shared" si="0"/>
        <v>-416632.63368999981</v>
      </c>
      <c r="G60" s="98">
        <f t="shared" si="1"/>
        <v>75.370411949321181</v>
      </c>
      <c r="H60" s="133">
        <v>2556594</v>
      </c>
      <c r="I60" s="134">
        <f>I61+I71+I76+I83</f>
        <v>1691594</v>
      </c>
      <c r="J60" s="134">
        <f>J61+J71+J76+J83</f>
        <v>1274961.3663100002</v>
      </c>
      <c r="K60" s="131">
        <f t="shared" si="2"/>
        <v>-416632.63368999981</v>
      </c>
      <c r="L60" s="132">
        <f t="shared" si="3"/>
        <v>75.370411949321181</v>
      </c>
      <c r="M60" s="109">
        <f>M61+M71+M76+M83</f>
        <v>0</v>
      </c>
      <c r="N60" s="104">
        <f>N61+N71+N76+N83</f>
        <v>0</v>
      </c>
      <c r="O60" s="104">
        <f>O61+O71+O76+O83</f>
        <v>0</v>
      </c>
      <c r="P60" s="101">
        <f t="shared" si="4"/>
        <v>0</v>
      </c>
      <c r="Q60" s="102"/>
    </row>
    <row r="61" spans="1:18" s="111" customFormat="1" ht="26.25" hidden="1" customHeight="1" x14ac:dyDescent="0.25">
      <c r="A61" s="93" t="s">
        <v>577</v>
      </c>
      <c r="B61" s="108">
        <v>114211</v>
      </c>
      <c r="C61" s="106">
        <f>C62+C63+C64+C65+C66+C67+C68+C69+C70</f>
        <v>0</v>
      </c>
      <c r="D61" s="107">
        <f>D62+D63+D64+D65+D66+D67+D68+D69+D70</f>
        <v>867366</v>
      </c>
      <c r="E61" s="107">
        <f>SUM(E62:E70)</f>
        <v>791480.11407000013</v>
      </c>
      <c r="F61" s="97">
        <f t="shared" si="0"/>
        <v>-75885.885929999873</v>
      </c>
      <c r="G61" s="98">
        <f t="shared" si="1"/>
        <v>91.250996012064121</v>
      </c>
      <c r="H61" s="133">
        <f>SUM(H62:H70)</f>
        <v>0</v>
      </c>
      <c r="I61" s="134">
        <f>SUM(I62:I70)</f>
        <v>867366</v>
      </c>
      <c r="J61" s="134">
        <f>SUM(J62:J70)</f>
        <v>791480.11407000013</v>
      </c>
      <c r="K61" s="131">
        <f t="shared" si="2"/>
        <v>-75885.885929999873</v>
      </c>
      <c r="L61" s="132">
        <f t="shared" si="3"/>
        <v>91.250996012064121</v>
      </c>
      <c r="M61" s="109">
        <f>SUM(M62:M70)</f>
        <v>0</v>
      </c>
      <c r="N61" s="104">
        <f>SUM(N62:N70)</f>
        <v>0</v>
      </c>
      <c r="O61" s="104">
        <v>0</v>
      </c>
      <c r="P61" s="101">
        <f t="shared" si="4"/>
        <v>0</v>
      </c>
      <c r="Q61" s="102"/>
    </row>
    <row r="62" spans="1:18" s="111" customFormat="1" ht="26.25" hidden="1" customHeight="1" x14ac:dyDescent="0.25">
      <c r="A62" s="93" t="s">
        <v>578</v>
      </c>
      <c r="B62" s="108">
        <v>11421110</v>
      </c>
      <c r="C62" s="106">
        <f t="shared" si="15"/>
        <v>0</v>
      </c>
      <c r="D62" s="107">
        <f t="shared" si="15"/>
        <v>0</v>
      </c>
      <c r="E62" s="107">
        <f t="shared" si="15"/>
        <v>2446.4611</v>
      </c>
      <c r="F62" s="97">
        <f t="shared" si="0"/>
        <v>2446.4611</v>
      </c>
      <c r="G62" s="98"/>
      <c r="H62" s="133"/>
      <c r="I62" s="134"/>
      <c r="J62" s="134">
        <v>2446.4611</v>
      </c>
      <c r="K62" s="131">
        <f t="shared" si="2"/>
        <v>2446.4611</v>
      </c>
      <c r="L62" s="132"/>
      <c r="M62" s="109"/>
      <c r="N62" s="104"/>
      <c r="O62" s="104">
        <v>0</v>
      </c>
      <c r="P62" s="101">
        <f t="shared" si="4"/>
        <v>0</v>
      </c>
      <c r="Q62" s="102"/>
    </row>
    <row r="63" spans="1:18" s="111" customFormat="1" ht="26.25" hidden="1" customHeight="1" x14ac:dyDescent="0.25">
      <c r="A63" s="93" t="s">
        <v>579</v>
      </c>
      <c r="B63" s="108">
        <v>11421120</v>
      </c>
      <c r="C63" s="106">
        <f t="shared" si="15"/>
        <v>0</v>
      </c>
      <c r="D63" s="107">
        <f t="shared" si="15"/>
        <v>348250</v>
      </c>
      <c r="E63" s="107">
        <f t="shared" si="15"/>
        <v>289637.06712000002</v>
      </c>
      <c r="F63" s="97">
        <f t="shared" si="0"/>
        <v>-58612.932879999978</v>
      </c>
      <c r="G63" s="98">
        <f t="shared" si="1"/>
        <v>83.16929421966978</v>
      </c>
      <c r="H63" s="133"/>
      <c r="I63" s="134">
        <v>348250</v>
      </c>
      <c r="J63" s="134">
        <v>289637.06712000002</v>
      </c>
      <c r="K63" s="131">
        <f t="shared" si="2"/>
        <v>-58612.932879999978</v>
      </c>
      <c r="L63" s="132">
        <f t="shared" si="3"/>
        <v>83.16929421966978</v>
      </c>
      <c r="M63" s="109"/>
      <c r="N63" s="104"/>
      <c r="O63" s="104">
        <v>0</v>
      </c>
      <c r="P63" s="101">
        <f t="shared" si="4"/>
        <v>0</v>
      </c>
      <c r="Q63" s="102"/>
    </row>
    <row r="64" spans="1:18" s="111" customFormat="1" ht="26.25" hidden="1" customHeight="1" x14ac:dyDescent="0.25">
      <c r="A64" s="93" t="s">
        <v>580</v>
      </c>
      <c r="B64" s="108">
        <v>11421130</v>
      </c>
      <c r="C64" s="106">
        <f t="shared" si="15"/>
        <v>0</v>
      </c>
      <c r="D64" s="107">
        <f t="shared" si="15"/>
        <v>22820</v>
      </c>
      <c r="E64" s="107">
        <f t="shared" si="15"/>
        <v>8904.8678</v>
      </c>
      <c r="F64" s="97">
        <f t="shared" si="0"/>
        <v>-13915.1322</v>
      </c>
      <c r="G64" s="98">
        <f t="shared" si="1"/>
        <v>39.022207712532861</v>
      </c>
      <c r="H64" s="133"/>
      <c r="I64" s="134">
        <v>22820</v>
      </c>
      <c r="J64" s="134">
        <v>8904.8678</v>
      </c>
      <c r="K64" s="131">
        <f t="shared" si="2"/>
        <v>-13915.1322</v>
      </c>
      <c r="L64" s="132">
        <f t="shared" si="3"/>
        <v>39.022207712532861</v>
      </c>
      <c r="M64" s="109"/>
      <c r="N64" s="104"/>
      <c r="O64" s="104">
        <v>0</v>
      </c>
      <c r="P64" s="101">
        <f t="shared" si="4"/>
        <v>0</v>
      </c>
      <c r="Q64" s="102"/>
    </row>
    <row r="65" spans="1:17" s="111" customFormat="1" ht="26.25" hidden="1" customHeight="1" x14ac:dyDescent="0.25">
      <c r="A65" s="93" t="s">
        <v>581</v>
      </c>
      <c r="B65" s="108">
        <v>11421140</v>
      </c>
      <c r="C65" s="106">
        <f t="shared" si="15"/>
        <v>0</v>
      </c>
      <c r="D65" s="107">
        <f t="shared" si="15"/>
        <v>11352</v>
      </c>
      <c r="E65" s="107">
        <f t="shared" si="15"/>
        <v>19734.158650000001</v>
      </c>
      <c r="F65" s="97">
        <f t="shared" si="0"/>
        <v>8382.1586500000012</v>
      </c>
      <c r="G65" s="98">
        <f t="shared" si="1"/>
        <v>173.83860685341793</v>
      </c>
      <c r="H65" s="133"/>
      <c r="I65" s="134">
        <v>11352</v>
      </c>
      <c r="J65" s="134">
        <v>19734.158650000001</v>
      </c>
      <c r="K65" s="131">
        <f t="shared" si="2"/>
        <v>8382.1586500000012</v>
      </c>
      <c r="L65" s="132">
        <f t="shared" si="3"/>
        <v>173.83860685341793</v>
      </c>
      <c r="M65" s="109"/>
      <c r="N65" s="104"/>
      <c r="O65" s="104">
        <v>0</v>
      </c>
      <c r="P65" s="101">
        <f t="shared" si="4"/>
        <v>0</v>
      </c>
      <c r="Q65" s="102"/>
    </row>
    <row r="66" spans="1:17" s="111" customFormat="1" ht="26.25" hidden="1" customHeight="1" x14ac:dyDescent="0.25">
      <c r="A66" s="93" t="s">
        <v>582</v>
      </c>
      <c r="B66" s="108">
        <v>11421150</v>
      </c>
      <c r="C66" s="106">
        <f t="shared" si="15"/>
        <v>0</v>
      </c>
      <c r="D66" s="107">
        <f t="shared" si="15"/>
        <v>50648</v>
      </c>
      <c r="E66" s="107">
        <f t="shared" si="15"/>
        <v>59529.666899999997</v>
      </c>
      <c r="F66" s="97">
        <f t="shared" si="0"/>
        <v>8881.6668999999965</v>
      </c>
      <c r="G66" s="98">
        <f t="shared" si="1"/>
        <v>117.53606637971883</v>
      </c>
      <c r="H66" s="133"/>
      <c r="I66" s="134">
        <v>50648</v>
      </c>
      <c r="J66" s="134">
        <v>59529.666899999997</v>
      </c>
      <c r="K66" s="131">
        <f t="shared" si="2"/>
        <v>8881.6668999999965</v>
      </c>
      <c r="L66" s="132">
        <f t="shared" si="3"/>
        <v>117.53606637971883</v>
      </c>
      <c r="M66" s="109"/>
      <c r="N66" s="104"/>
      <c r="O66" s="104">
        <v>0</v>
      </c>
      <c r="P66" s="101">
        <f t="shared" si="4"/>
        <v>0</v>
      </c>
      <c r="Q66" s="102"/>
    </row>
    <row r="67" spans="1:17" s="111" customFormat="1" ht="26.25" hidden="1" customHeight="1" x14ac:dyDescent="0.25">
      <c r="A67" s="93" t="s">
        <v>583</v>
      </c>
      <c r="B67" s="108">
        <v>11421160</v>
      </c>
      <c r="C67" s="106">
        <f t="shared" si="15"/>
        <v>0</v>
      </c>
      <c r="D67" s="107">
        <f t="shared" si="15"/>
        <v>23535</v>
      </c>
      <c r="E67" s="107">
        <f t="shared" si="15"/>
        <v>21699.011999999999</v>
      </c>
      <c r="F67" s="97">
        <f t="shared" si="0"/>
        <v>-1835.9880000000012</v>
      </c>
      <c r="G67" s="98">
        <f t="shared" si="1"/>
        <v>92.198903760356913</v>
      </c>
      <c r="H67" s="133"/>
      <c r="I67" s="134">
        <v>23535</v>
      </c>
      <c r="J67" s="134">
        <v>21699.011999999999</v>
      </c>
      <c r="K67" s="131">
        <f t="shared" si="2"/>
        <v>-1835.9880000000012</v>
      </c>
      <c r="L67" s="132">
        <f t="shared" si="3"/>
        <v>92.198903760356913</v>
      </c>
      <c r="M67" s="109"/>
      <c r="N67" s="104"/>
      <c r="O67" s="104">
        <v>0</v>
      </c>
      <c r="P67" s="101">
        <f t="shared" si="4"/>
        <v>0</v>
      </c>
      <c r="Q67" s="102"/>
    </row>
    <row r="68" spans="1:17" s="111" customFormat="1" ht="26.25" hidden="1" customHeight="1" x14ac:dyDescent="0.25">
      <c r="A68" s="93" t="s">
        <v>584</v>
      </c>
      <c r="B68" s="108">
        <v>11421170</v>
      </c>
      <c r="C68" s="106">
        <f t="shared" si="15"/>
        <v>0</v>
      </c>
      <c r="D68" s="107">
        <f t="shared" si="15"/>
        <v>365317</v>
      </c>
      <c r="E68" s="107">
        <f t="shared" si="15"/>
        <v>350354.69050000003</v>
      </c>
      <c r="F68" s="97">
        <f t="shared" si="0"/>
        <v>-14962.309499999974</v>
      </c>
      <c r="G68" s="98">
        <f t="shared" si="1"/>
        <v>95.904294215708546</v>
      </c>
      <c r="H68" s="133"/>
      <c r="I68" s="134">
        <v>365317</v>
      </c>
      <c r="J68" s="134">
        <v>350354.69050000003</v>
      </c>
      <c r="K68" s="131">
        <f t="shared" si="2"/>
        <v>-14962.309499999974</v>
      </c>
      <c r="L68" s="132">
        <f t="shared" si="3"/>
        <v>95.904294215708546</v>
      </c>
      <c r="M68" s="109"/>
      <c r="N68" s="104"/>
      <c r="O68" s="104">
        <v>0</v>
      </c>
      <c r="P68" s="101">
        <f t="shared" si="4"/>
        <v>0</v>
      </c>
      <c r="Q68" s="102"/>
    </row>
    <row r="69" spans="1:17" s="111" customFormat="1" ht="26.25" hidden="1" customHeight="1" x14ac:dyDescent="0.25">
      <c r="A69" s="93" t="s">
        <v>585</v>
      </c>
      <c r="B69" s="108">
        <v>11421180</v>
      </c>
      <c r="C69" s="106">
        <f t="shared" si="15"/>
        <v>0</v>
      </c>
      <c r="D69" s="107">
        <f t="shared" si="15"/>
        <v>43924</v>
      </c>
      <c r="E69" s="107">
        <f t="shared" si="15"/>
        <v>39174.19</v>
      </c>
      <c r="F69" s="97">
        <f t="shared" si="0"/>
        <v>-4749.8099999999977</v>
      </c>
      <c r="G69" s="98">
        <f t="shared" si="1"/>
        <v>89.186299062016218</v>
      </c>
      <c r="H69" s="133"/>
      <c r="I69" s="134">
        <v>43924</v>
      </c>
      <c r="J69" s="134">
        <v>39174.19</v>
      </c>
      <c r="K69" s="131">
        <f t="shared" si="2"/>
        <v>-4749.8099999999977</v>
      </c>
      <c r="L69" s="132">
        <f t="shared" si="3"/>
        <v>89.186299062016218</v>
      </c>
      <c r="M69" s="109"/>
      <c r="N69" s="104"/>
      <c r="O69" s="104">
        <v>0</v>
      </c>
      <c r="P69" s="101">
        <f t="shared" si="4"/>
        <v>0</v>
      </c>
      <c r="Q69" s="102"/>
    </row>
    <row r="70" spans="1:17" s="111" customFormat="1" ht="26.25" hidden="1" customHeight="1" x14ac:dyDescent="0.25">
      <c r="A70" s="93" t="s">
        <v>586</v>
      </c>
      <c r="B70" s="108">
        <v>11421190</v>
      </c>
      <c r="C70" s="106">
        <f t="shared" si="15"/>
        <v>0</v>
      </c>
      <c r="D70" s="107">
        <f t="shared" si="15"/>
        <v>1520</v>
      </c>
      <c r="E70" s="107">
        <f t="shared" si="15"/>
        <v>0</v>
      </c>
      <c r="F70" s="97">
        <f t="shared" si="0"/>
        <v>-1520</v>
      </c>
      <c r="G70" s="98">
        <f t="shared" si="1"/>
        <v>0</v>
      </c>
      <c r="H70" s="133"/>
      <c r="I70" s="134">
        <v>1520</v>
      </c>
      <c r="J70" s="134">
        <v>0</v>
      </c>
      <c r="K70" s="131">
        <f t="shared" si="2"/>
        <v>-1520</v>
      </c>
      <c r="L70" s="132">
        <f t="shared" si="3"/>
        <v>0</v>
      </c>
      <c r="M70" s="109"/>
      <c r="N70" s="104"/>
      <c r="O70" s="104">
        <v>0</v>
      </c>
      <c r="P70" s="101">
        <f t="shared" si="4"/>
        <v>0</v>
      </c>
      <c r="Q70" s="102"/>
    </row>
    <row r="71" spans="1:17" s="111" customFormat="1" ht="26.25" hidden="1" customHeight="1" x14ac:dyDescent="0.25">
      <c r="A71" s="93" t="s">
        <v>587</v>
      </c>
      <c r="B71" s="108">
        <v>114212</v>
      </c>
      <c r="C71" s="106">
        <f>C72+C73+C74+C75</f>
        <v>0</v>
      </c>
      <c r="D71" s="107">
        <f>D72+D73+D74+D75</f>
        <v>0</v>
      </c>
      <c r="E71" s="107">
        <f>SUM(E72:E75)</f>
        <v>1414.74</v>
      </c>
      <c r="F71" s="97">
        <f t="shared" si="0"/>
        <v>1414.74</v>
      </c>
      <c r="G71" s="98"/>
      <c r="H71" s="133">
        <f>SUM(H72:H75)</f>
        <v>0</v>
      </c>
      <c r="I71" s="134">
        <f>SUM(I72:I75)</f>
        <v>0</v>
      </c>
      <c r="J71" s="134">
        <f>SUM(J72:J75)</f>
        <v>1414.74</v>
      </c>
      <c r="K71" s="131">
        <f t="shared" si="2"/>
        <v>1414.74</v>
      </c>
      <c r="L71" s="132"/>
      <c r="M71" s="109">
        <f>SUM(M72:M75)</f>
        <v>0</v>
      </c>
      <c r="N71" s="104">
        <f>SUM(N72:N75)</f>
        <v>0</v>
      </c>
      <c r="O71" s="104">
        <f>SUM(O72:O75)</f>
        <v>0</v>
      </c>
      <c r="P71" s="101">
        <f t="shared" si="4"/>
        <v>0</v>
      </c>
      <c r="Q71" s="102"/>
    </row>
    <row r="72" spans="1:17" s="111" customFormat="1" ht="26.25" hidden="1" customHeight="1" x14ac:dyDescent="0.25">
      <c r="A72" s="93" t="s">
        <v>588</v>
      </c>
      <c r="B72" s="108">
        <v>11421210</v>
      </c>
      <c r="C72" s="106">
        <f t="shared" ref="C72:D75" si="16">H72+M72</f>
        <v>0</v>
      </c>
      <c r="D72" s="107">
        <f t="shared" si="16"/>
        <v>0</v>
      </c>
      <c r="E72" s="107">
        <f>J72+O72</f>
        <v>6</v>
      </c>
      <c r="F72" s="97">
        <f t="shared" ref="F72:F135" si="17">E72-D72</f>
        <v>6</v>
      </c>
      <c r="G72" s="98"/>
      <c r="H72" s="133"/>
      <c r="I72" s="134"/>
      <c r="J72" s="134">
        <v>6</v>
      </c>
      <c r="K72" s="131">
        <f t="shared" ref="K72:K135" si="18">J72-I72</f>
        <v>6</v>
      </c>
      <c r="L72" s="132"/>
      <c r="M72" s="109"/>
      <c r="N72" s="104"/>
      <c r="O72" s="104">
        <v>0</v>
      </c>
      <c r="P72" s="101">
        <f t="shared" ref="P72:P135" si="19">O72-N72</f>
        <v>0</v>
      </c>
      <c r="Q72" s="102"/>
    </row>
    <row r="73" spans="1:17" s="111" customFormat="1" ht="26.25" hidden="1" customHeight="1" x14ac:dyDescent="0.25">
      <c r="A73" s="93" t="s">
        <v>589</v>
      </c>
      <c r="B73" s="108">
        <v>11421220</v>
      </c>
      <c r="C73" s="106">
        <f t="shared" si="16"/>
        <v>0</v>
      </c>
      <c r="D73" s="107">
        <f t="shared" si="16"/>
        <v>0</v>
      </c>
      <c r="E73" s="107">
        <f>J73+O73</f>
        <v>0</v>
      </c>
      <c r="F73" s="97">
        <f t="shared" si="17"/>
        <v>0</v>
      </c>
      <c r="G73" s="98"/>
      <c r="H73" s="133">
        <v>0</v>
      </c>
      <c r="I73" s="134">
        <v>0</v>
      </c>
      <c r="J73" s="134">
        <v>0</v>
      </c>
      <c r="K73" s="131">
        <f t="shared" si="18"/>
        <v>0</v>
      </c>
      <c r="L73" s="132"/>
      <c r="M73" s="109">
        <v>0</v>
      </c>
      <c r="N73" s="104">
        <v>0</v>
      </c>
      <c r="O73" s="104">
        <v>0</v>
      </c>
      <c r="P73" s="101">
        <f t="shared" si="19"/>
        <v>0</v>
      </c>
      <c r="Q73" s="102"/>
    </row>
    <row r="74" spans="1:17" s="111" customFormat="1" ht="26.25" hidden="1" customHeight="1" x14ac:dyDescent="0.25">
      <c r="A74" s="93" t="s">
        <v>590</v>
      </c>
      <c r="B74" s="108">
        <v>11421230</v>
      </c>
      <c r="C74" s="106">
        <f t="shared" si="16"/>
        <v>0</v>
      </c>
      <c r="D74" s="107">
        <f t="shared" si="16"/>
        <v>0</v>
      </c>
      <c r="E74" s="107">
        <f>J74+O74</f>
        <v>0</v>
      </c>
      <c r="F74" s="97">
        <f t="shared" si="17"/>
        <v>0</v>
      </c>
      <c r="G74" s="98"/>
      <c r="H74" s="133">
        <v>0</v>
      </c>
      <c r="I74" s="134">
        <v>0</v>
      </c>
      <c r="J74" s="134">
        <v>0</v>
      </c>
      <c r="K74" s="131">
        <f t="shared" si="18"/>
        <v>0</v>
      </c>
      <c r="L74" s="132"/>
      <c r="M74" s="109">
        <v>0</v>
      </c>
      <c r="N74" s="104">
        <v>0</v>
      </c>
      <c r="O74" s="104">
        <v>0</v>
      </c>
      <c r="P74" s="101">
        <f t="shared" si="19"/>
        <v>0</v>
      </c>
      <c r="Q74" s="102"/>
    </row>
    <row r="75" spans="1:17" s="111" customFormat="1" ht="26.25" hidden="1" customHeight="1" x14ac:dyDescent="0.25">
      <c r="A75" s="93" t="s">
        <v>591</v>
      </c>
      <c r="B75" s="108">
        <v>11421290</v>
      </c>
      <c r="C75" s="106">
        <f t="shared" si="16"/>
        <v>0</v>
      </c>
      <c r="D75" s="107">
        <f t="shared" si="16"/>
        <v>0</v>
      </c>
      <c r="E75" s="107">
        <f>J75+O75</f>
        <v>1408.74</v>
      </c>
      <c r="F75" s="97">
        <f t="shared" si="17"/>
        <v>1408.74</v>
      </c>
      <c r="G75" s="98"/>
      <c r="H75" s="133"/>
      <c r="I75" s="134"/>
      <c r="J75" s="134">
        <v>1408.74</v>
      </c>
      <c r="K75" s="131">
        <f t="shared" si="18"/>
        <v>1408.74</v>
      </c>
      <c r="L75" s="132"/>
      <c r="M75" s="109"/>
      <c r="N75" s="104"/>
      <c r="O75" s="104">
        <v>0</v>
      </c>
      <c r="P75" s="101">
        <f t="shared" si="19"/>
        <v>0</v>
      </c>
      <c r="Q75" s="102"/>
    </row>
    <row r="76" spans="1:17" s="111" customFormat="1" ht="26.25" hidden="1" customHeight="1" x14ac:dyDescent="0.25">
      <c r="A76" s="93" t="s">
        <v>592</v>
      </c>
      <c r="B76" s="108">
        <v>114213</v>
      </c>
      <c r="C76" s="106">
        <f>C77+C78+C79+C80+C81+C82</f>
        <v>0</v>
      </c>
      <c r="D76" s="107">
        <f>D77+D78+D79+D80+D81+D82</f>
        <v>824228</v>
      </c>
      <c r="E76" s="107">
        <f>SUM(E77:E82)</f>
        <v>482064.07224000007</v>
      </c>
      <c r="F76" s="97">
        <f t="shared" si="17"/>
        <v>-342163.92775999993</v>
      </c>
      <c r="G76" s="98">
        <f>E76/D76*100</f>
        <v>58.486738164682592</v>
      </c>
      <c r="H76" s="133">
        <f>SUM(H77:H82)</f>
        <v>0</v>
      </c>
      <c r="I76" s="134">
        <f>SUM(I77:I82)</f>
        <v>824228</v>
      </c>
      <c r="J76" s="134">
        <f>SUM(J77:J82)</f>
        <v>482064.07224000007</v>
      </c>
      <c r="K76" s="131">
        <f t="shared" si="18"/>
        <v>-342163.92775999993</v>
      </c>
      <c r="L76" s="132">
        <f>J76/I76*100</f>
        <v>58.486738164682592</v>
      </c>
      <c r="M76" s="109">
        <f>SUM(M77:M82)</f>
        <v>0</v>
      </c>
      <c r="N76" s="104">
        <f>SUM(N77:N82)</f>
        <v>0</v>
      </c>
      <c r="O76" s="104">
        <f>SUM(O77:O82)</f>
        <v>0</v>
      </c>
      <c r="P76" s="101">
        <f t="shared" si="19"/>
        <v>0</v>
      </c>
      <c r="Q76" s="102"/>
    </row>
    <row r="77" spans="1:17" s="111" customFormat="1" ht="26.25" hidden="1" customHeight="1" x14ac:dyDescent="0.25">
      <c r="A77" s="93" t="s">
        <v>593</v>
      </c>
      <c r="B77" s="108">
        <v>11421310</v>
      </c>
      <c r="C77" s="106">
        <f t="shared" ref="C77:E85" si="20">H77+M77</f>
        <v>0</v>
      </c>
      <c r="D77" s="107">
        <f t="shared" si="20"/>
        <v>747458</v>
      </c>
      <c r="E77" s="107">
        <f t="shared" si="20"/>
        <v>433055.16019000002</v>
      </c>
      <c r="F77" s="97">
        <f t="shared" si="17"/>
        <v>-314402.83980999998</v>
      </c>
      <c r="G77" s="98">
        <f>E77/D77*100</f>
        <v>57.937056020538947</v>
      </c>
      <c r="H77" s="133"/>
      <c r="I77" s="134">
        <v>747458</v>
      </c>
      <c r="J77" s="134">
        <v>433055.16019000002</v>
      </c>
      <c r="K77" s="131">
        <f t="shared" si="18"/>
        <v>-314402.83980999998</v>
      </c>
      <c r="L77" s="132">
        <f>J77/I77*100</f>
        <v>57.937056020538947</v>
      </c>
      <c r="M77" s="109"/>
      <c r="N77" s="104"/>
      <c r="O77" s="104">
        <v>0</v>
      </c>
      <c r="P77" s="101">
        <f t="shared" si="19"/>
        <v>0</v>
      </c>
      <c r="Q77" s="102"/>
    </row>
    <row r="78" spans="1:17" s="111" customFormat="1" ht="26.25" hidden="1" customHeight="1" x14ac:dyDescent="0.25">
      <c r="A78" s="93" t="s">
        <v>594</v>
      </c>
      <c r="B78" s="108">
        <v>11421320</v>
      </c>
      <c r="C78" s="106">
        <f t="shared" si="20"/>
        <v>0</v>
      </c>
      <c r="D78" s="107">
        <f t="shared" si="20"/>
        <v>0</v>
      </c>
      <c r="E78" s="107">
        <f t="shared" si="20"/>
        <v>0</v>
      </c>
      <c r="F78" s="97">
        <f t="shared" si="17"/>
        <v>0</v>
      </c>
      <c r="G78" s="98"/>
      <c r="H78" s="133">
        <v>0</v>
      </c>
      <c r="I78" s="134">
        <v>0</v>
      </c>
      <c r="J78" s="134">
        <v>0</v>
      </c>
      <c r="K78" s="131">
        <f t="shared" si="18"/>
        <v>0</v>
      </c>
      <c r="L78" s="132"/>
      <c r="M78" s="109">
        <v>0</v>
      </c>
      <c r="N78" s="104">
        <v>0</v>
      </c>
      <c r="O78" s="104">
        <v>0</v>
      </c>
      <c r="P78" s="101">
        <f t="shared" si="19"/>
        <v>0</v>
      </c>
      <c r="Q78" s="102"/>
    </row>
    <row r="79" spans="1:17" s="111" customFormat="1" ht="26.25" hidden="1" customHeight="1" x14ac:dyDescent="0.25">
      <c r="A79" s="93" t="s">
        <v>595</v>
      </c>
      <c r="B79" s="108">
        <v>11421330</v>
      </c>
      <c r="C79" s="106">
        <f t="shared" si="20"/>
        <v>0</v>
      </c>
      <c r="D79" s="107">
        <f t="shared" si="20"/>
        <v>45890</v>
      </c>
      <c r="E79" s="107">
        <f t="shared" si="20"/>
        <v>23223.312010000001</v>
      </c>
      <c r="F79" s="97">
        <f t="shared" si="17"/>
        <v>-22666.687989999999</v>
      </c>
      <c r="G79" s="98">
        <f>E79/D79*100</f>
        <v>50.60647637829593</v>
      </c>
      <c r="H79" s="133"/>
      <c r="I79" s="134">
        <v>45890</v>
      </c>
      <c r="J79" s="134">
        <v>23223.312010000001</v>
      </c>
      <c r="K79" s="131">
        <f t="shared" si="18"/>
        <v>-22666.687989999999</v>
      </c>
      <c r="L79" s="132">
        <f>J79/I79*100</f>
        <v>50.60647637829593</v>
      </c>
      <c r="M79" s="109"/>
      <c r="N79" s="104"/>
      <c r="O79" s="104">
        <v>0</v>
      </c>
      <c r="P79" s="101">
        <f t="shared" si="19"/>
        <v>0</v>
      </c>
      <c r="Q79" s="102"/>
    </row>
    <row r="80" spans="1:17" s="111" customFormat="1" ht="26.25" hidden="1" customHeight="1" x14ac:dyDescent="0.25">
      <c r="A80" s="93" t="s">
        <v>596</v>
      </c>
      <c r="B80" s="108">
        <v>11421340</v>
      </c>
      <c r="C80" s="106">
        <f t="shared" si="20"/>
        <v>0</v>
      </c>
      <c r="D80" s="107">
        <f t="shared" si="20"/>
        <v>30880</v>
      </c>
      <c r="E80" s="107">
        <f t="shared" si="20"/>
        <v>20244.407920000001</v>
      </c>
      <c r="F80" s="97">
        <f t="shared" si="17"/>
        <v>-10635.592079999999</v>
      </c>
      <c r="G80" s="98">
        <f>E80/D80*100</f>
        <v>65.558315803108812</v>
      </c>
      <c r="H80" s="133"/>
      <c r="I80" s="134">
        <v>30880</v>
      </c>
      <c r="J80" s="134">
        <v>20244.407920000001</v>
      </c>
      <c r="K80" s="131">
        <f t="shared" si="18"/>
        <v>-10635.592079999999</v>
      </c>
      <c r="L80" s="132">
        <f>J80/I80*100</f>
        <v>65.558315803108812</v>
      </c>
      <c r="M80" s="109"/>
      <c r="N80" s="104"/>
      <c r="O80" s="104">
        <v>0</v>
      </c>
      <c r="P80" s="101">
        <f t="shared" si="19"/>
        <v>0</v>
      </c>
      <c r="Q80" s="102"/>
    </row>
    <row r="81" spans="1:17" s="111" customFormat="1" ht="26.25" hidden="1" customHeight="1" x14ac:dyDescent="0.25">
      <c r="A81" s="93" t="s">
        <v>597</v>
      </c>
      <c r="B81" s="108">
        <v>11421350</v>
      </c>
      <c r="C81" s="106">
        <f t="shared" si="20"/>
        <v>0</v>
      </c>
      <c r="D81" s="107">
        <f t="shared" si="20"/>
        <v>0</v>
      </c>
      <c r="E81" s="107">
        <f t="shared" si="20"/>
        <v>1.859</v>
      </c>
      <c r="F81" s="97">
        <f t="shared" si="17"/>
        <v>1.859</v>
      </c>
      <c r="G81" s="98"/>
      <c r="H81" s="133"/>
      <c r="I81" s="134"/>
      <c r="J81" s="134">
        <v>1.859</v>
      </c>
      <c r="K81" s="131">
        <f t="shared" si="18"/>
        <v>1.859</v>
      </c>
      <c r="L81" s="132"/>
      <c r="M81" s="109"/>
      <c r="N81" s="104"/>
      <c r="O81" s="104">
        <v>0</v>
      </c>
      <c r="P81" s="101">
        <f t="shared" si="19"/>
        <v>0</v>
      </c>
      <c r="Q81" s="102"/>
    </row>
    <row r="82" spans="1:17" s="111" customFormat="1" ht="26.25" hidden="1" customHeight="1" x14ac:dyDescent="0.25">
      <c r="A82" s="93" t="s">
        <v>598</v>
      </c>
      <c r="B82" s="108">
        <v>11421360</v>
      </c>
      <c r="C82" s="106">
        <f t="shared" si="20"/>
        <v>0</v>
      </c>
      <c r="D82" s="107">
        <f t="shared" si="20"/>
        <v>0</v>
      </c>
      <c r="E82" s="107">
        <f t="shared" si="20"/>
        <v>5539.3331200000002</v>
      </c>
      <c r="F82" s="97">
        <f t="shared" si="17"/>
        <v>5539.3331200000002</v>
      </c>
      <c r="G82" s="98"/>
      <c r="H82" s="133"/>
      <c r="I82" s="134"/>
      <c r="J82" s="134">
        <v>5539.3331200000002</v>
      </c>
      <c r="K82" s="131">
        <f t="shared" si="18"/>
        <v>5539.3331200000002</v>
      </c>
      <c r="L82" s="132"/>
      <c r="M82" s="109"/>
      <c r="N82" s="104"/>
      <c r="O82" s="104">
        <v>0</v>
      </c>
      <c r="P82" s="101">
        <f t="shared" si="19"/>
        <v>0</v>
      </c>
      <c r="Q82" s="102"/>
    </row>
    <row r="83" spans="1:17" s="111" customFormat="1" ht="26.25" hidden="1" customHeight="1" x14ac:dyDescent="0.25">
      <c r="A83" s="93" t="s">
        <v>599</v>
      </c>
      <c r="B83" s="108">
        <v>114214</v>
      </c>
      <c r="C83" s="106">
        <f>C84+C85</f>
        <v>0</v>
      </c>
      <c r="D83" s="107">
        <f>D84+D85</f>
        <v>0</v>
      </c>
      <c r="E83" s="107">
        <f t="shared" si="20"/>
        <v>2.44</v>
      </c>
      <c r="F83" s="97">
        <f t="shared" si="17"/>
        <v>2.44</v>
      </c>
      <c r="G83" s="98"/>
      <c r="H83" s="133"/>
      <c r="I83" s="134"/>
      <c r="J83" s="134">
        <v>2.44</v>
      </c>
      <c r="K83" s="131">
        <f t="shared" si="18"/>
        <v>2.44</v>
      </c>
      <c r="L83" s="132"/>
      <c r="M83" s="109"/>
      <c r="N83" s="104"/>
      <c r="O83" s="104">
        <v>0</v>
      </c>
      <c r="P83" s="101">
        <f t="shared" si="19"/>
        <v>0</v>
      </c>
      <c r="Q83" s="102"/>
    </row>
    <row r="84" spans="1:17" s="111" customFormat="1" ht="26.25" hidden="1" customHeight="1" x14ac:dyDescent="0.25">
      <c r="A84" s="93" t="s">
        <v>600</v>
      </c>
      <c r="B84" s="108">
        <v>11421410</v>
      </c>
      <c r="C84" s="106">
        <f t="shared" ref="C84:D86" si="21">H84+M84</f>
        <v>0</v>
      </c>
      <c r="D84" s="107">
        <f t="shared" si="21"/>
        <v>0</v>
      </c>
      <c r="E84" s="107">
        <f t="shared" si="20"/>
        <v>7.0000000000000007E-2</v>
      </c>
      <c r="F84" s="97">
        <f t="shared" si="17"/>
        <v>7.0000000000000007E-2</v>
      </c>
      <c r="G84" s="98"/>
      <c r="H84" s="133"/>
      <c r="I84" s="134"/>
      <c r="J84" s="134">
        <v>7.0000000000000007E-2</v>
      </c>
      <c r="K84" s="131">
        <f t="shared" si="18"/>
        <v>7.0000000000000007E-2</v>
      </c>
      <c r="L84" s="132"/>
      <c r="M84" s="109"/>
      <c r="N84" s="104"/>
      <c r="O84" s="104">
        <v>0</v>
      </c>
      <c r="P84" s="101">
        <f t="shared" si="19"/>
        <v>0</v>
      </c>
      <c r="Q84" s="102"/>
    </row>
    <row r="85" spans="1:17" s="111" customFormat="1" ht="26.25" hidden="1" customHeight="1" x14ac:dyDescent="0.25">
      <c r="A85" s="93" t="s">
        <v>599</v>
      </c>
      <c r="B85" s="108">
        <v>11421490</v>
      </c>
      <c r="C85" s="106">
        <f t="shared" si="21"/>
        <v>0</v>
      </c>
      <c r="D85" s="107">
        <f t="shared" si="21"/>
        <v>0</v>
      </c>
      <c r="E85" s="107">
        <f t="shared" si="20"/>
        <v>2.37</v>
      </c>
      <c r="F85" s="97">
        <f t="shared" si="17"/>
        <v>2.37</v>
      </c>
      <c r="G85" s="98"/>
      <c r="H85" s="133"/>
      <c r="I85" s="134"/>
      <c r="J85" s="134">
        <v>2.37</v>
      </c>
      <c r="K85" s="131">
        <f t="shared" si="18"/>
        <v>2.37</v>
      </c>
      <c r="L85" s="132"/>
      <c r="M85" s="109"/>
      <c r="N85" s="104"/>
      <c r="O85" s="104">
        <v>0</v>
      </c>
      <c r="P85" s="101">
        <f t="shared" si="19"/>
        <v>0</v>
      </c>
      <c r="Q85" s="102"/>
    </row>
    <row r="86" spans="1:17" s="110" customFormat="1" ht="35.25" customHeight="1" x14ac:dyDescent="0.25">
      <c r="A86" s="93" t="s">
        <v>601</v>
      </c>
      <c r="B86" s="108">
        <v>11422</v>
      </c>
      <c r="C86" s="106">
        <f t="shared" si="21"/>
        <v>0</v>
      </c>
      <c r="D86" s="107">
        <f t="shared" si="21"/>
        <v>0</v>
      </c>
      <c r="E86" s="107">
        <f>E87+E88+E90+E92</f>
        <v>-36.832500000000003</v>
      </c>
      <c r="F86" s="97">
        <f t="shared" si="17"/>
        <v>-36.832500000000003</v>
      </c>
      <c r="G86" s="98"/>
      <c r="H86" s="133">
        <f>H87+H88+H90+H92</f>
        <v>0</v>
      </c>
      <c r="I86" s="134">
        <f>I87+I88+I90+I92</f>
        <v>0</v>
      </c>
      <c r="J86" s="134">
        <f>J87+J88+J90+J92</f>
        <v>-36.832500000000003</v>
      </c>
      <c r="K86" s="131">
        <f t="shared" si="18"/>
        <v>-36.832500000000003</v>
      </c>
      <c r="L86" s="132"/>
      <c r="M86" s="109">
        <f>M87+M88+M90+M92</f>
        <v>0</v>
      </c>
      <c r="N86" s="104">
        <f>N87+N88+N90+N92</f>
        <v>0</v>
      </c>
      <c r="O86" s="104">
        <f>O87+O88+O90+O92</f>
        <v>0</v>
      </c>
      <c r="P86" s="101">
        <f t="shared" si="19"/>
        <v>0</v>
      </c>
      <c r="Q86" s="102"/>
    </row>
    <row r="87" spans="1:17" s="110" customFormat="1" ht="26.25" hidden="1" customHeight="1" x14ac:dyDescent="0.25">
      <c r="A87" s="93" t="s">
        <v>577</v>
      </c>
      <c r="B87" s="108">
        <v>114221</v>
      </c>
      <c r="C87" s="106"/>
      <c r="D87" s="107"/>
      <c r="E87" s="107"/>
      <c r="F87" s="97">
        <f t="shared" si="17"/>
        <v>0</v>
      </c>
      <c r="G87" s="98"/>
      <c r="H87" s="133"/>
      <c r="I87" s="134"/>
      <c r="J87" s="134"/>
      <c r="K87" s="131">
        <f t="shared" si="18"/>
        <v>0</v>
      </c>
      <c r="L87" s="132"/>
      <c r="M87" s="109"/>
      <c r="N87" s="104"/>
      <c r="O87" s="104">
        <v>0</v>
      </c>
      <c r="P87" s="101">
        <f t="shared" si="19"/>
        <v>0</v>
      </c>
      <c r="Q87" s="102"/>
    </row>
    <row r="88" spans="1:17" s="110" customFormat="1" ht="26.25" hidden="1" customHeight="1" x14ac:dyDescent="0.25">
      <c r="A88" s="93" t="s">
        <v>587</v>
      </c>
      <c r="B88" s="108">
        <v>114222</v>
      </c>
      <c r="C88" s="106">
        <f t="shared" ref="C88:E89" si="22">H88+M88</f>
        <v>0</v>
      </c>
      <c r="D88" s="107">
        <f t="shared" si="22"/>
        <v>0</v>
      </c>
      <c r="E88" s="107">
        <f t="shared" si="22"/>
        <v>-39.332500000000003</v>
      </c>
      <c r="F88" s="97">
        <f t="shared" si="17"/>
        <v>-39.332500000000003</v>
      </c>
      <c r="G88" s="98"/>
      <c r="H88" s="133">
        <f>H89</f>
        <v>0</v>
      </c>
      <c r="I88" s="134">
        <f>I89</f>
        <v>0</v>
      </c>
      <c r="J88" s="134">
        <v>-39.332500000000003</v>
      </c>
      <c r="K88" s="131">
        <f t="shared" si="18"/>
        <v>-39.332500000000003</v>
      </c>
      <c r="L88" s="132"/>
      <c r="M88" s="109">
        <f>M89</f>
        <v>0</v>
      </c>
      <c r="N88" s="104">
        <f>N89</f>
        <v>0</v>
      </c>
      <c r="O88" s="104">
        <v>0</v>
      </c>
      <c r="P88" s="101">
        <f t="shared" si="19"/>
        <v>0</v>
      </c>
      <c r="Q88" s="102"/>
    </row>
    <row r="89" spans="1:17" s="110" customFormat="1" ht="26.25" hidden="1" customHeight="1" x14ac:dyDescent="0.25">
      <c r="A89" s="93" t="s">
        <v>588</v>
      </c>
      <c r="B89" s="108">
        <v>11422210</v>
      </c>
      <c r="C89" s="106">
        <f t="shared" si="22"/>
        <v>0</v>
      </c>
      <c r="D89" s="107">
        <f t="shared" si="22"/>
        <v>0</v>
      </c>
      <c r="E89" s="107">
        <f t="shared" si="22"/>
        <v>-39.332500000000003</v>
      </c>
      <c r="F89" s="97">
        <f t="shared" si="17"/>
        <v>-39.332500000000003</v>
      </c>
      <c r="G89" s="98"/>
      <c r="H89" s="133"/>
      <c r="I89" s="134"/>
      <c r="J89" s="134">
        <v>-39.332500000000003</v>
      </c>
      <c r="K89" s="131">
        <f t="shared" si="18"/>
        <v>-39.332500000000003</v>
      </c>
      <c r="L89" s="132"/>
      <c r="M89" s="109"/>
      <c r="N89" s="104"/>
      <c r="O89" s="104">
        <v>0</v>
      </c>
      <c r="P89" s="101">
        <f t="shared" si="19"/>
        <v>0</v>
      </c>
      <c r="Q89" s="102"/>
    </row>
    <row r="90" spans="1:17" s="110" customFormat="1" ht="26.25" hidden="1" customHeight="1" x14ac:dyDescent="0.25">
      <c r="A90" s="93" t="s">
        <v>592</v>
      </c>
      <c r="B90" s="108">
        <v>114223</v>
      </c>
      <c r="C90" s="106">
        <f>C91</f>
        <v>0</v>
      </c>
      <c r="D90" s="107">
        <f>D91</f>
        <v>0</v>
      </c>
      <c r="E90" s="107">
        <f>E91</f>
        <v>1</v>
      </c>
      <c r="F90" s="97">
        <f t="shared" si="17"/>
        <v>1</v>
      </c>
      <c r="G90" s="98"/>
      <c r="H90" s="133">
        <f t="shared" ref="H90:N90" si="23">H91</f>
        <v>0</v>
      </c>
      <c r="I90" s="134">
        <f t="shared" si="23"/>
        <v>0</v>
      </c>
      <c r="J90" s="134">
        <f t="shared" si="23"/>
        <v>1</v>
      </c>
      <c r="K90" s="131">
        <f t="shared" si="18"/>
        <v>1</v>
      </c>
      <c r="L90" s="132"/>
      <c r="M90" s="109">
        <f t="shared" si="23"/>
        <v>0</v>
      </c>
      <c r="N90" s="104">
        <f t="shared" si="23"/>
        <v>0</v>
      </c>
      <c r="O90" s="104">
        <v>0</v>
      </c>
      <c r="P90" s="101">
        <f t="shared" si="19"/>
        <v>0</v>
      </c>
      <c r="Q90" s="102"/>
    </row>
    <row r="91" spans="1:17" s="110" customFormat="1" ht="26.25" hidden="1" customHeight="1" x14ac:dyDescent="0.25">
      <c r="A91" s="93" t="s">
        <v>593</v>
      </c>
      <c r="B91" s="108">
        <v>11422310</v>
      </c>
      <c r="C91" s="106">
        <f>H91+M91</f>
        <v>0</v>
      </c>
      <c r="D91" s="107">
        <f>I91+N91</f>
        <v>0</v>
      </c>
      <c r="E91" s="107">
        <f>J91+O91</f>
        <v>1</v>
      </c>
      <c r="F91" s="97">
        <f t="shared" si="17"/>
        <v>1</v>
      </c>
      <c r="G91" s="98"/>
      <c r="H91" s="133"/>
      <c r="I91" s="134"/>
      <c r="J91" s="134">
        <v>1</v>
      </c>
      <c r="K91" s="131">
        <f t="shared" si="18"/>
        <v>1</v>
      </c>
      <c r="L91" s="132"/>
      <c r="M91" s="109"/>
      <c r="N91" s="104"/>
      <c r="O91" s="104">
        <v>0</v>
      </c>
      <c r="P91" s="101">
        <f t="shared" si="19"/>
        <v>0</v>
      </c>
      <c r="Q91" s="102"/>
    </row>
    <row r="92" spans="1:17" s="110" customFormat="1" ht="26.25" hidden="1" customHeight="1" x14ac:dyDescent="0.25">
      <c r="A92" s="93" t="s">
        <v>599</v>
      </c>
      <c r="B92" s="108">
        <v>114224</v>
      </c>
      <c r="C92" s="106">
        <f>C93</f>
        <v>0</v>
      </c>
      <c r="D92" s="107">
        <f>D93</f>
        <v>0</v>
      </c>
      <c r="E92" s="107">
        <f>SUM(E93:E93)</f>
        <v>1.5</v>
      </c>
      <c r="F92" s="97">
        <f t="shared" si="17"/>
        <v>1.5</v>
      </c>
      <c r="G92" s="98"/>
      <c r="H92" s="133">
        <f>SUM(H93:H93)</f>
        <v>0</v>
      </c>
      <c r="I92" s="134">
        <f>SUM(I93:I93)</f>
        <v>0</v>
      </c>
      <c r="J92" s="134">
        <f>SUM(J93:J93)</f>
        <v>1.5</v>
      </c>
      <c r="K92" s="131">
        <f t="shared" si="18"/>
        <v>1.5</v>
      </c>
      <c r="L92" s="132"/>
      <c r="M92" s="109">
        <f>SUM(M93:M93)</f>
        <v>0</v>
      </c>
      <c r="N92" s="104">
        <f>SUM(N93:N93)</f>
        <v>0</v>
      </c>
      <c r="O92" s="104">
        <v>0</v>
      </c>
      <c r="P92" s="101">
        <f t="shared" si="19"/>
        <v>0</v>
      </c>
      <c r="Q92" s="102"/>
    </row>
    <row r="93" spans="1:17" s="110" customFormat="1" ht="26.25" hidden="1" customHeight="1" x14ac:dyDescent="0.25">
      <c r="A93" s="93" t="s">
        <v>599</v>
      </c>
      <c r="B93" s="108">
        <v>11422410</v>
      </c>
      <c r="C93" s="106">
        <f>H93+M93</f>
        <v>0</v>
      </c>
      <c r="D93" s="107">
        <f>I93+N93</f>
        <v>0</v>
      </c>
      <c r="E93" s="107">
        <f>J93+O93</f>
        <v>1.5</v>
      </c>
      <c r="F93" s="97">
        <f t="shared" si="17"/>
        <v>1.5</v>
      </c>
      <c r="G93" s="98"/>
      <c r="H93" s="133"/>
      <c r="I93" s="134"/>
      <c r="J93" s="134">
        <v>1.5</v>
      </c>
      <c r="K93" s="131">
        <f t="shared" si="18"/>
        <v>1.5</v>
      </c>
      <c r="L93" s="132"/>
      <c r="M93" s="109"/>
      <c r="N93" s="104"/>
      <c r="O93" s="104">
        <v>0</v>
      </c>
      <c r="P93" s="101">
        <f t="shared" si="19"/>
        <v>0</v>
      </c>
      <c r="Q93" s="102"/>
    </row>
    <row r="94" spans="1:17" s="110" customFormat="1" ht="45.75" customHeight="1" x14ac:dyDescent="0.25">
      <c r="A94" s="93" t="s">
        <v>602</v>
      </c>
      <c r="B94" s="108">
        <v>11423</v>
      </c>
      <c r="C94" s="106">
        <f>H94+M94</f>
        <v>11326350.300000001</v>
      </c>
      <c r="D94" s="107">
        <f>I94+N94</f>
        <v>8770514.9000000004</v>
      </c>
      <c r="E94" s="107">
        <f>E95+E105+E110+E117</f>
        <v>8204476.7119300002</v>
      </c>
      <c r="F94" s="97">
        <f t="shared" si="17"/>
        <v>-566038.18807000015</v>
      </c>
      <c r="G94" s="98">
        <f>E94/D94*100</f>
        <v>93.546123636709183</v>
      </c>
      <c r="H94" s="133">
        <v>11326350.300000001</v>
      </c>
      <c r="I94" s="134">
        <v>8770514.9000000004</v>
      </c>
      <c r="J94" s="134">
        <f>J95+J105+J110+J117</f>
        <v>8204476.7119300002</v>
      </c>
      <c r="K94" s="131">
        <f t="shared" si="18"/>
        <v>-566038.18807000015</v>
      </c>
      <c r="L94" s="132">
        <f>J94/I94*100</f>
        <v>93.546123636709183</v>
      </c>
      <c r="M94" s="109">
        <f>M95+M105+M110+M117</f>
        <v>0</v>
      </c>
      <c r="N94" s="104">
        <f>N95+N105+N110+N117</f>
        <v>0</v>
      </c>
      <c r="O94" s="104">
        <f>O95+O105+O110+O117</f>
        <v>0</v>
      </c>
      <c r="P94" s="101">
        <f t="shared" si="19"/>
        <v>0</v>
      </c>
      <c r="Q94" s="102"/>
    </row>
    <row r="95" spans="1:17" s="110" customFormat="1" ht="26.25" hidden="1" customHeight="1" x14ac:dyDescent="0.25">
      <c r="A95" s="93" t="s">
        <v>577</v>
      </c>
      <c r="B95" s="108">
        <v>114231</v>
      </c>
      <c r="C95" s="106">
        <f>H95+M95</f>
        <v>0</v>
      </c>
      <c r="D95" s="107">
        <f>I95+N95</f>
        <v>0</v>
      </c>
      <c r="E95" s="107">
        <f>SUM(E96:E104)</f>
        <v>190716.29882</v>
      </c>
      <c r="F95" s="97">
        <f t="shared" si="17"/>
        <v>190716.29882</v>
      </c>
      <c r="G95" s="98"/>
      <c r="H95" s="133">
        <f>SUM(H96:H104)</f>
        <v>0</v>
      </c>
      <c r="I95" s="134">
        <f>SUM(I96:I104)</f>
        <v>0</v>
      </c>
      <c r="J95" s="134">
        <f>SUM(J96:J104)</f>
        <v>190716.29882</v>
      </c>
      <c r="K95" s="131">
        <f t="shared" si="18"/>
        <v>190716.29882</v>
      </c>
      <c r="L95" s="132"/>
      <c r="M95" s="109">
        <f>SUM(M96:M104)</f>
        <v>0</v>
      </c>
      <c r="N95" s="104">
        <f>SUM(N96:N104)</f>
        <v>0</v>
      </c>
      <c r="O95" s="104">
        <v>0</v>
      </c>
      <c r="P95" s="101">
        <f t="shared" si="19"/>
        <v>0</v>
      </c>
      <c r="Q95" s="102"/>
    </row>
    <row r="96" spans="1:17" s="110" customFormat="1" ht="26.25" hidden="1" customHeight="1" x14ac:dyDescent="0.25">
      <c r="A96" s="93" t="s">
        <v>603</v>
      </c>
      <c r="B96" s="108">
        <v>11423110</v>
      </c>
      <c r="C96" s="112"/>
      <c r="D96" s="113"/>
      <c r="E96" s="107">
        <f t="shared" ref="E96:E104" si="24">J96+O96</f>
        <v>0</v>
      </c>
      <c r="F96" s="97">
        <f t="shared" si="17"/>
        <v>0</v>
      </c>
      <c r="G96" s="98"/>
      <c r="H96" s="135">
        <v>0</v>
      </c>
      <c r="I96" s="136">
        <v>0</v>
      </c>
      <c r="J96" s="136">
        <v>0</v>
      </c>
      <c r="K96" s="131">
        <f t="shared" si="18"/>
        <v>0</v>
      </c>
      <c r="L96" s="132"/>
      <c r="M96" s="114">
        <v>0</v>
      </c>
      <c r="N96" s="115">
        <v>0</v>
      </c>
      <c r="O96" s="115">
        <v>0</v>
      </c>
      <c r="P96" s="101">
        <f t="shared" si="19"/>
        <v>0</v>
      </c>
      <c r="Q96" s="102"/>
    </row>
    <row r="97" spans="1:17" s="110" customFormat="1" ht="26.25" hidden="1" customHeight="1" x14ac:dyDescent="0.25">
      <c r="A97" s="93" t="s">
        <v>579</v>
      </c>
      <c r="B97" s="108">
        <v>11423120</v>
      </c>
      <c r="C97" s="112"/>
      <c r="D97" s="113"/>
      <c r="E97" s="107">
        <f t="shared" si="24"/>
        <v>34706.377999999997</v>
      </c>
      <c r="F97" s="97">
        <f t="shared" si="17"/>
        <v>34706.377999999997</v>
      </c>
      <c r="G97" s="98"/>
      <c r="H97" s="133"/>
      <c r="I97" s="134"/>
      <c r="J97" s="134">
        <v>34706.377999999997</v>
      </c>
      <c r="K97" s="131">
        <f t="shared" si="18"/>
        <v>34706.377999999997</v>
      </c>
      <c r="L97" s="132"/>
      <c r="M97" s="109"/>
      <c r="N97" s="104"/>
      <c r="O97" s="115">
        <v>0</v>
      </c>
      <c r="P97" s="101">
        <f t="shared" si="19"/>
        <v>0</v>
      </c>
      <c r="Q97" s="102"/>
    </row>
    <row r="98" spans="1:17" s="110" customFormat="1" ht="26.25" hidden="1" customHeight="1" x14ac:dyDescent="0.25">
      <c r="A98" s="93" t="s">
        <v>580</v>
      </c>
      <c r="B98" s="108">
        <v>11423130</v>
      </c>
      <c r="C98" s="112"/>
      <c r="D98" s="113"/>
      <c r="E98" s="107">
        <f t="shared" si="24"/>
        <v>0</v>
      </c>
      <c r="F98" s="97">
        <f t="shared" si="17"/>
        <v>0</v>
      </c>
      <c r="G98" s="98"/>
      <c r="H98" s="133">
        <v>0</v>
      </c>
      <c r="I98" s="134">
        <v>0</v>
      </c>
      <c r="J98" s="134">
        <v>0</v>
      </c>
      <c r="K98" s="131">
        <f t="shared" si="18"/>
        <v>0</v>
      </c>
      <c r="L98" s="132"/>
      <c r="M98" s="109">
        <v>0</v>
      </c>
      <c r="N98" s="104">
        <v>0</v>
      </c>
      <c r="O98" s="115">
        <v>0</v>
      </c>
      <c r="P98" s="101">
        <f t="shared" si="19"/>
        <v>0</v>
      </c>
      <c r="Q98" s="102"/>
    </row>
    <row r="99" spans="1:17" s="110" customFormat="1" ht="26.25" hidden="1" customHeight="1" x14ac:dyDescent="0.25">
      <c r="A99" s="93" t="s">
        <v>581</v>
      </c>
      <c r="B99" s="108">
        <v>11423140</v>
      </c>
      <c r="C99" s="112"/>
      <c r="D99" s="113"/>
      <c r="E99" s="107">
        <f t="shared" si="24"/>
        <v>1097.453</v>
      </c>
      <c r="F99" s="97">
        <f t="shared" si="17"/>
        <v>1097.453</v>
      </c>
      <c r="G99" s="98"/>
      <c r="H99" s="133"/>
      <c r="I99" s="134"/>
      <c r="J99" s="134">
        <v>1097.453</v>
      </c>
      <c r="K99" s="131">
        <f t="shared" si="18"/>
        <v>1097.453</v>
      </c>
      <c r="L99" s="132"/>
      <c r="M99" s="109"/>
      <c r="N99" s="104"/>
      <c r="O99" s="115">
        <v>0</v>
      </c>
      <c r="P99" s="101">
        <f t="shared" si="19"/>
        <v>0</v>
      </c>
      <c r="Q99" s="102"/>
    </row>
    <row r="100" spans="1:17" s="110" customFormat="1" ht="26.25" hidden="1" customHeight="1" x14ac:dyDescent="0.25">
      <c r="A100" s="93" t="s">
        <v>582</v>
      </c>
      <c r="B100" s="108">
        <v>11423150</v>
      </c>
      <c r="C100" s="112"/>
      <c r="D100" s="113"/>
      <c r="E100" s="107">
        <f t="shared" si="24"/>
        <v>75.504000000000005</v>
      </c>
      <c r="F100" s="97">
        <f t="shared" si="17"/>
        <v>75.504000000000005</v>
      </c>
      <c r="G100" s="98"/>
      <c r="H100" s="133"/>
      <c r="I100" s="134"/>
      <c r="J100" s="134">
        <v>75.504000000000005</v>
      </c>
      <c r="K100" s="131">
        <f t="shared" si="18"/>
        <v>75.504000000000005</v>
      </c>
      <c r="L100" s="132"/>
      <c r="M100" s="109"/>
      <c r="N100" s="104"/>
      <c r="O100" s="115">
        <v>0</v>
      </c>
      <c r="P100" s="101">
        <f t="shared" si="19"/>
        <v>0</v>
      </c>
      <c r="Q100" s="102"/>
    </row>
    <row r="101" spans="1:17" s="110" customFormat="1" ht="26.25" hidden="1" customHeight="1" x14ac:dyDescent="0.25">
      <c r="A101" s="93" t="s">
        <v>604</v>
      </c>
      <c r="B101" s="108">
        <v>11423160</v>
      </c>
      <c r="C101" s="112"/>
      <c r="D101" s="113"/>
      <c r="E101" s="107">
        <f t="shared" si="24"/>
        <v>937.44</v>
      </c>
      <c r="F101" s="97">
        <f t="shared" si="17"/>
        <v>937.44</v>
      </c>
      <c r="G101" s="98"/>
      <c r="H101" s="133"/>
      <c r="I101" s="134"/>
      <c r="J101" s="134">
        <v>937.44</v>
      </c>
      <c r="K101" s="131">
        <f t="shared" si="18"/>
        <v>937.44</v>
      </c>
      <c r="L101" s="132"/>
      <c r="M101" s="109"/>
      <c r="N101" s="104"/>
      <c r="O101" s="115">
        <v>0</v>
      </c>
      <c r="P101" s="101">
        <f t="shared" si="19"/>
        <v>0</v>
      </c>
      <c r="Q101" s="102"/>
    </row>
    <row r="102" spans="1:17" s="110" customFormat="1" ht="26.25" hidden="1" customHeight="1" x14ac:dyDescent="0.25">
      <c r="A102" s="93" t="s">
        <v>584</v>
      </c>
      <c r="B102" s="108">
        <v>11423170</v>
      </c>
      <c r="C102" s="112"/>
      <c r="D102" s="113"/>
      <c r="E102" s="107">
        <f t="shared" si="24"/>
        <v>139279.231</v>
      </c>
      <c r="F102" s="97">
        <f t="shared" si="17"/>
        <v>139279.231</v>
      </c>
      <c r="G102" s="98"/>
      <c r="H102" s="133"/>
      <c r="I102" s="134"/>
      <c r="J102" s="134">
        <v>139279.231</v>
      </c>
      <c r="K102" s="131">
        <f t="shared" si="18"/>
        <v>139279.231</v>
      </c>
      <c r="L102" s="132"/>
      <c r="M102" s="109"/>
      <c r="N102" s="104"/>
      <c r="O102" s="115">
        <v>0</v>
      </c>
      <c r="P102" s="101">
        <f t="shared" si="19"/>
        <v>0</v>
      </c>
      <c r="Q102" s="102"/>
    </row>
    <row r="103" spans="1:17" s="110" customFormat="1" ht="26.25" hidden="1" customHeight="1" x14ac:dyDescent="0.25">
      <c r="A103" s="93" t="s">
        <v>585</v>
      </c>
      <c r="B103" s="108">
        <v>11423180</v>
      </c>
      <c r="C103" s="112"/>
      <c r="D103" s="113"/>
      <c r="E103" s="107">
        <f t="shared" si="24"/>
        <v>14602.69282</v>
      </c>
      <c r="F103" s="97">
        <f t="shared" si="17"/>
        <v>14602.69282</v>
      </c>
      <c r="G103" s="98"/>
      <c r="H103" s="133"/>
      <c r="I103" s="134"/>
      <c r="J103" s="134">
        <v>14602.69282</v>
      </c>
      <c r="K103" s="131">
        <f t="shared" si="18"/>
        <v>14602.69282</v>
      </c>
      <c r="L103" s="132"/>
      <c r="M103" s="109"/>
      <c r="N103" s="104"/>
      <c r="O103" s="115">
        <v>0</v>
      </c>
      <c r="P103" s="101">
        <f t="shared" si="19"/>
        <v>0</v>
      </c>
      <c r="Q103" s="102"/>
    </row>
    <row r="104" spans="1:17" s="110" customFormat="1" ht="26.25" hidden="1" customHeight="1" x14ac:dyDescent="0.25">
      <c r="A104" s="93" t="s">
        <v>586</v>
      </c>
      <c r="B104" s="108">
        <v>11423190</v>
      </c>
      <c r="C104" s="112"/>
      <c r="D104" s="113"/>
      <c r="E104" s="107">
        <f t="shared" si="24"/>
        <v>17.600000000000001</v>
      </c>
      <c r="F104" s="97">
        <f t="shared" si="17"/>
        <v>17.600000000000001</v>
      </c>
      <c r="G104" s="98"/>
      <c r="H104" s="133"/>
      <c r="I104" s="134"/>
      <c r="J104" s="134">
        <v>17.600000000000001</v>
      </c>
      <c r="K104" s="131">
        <f t="shared" si="18"/>
        <v>17.600000000000001</v>
      </c>
      <c r="L104" s="132"/>
      <c r="M104" s="109"/>
      <c r="N104" s="104"/>
      <c r="O104" s="115">
        <v>0</v>
      </c>
      <c r="P104" s="101">
        <f t="shared" si="19"/>
        <v>0</v>
      </c>
      <c r="Q104" s="102"/>
    </row>
    <row r="105" spans="1:17" s="110" customFormat="1" ht="26.25" hidden="1" customHeight="1" x14ac:dyDescent="0.25">
      <c r="A105" s="93" t="s">
        <v>587</v>
      </c>
      <c r="B105" s="108">
        <v>114232</v>
      </c>
      <c r="C105" s="112"/>
      <c r="D105" s="113"/>
      <c r="E105" s="107">
        <f>SUM(E106:E109)</f>
        <v>5276905.2650000006</v>
      </c>
      <c r="F105" s="97">
        <f t="shared" si="17"/>
        <v>5276905.2650000006</v>
      </c>
      <c r="G105" s="98"/>
      <c r="H105" s="133">
        <f>SUM(H106:H109)</f>
        <v>0</v>
      </c>
      <c r="I105" s="134">
        <f>SUM(I106:I109)</f>
        <v>0</v>
      </c>
      <c r="J105" s="134">
        <f>SUM(J106:J109)</f>
        <v>5276905.2650000006</v>
      </c>
      <c r="K105" s="131">
        <f t="shared" si="18"/>
        <v>5276905.2650000006</v>
      </c>
      <c r="L105" s="132"/>
      <c r="M105" s="109">
        <f>SUM(M106:M109)</f>
        <v>0</v>
      </c>
      <c r="N105" s="104">
        <f>SUM(N106:N109)</f>
        <v>0</v>
      </c>
      <c r="O105" s="115">
        <f>SUM(O106:O109)</f>
        <v>0</v>
      </c>
      <c r="P105" s="101">
        <f t="shared" si="19"/>
        <v>0</v>
      </c>
      <c r="Q105" s="102"/>
    </row>
    <row r="106" spans="1:17" s="110" customFormat="1" ht="26.25" hidden="1" customHeight="1" x14ac:dyDescent="0.25">
      <c r="A106" s="93" t="s">
        <v>588</v>
      </c>
      <c r="B106" s="108">
        <v>11423210</v>
      </c>
      <c r="C106" s="112"/>
      <c r="D106" s="113"/>
      <c r="E106" s="107">
        <f>J106+O106</f>
        <v>5250363.7850000001</v>
      </c>
      <c r="F106" s="97">
        <f t="shared" si="17"/>
        <v>5250363.7850000001</v>
      </c>
      <c r="G106" s="98"/>
      <c r="H106" s="133"/>
      <c r="I106" s="134"/>
      <c r="J106" s="134">
        <v>5250363.7850000001</v>
      </c>
      <c r="K106" s="131">
        <f t="shared" si="18"/>
        <v>5250363.7850000001</v>
      </c>
      <c r="L106" s="132"/>
      <c r="M106" s="109"/>
      <c r="N106" s="104"/>
      <c r="O106" s="115">
        <v>0</v>
      </c>
      <c r="P106" s="101">
        <f t="shared" si="19"/>
        <v>0</v>
      </c>
      <c r="Q106" s="102"/>
    </row>
    <row r="107" spans="1:17" s="110" customFormat="1" ht="26.25" hidden="1" customHeight="1" x14ac:dyDescent="0.25">
      <c r="A107" s="93" t="s">
        <v>589</v>
      </c>
      <c r="B107" s="108">
        <v>11423220</v>
      </c>
      <c r="C107" s="112"/>
      <c r="D107" s="113"/>
      <c r="E107" s="107">
        <f>J107+O107</f>
        <v>0</v>
      </c>
      <c r="F107" s="97">
        <f t="shared" si="17"/>
        <v>0</v>
      </c>
      <c r="G107" s="98"/>
      <c r="H107" s="133">
        <v>0</v>
      </c>
      <c r="I107" s="134">
        <v>0</v>
      </c>
      <c r="J107" s="134">
        <v>0</v>
      </c>
      <c r="K107" s="131">
        <f t="shared" si="18"/>
        <v>0</v>
      </c>
      <c r="L107" s="132"/>
      <c r="M107" s="109">
        <v>0</v>
      </c>
      <c r="N107" s="104">
        <v>0</v>
      </c>
      <c r="O107" s="115">
        <v>0</v>
      </c>
      <c r="P107" s="101">
        <f t="shared" si="19"/>
        <v>0</v>
      </c>
      <c r="Q107" s="102"/>
    </row>
    <row r="108" spans="1:17" s="110" customFormat="1" ht="26.25" hidden="1" customHeight="1" x14ac:dyDescent="0.25">
      <c r="A108" s="93" t="s">
        <v>590</v>
      </c>
      <c r="B108" s="108">
        <v>11423230</v>
      </c>
      <c r="C108" s="112"/>
      <c r="D108" s="113"/>
      <c r="E108" s="107">
        <f>J108+O108</f>
        <v>26541.48</v>
      </c>
      <c r="F108" s="97">
        <f t="shared" si="17"/>
        <v>26541.48</v>
      </c>
      <c r="G108" s="98"/>
      <c r="H108" s="133"/>
      <c r="I108" s="134"/>
      <c r="J108" s="134">
        <v>26541.48</v>
      </c>
      <c r="K108" s="131">
        <f t="shared" si="18"/>
        <v>26541.48</v>
      </c>
      <c r="L108" s="132"/>
      <c r="M108" s="109"/>
      <c r="N108" s="104"/>
      <c r="O108" s="115">
        <v>0</v>
      </c>
      <c r="P108" s="101">
        <f t="shared" si="19"/>
        <v>0</v>
      </c>
      <c r="Q108" s="102"/>
    </row>
    <row r="109" spans="1:17" s="110" customFormat="1" ht="26.25" hidden="1" customHeight="1" x14ac:dyDescent="0.25">
      <c r="A109" s="93" t="s">
        <v>591</v>
      </c>
      <c r="B109" s="108">
        <v>11423290</v>
      </c>
      <c r="C109" s="112"/>
      <c r="D109" s="113"/>
      <c r="E109" s="107">
        <f>J109+O109</f>
        <v>0</v>
      </c>
      <c r="F109" s="97">
        <f t="shared" si="17"/>
        <v>0</v>
      </c>
      <c r="G109" s="98"/>
      <c r="H109" s="133">
        <v>0</v>
      </c>
      <c r="I109" s="134">
        <v>0</v>
      </c>
      <c r="J109" s="134">
        <v>0</v>
      </c>
      <c r="K109" s="131">
        <f t="shared" si="18"/>
        <v>0</v>
      </c>
      <c r="L109" s="132"/>
      <c r="M109" s="109">
        <v>0</v>
      </c>
      <c r="N109" s="104">
        <v>0</v>
      </c>
      <c r="O109" s="115">
        <v>0</v>
      </c>
      <c r="P109" s="101">
        <f t="shared" si="19"/>
        <v>0</v>
      </c>
      <c r="Q109" s="102"/>
    </row>
    <row r="110" spans="1:17" s="110" customFormat="1" ht="26.25" hidden="1" customHeight="1" x14ac:dyDescent="0.25">
      <c r="A110" s="93" t="s">
        <v>592</v>
      </c>
      <c r="B110" s="108">
        <v>114233</v>
      </c>
      <c r="C110" s="112"/>
      <c r="D110" s="113"/>
      <c r="E110" s="107">
        <f>SUM(E111:E116)</f>
        <v>2736848.5141099999</v>
      </c>
      <c r="F110" s="97">
        <f t="shared" si="17"/>
        <v>2736848.5141099999</v>
      </c>
      <c r="G110" s="98"/>
      <c r="H110" s="133">
        <f>SUM(H111:H116)</f>
        <v>0</v>
      </c>
      <c r="I110" s="134">
        <f>SUM(I111:I116)</f>
        <v>0</v>
      </c>
      <c r="J110" s="134">
        <f>SUM(J111:J116)</f>
        <v>2736848.5141099999</v>
      </c>
      <c r="K110" s="131">
        <f t="shared" si="18"/>
        <v>2736848.5141099999</v>
      </c>
      <c r="L110" s="132"/>
      <c r="M110" s="109">
        <f>SUM(M111:M116)</f>
        <v>0</v>
      </c>
      <c r="N110" s="104">
        <f>SUM(N111:N116)</f>
        <v>0</v>
      </c>
      <c r="O110" s="115">
        <f>SUM(O111:O116)</f>
        <v>0</v>
      </c>
      <c r="P110" s="101">
        <f t="shared" si="19"/>
        <v>0</v>
      </c>
      <c r="Q110" s="102"/>
    </row>
    <row r="111" spans="1:17" s="110" customFormat="1" ht="26.25" hidden="1" customHeight="1" x14ac:dyDescent="0.25">
      <c r="A111" s="93" t="s">
        <v>593</v>
      </c>
      <c r="B111" s="108">
        <v>11423310</v>
      </c>
      <c r="C111" s="112"/>
      <c r="D111" s="113"/>
      <c r="E111" s="107">
        <f t="shared" ref="E111:E116" si="25">J111+O111</f>
        <v>2408412.6439200002</v>
      </c>
      <c r="F111" s="97">
        <f t="shared" si="17"/>
        <v>2408412.6439200002</v>
      </c>
      <c r="G111" s="98"/>
      <c r="H111" s="133"/>
      <c r="I111" s="134"/>
      <c r="J111" s="134">
        <v>2408412.6439200002</v>
      </c>
      <c r="K111" s="131">
        <f t="shared" si="18"/>
        <v>2408412.6439200002</v>
      </c>
      <c r="L111" s="132"/>
      <c r="M111" s="109"/>
      <c r="N111" s="104"/>
      <c r="O111" s="115">
        <v>0</v>
      </c>
      <c r="P111" s="101">
        <f t="shared" si="19"/>
        <v>0</v>
      </c>
      <c r="Q111" s="102"/>
    </row>
    <row r="112" spans="1:17" s="110" customFormat="1" ht="26.25" hidden="1" customHeight="1" x14ac:dyDescent="0.25">
      <c r="A112" s="93" t="s">
        <v>594</v>
      </c>
      <c r="B112" s="108">
        <v>11423320</v>
      </c>
      <c r="C112" s="112"/>
      <c r="D112" s="113"/>
      <c r="E112" s="107">
        <f t="shared" si="25"/>
        <v>0</v>
      </c>
      <c r="F112" s="97">
        <f t="shared" si="17"/>
        <v>0</v>
      </c>
      <c r="G112" s="98"/>
      <c r="H112" s="133">
        <v>0</v>
      </c>
      <c r="I112" s="134">
        <v>0</v>
      </c>
      <c r="J112" s="134">
        <v>0</v>
      </c>
      <c r="K112" s="131">
        <f t="shared" si="18"/>
        <v>0</v>
      </c>
      <c r="L112" s="132"/>
      <c r="M112" s="109">
        <v>0</v>
      </c>
      <c r="N112" s="104">
        <v>0</v>
      </c>
      <c r="O112" s="115">
        <v>0</v>
      </c>
      <c r="P112" s="101">
        <f t="shared" si="19"/>
        <v>0</v>
      </c>
      <c r="Q112" s="102"/>
    </row>
    <row r="113" spans="1:17" s="110" customFormat="1" ht="26.25" hidden="1" customHeight="1" x14ac:dyDescent="0.25">
      <c r="A113" s="93" t="s">
        <v>605</v>
      </c>
      <c r="B113" s="108">
        <v>11423330</v>
      </c>
      <c r="C113" s="112"/>
      <c r="D113" s="113"/>
      <c r="E113" s="107">
        <f t="shared" si="25"/>
        <v>251199.91279999999</v>
      </c>
      <c r="F113" s="97">
        <f t="shared" si="17"/>
        <v>251199.91279999999</v>
      </c>
      <c r="G113" s="98"/>
      <c r="H113" s="133"/>
      <c r="I113" s="134"/>
      <c r="J113" s="134">
        <v>251199.91279999999</v>
      </c>
      <c r="K113" s="131">
        <f t="shared" si="18"/>
        <v>251199.91279999999</v>
      </c>
      <c r="L113" s="132"/>
      <c r="M113" s="109"/>
      <c r="N113" s="104"/>
      <c r="O113" s="115">
        <v>0</v>
      </c>
      <c r="P113" s="101">
        <f t="shared" si="19"/>
        <v>0</v>
      </c>
      <c r="Q113" s="102"/>
    </row>
    <row r="114" spans="1:17" s="110" customFormat="1" ht="26.25" hidden="1" customHeight="1" x14ac:dyDescent="0.25">
      <c r="A114" s="93" t="s">
        <v>596</v>
      </c>
      <c r="B114" s="108">
        <v>11423340</v>
      </c>
      <c r="C114" s="112"/>
      <c r="D114" s="113"/>
      <c r="E114" s="107">
        <f t="shared" si="25"/>
        <v>47644.542800000003</v>
      </c>
      <c r="F114" s="97">
        <f t="shared" si="17"/>
        <v>47644.542800000003</v>
      </c>
      <c r="G114" s="98"/>
      <c r="H114" s="133"/>
      <c r="I114" s="134"/>
      <c r="J114" s="134">
        <v>47644.542800000003</v>
      </c>
      <c r="K114" s="131">
        <f t="shared" si="18"/>
        <v>47644.542800000003</v>
      </c>
      <c r="L114" s="132"/>
      <c r="M114" s="109"/>
      <c r="N114" s="104"/>
      <c r="O114" s="115">
        <v>0</v>
      </c>
      <c r="P114" s="101">
        <f t="shared" si="19"/>
        <v>0</v>
      </c>
      <c r="Q114" s="102"/>
    </row>
    <row r="115" spans="1:17" s="110" customFormat="1" ht="26.25" hidden="1" customHeight="1" x14ac:dyDescent="0.25">
      <c r="A115" s="93" t="s">
        <v>597</v>
      </c>
      <c r="B115" s="108">
        <v>11423350</v>
      </c>
      <c r="C115" s="112"/>
      <c r="D115" s="113"/>
      <c r="E115" s="107">
        <f t="shared" si="25"/>
        <v>29540.278590000002</v>
      </c>
      <c r="F115" s="97">
        <f t="shared" si="17"/>
        <v>29540.278590000002</v>
      </c>
      <c r="G115" s="98"/>
      <c r="H115" s="133"/>
      <c r="I115" s="134"/>
      <c r="J115" s="134">
        <v>29540.278590000002</v>
      </c>
      <c r="K115" s="131">
        <f t="shared" si="18"/>
        <v>29540.278590000002</v>
      </c>
      <c r="L115" s="132"/>
      <c r="M115" s="109"/>
      <c r="N115" s="104"/>
      <c r="O115" s="115">
        <v>0</v>
      </c>
      <c r="P115" s="101">
        <f t="shared" si="19"/>
        <v>0</v>
      </c>
      <c r="Q115" s="102"/>
    </row>
    <row r="116" spans="1:17" s="110" customFormat="1" ht="26.25" hidden="1" customHeight="1" x14ac:dyDescent="0.25">
      <c r="A116" s="93" t="s">
        <v>606</v>
      </c>
      <c r="B116" s="108">
        <v>11423360</v>
      </c>
      <c r="C116" s="112"/>
      <c r="D116" s="113"/>
      <c r="E116" s="107">
        <f t="shared" si="25"/>
        <v>51.136000000000003</v>
      </c>
      <c r="F116" s="97">
        <f t="shared" si="17"/>
        <v>51.136000000000003</v>
      </c>
      <c r="G116" s="98"/>
      <c r="H116" s="133"/>
      <c r="I116" s="134"/>
      <c r="J116" s="134">
        <v>51.136000000000003</v>
      </c>
      <c r="K116" s="131">
        <f t="shared" si="18"/>
        <v>51.136000000000003</v>
      </c>
      <c r="L116" s="132"/>
      <c r="M116" s="109"/>
      <c r="N116" s="104"/>
      <c r="O116" s="115">
        <v>0</v>
      </c>
      <c r="P116" s="101">
        <f t="shared" si="19"/>
        <v>0</v>
      </c>
      <c r="Q116" s="102"/>
    </row>
    <row r="117" spans="1:17" s="110" customFormat="1" ht="26.25" hidden="1" customHeight="1" x14ac:dyDescent="0.25">
      <c r="A117" s="93" t="s">
        <v>599</v>
      </c>
      <c r="B117" s="108">
        <v>114234</v>
      </c>
      <c r="C117" s="112"/>
      <c r="D117" s="113"/>
      <c r="E117" s="107">
        <f>SUM(E118:E119)</f>
        <v>6.6340000000000003</v>
      </c>
      <c r="F117" s="97">
        <f t="shared" si="17"/>
        <v>6.6340000000000003</v>
      </c>
      <c r="G117" s="98"/>
      <c r="H117" s="133">
        <f>SUM(H118:H119)</f>
        <v>0</v>
      </c>
      <c r="I117" s="134">
        <f>SUM(I118:I119)</f>
        <v>0</v>
      </c>
      <c r="J117" s="134">
        <f>SUM(J118:J119)</f>
        <v>6.6340000000000003</v>
      </c>
      <c r="K117" s="131">
        <f t="shared" si="18"/>
        <v>6.6340000000000003</v>
      </c>
      <c r="L117" s="132"/>
      <c r="M117" s="109">
        <f>SUM(M118:M119)</f>
        <v>0</v>
      </c>
      <c r="N117" s="104">
        <f>SUM(N118:N119)</f>
        <v>0</v>
      </c>
      <c r="O117" s="115">
        <v>0</v>
      </c>
      <c r="P117" s="101">
        <f t="shared" si="19"/>
        <v>0</v>
      </c>
      <c r="Q117" s="102"/>
    </row>
    <row r="118" spans="1:17" s="110" customFormat="1" ht="26.25" hidden="1" customHeight="1" x14ac:dyDescent="0.25">
      <c r="A118" s="93" t="s">
        <v>600</v>
      </c>
      <c r="B118" s="108">
        <v>11423410</v>
      </c>
      <c r="C118" s="112"/>
      <c r="D118" s="113"/>
      <c r="E118" s="107">
        <f>J118+O118</f>
        <v>0</v>
      </c>
      <c r="F118" s="97">
        <f t="shared" si="17"/>
        <v>0</v>
      </c>
      <c r="G118" s="98"/>
      <c r="H118" s="133">
        <v>0</v>
      </c>
      <c r="I118" s="134">
        <v>0</v>
      </c>
      <c r="J118" s="134">
        <v>0</v>
      </c>
      <c r="K118" s="131">
        <f t="shared" si="18"/>
        <v>0</v>
      </c>
      <c r="L118" s="132"/>
      <c r="M118" s="109">
        <v>0</v>
      </c>
      <c r="N118" s="104">
        <v>0</v>
      </c>
      <c r="O118" s="115">
        <v>0</v>
      </c>
      <c r="P118" s="101">
        <f t="shared" si="19"/>
        <v>0</v>
      </c>
      <c r="Q118" s="102"/>
    </row>
    <row r="119" spans="1:17" s="110" customFormat="1" ht="26.25" hidden="1" customHeight="1" x14ac:dyDescent="0.25">
      <c r="A119" s="93" t="s">
        <v>599</v>
      </c>
      <c r="B119" s="108">
        <v>11423490</v>
      </c>
      <c r="C119" s="112"/>
      <c r="D119" s="113"/>
      <c r="E119" s="107">
        <f>J119+O119</f>
        <v>6.6340000000000003</v>
      </c>
      <c r="F119" s="97">
        <f t="shared" si="17"/>
        <v>6.6340000000000003</v>
      </c>
      <c r="G119" s="98"/>
      <c r="H119" s="133"/>
      <c r="I119" s="134"/>
      <c r="J119" s="134">
        <v>6.6340000000000003</v>
      </c>
      <c r="K119" s="131">
        <f t="shared" si="18"/>
        <v>6.6340000000000003</v>
      </c>
      <c r="L119" s="132"/>
      <c r="M119" s="109"/>
      <c r="N119" s="104"/>
      <c r="O119" s="115">
        <v>0</v>
      </c>
      <c r="P119" s="101">
        <f t="shared" si="19"/>
        <v>0</v>
      </c>
      <c r="Q119" s="102"/>
    </row>
    <row r="120" spans="1:17" s="110" customFormat="1" ht="39" customHeight="1" x14ac:dyDescent="0.25">
      <c r="A120" s="93" t="s">
        <v>607</v>
      </c>
      <c r="B120" s="108">
        <v>11424</v>
      </c>
      <c r="C120" s="106">
        <f>H120+M120</f>
        <v>294400</v>
      </c>
      <c r="D120" s="107">
        <f>I120+N120</f>
        <v>394400</v>
      </c>
      <c r="E120" s="107">
        <f>E121+E131+E136+E143</f>
        <v>465562.05888000003</v>
      </c>
      <c r="F120" s="97">
        <f t="shared" si="17"/>
        <v>71162.058880000026</v>
      </c>
      <c r="G120" s="98">
        <f>E120/D120*100</f>
        <v>118.04311837728196</v>
      </c>
      <c r="H120" s="133">
        <v>294400</v>
      </c>
      <c r="I120" s="134">
        <v>394400</v>
      </c>
      <c r="J120" s="134">
        <f>J121+J131+J136+J143</f>
        <v>465562.05888000003</v>
      </c>
      <c r="K120" s="131">
        <f t="shared" si="18"/>
        <v>71162.058880000026</v>
      </c>
      <c r="L120" s="132">
        <f>J120/I120*100</f>
        <v>118.04311837728196</v>
      </c>
      <c r="M120" s="109">
        <f>M121+M131+M136+M143</f>
        <v>0</v>
      </c>
      <c r="N120" s="104">
        <f>N121+N131+N136+N143</f>
        <v>0</v>
      </c>
      <c r="O120" s="104">
        <f>O121+O131+O136+O143</f>
        <v>0</v>
      </c>
      <c r="P120" s="101">
        <f t="shared" si="19"/>
        <v>0</v>
      </c>
      <c r="Q120" s="102"/>
    </row>
    <row r="121" spans="1:17" s="110" customFormat="1" ht="26.25" hidden="1" customHeight="1" x14ac:dyDescent="0.25">
      <c r="A121" s="93" t="s">
        <v>577</v>
      </c>
      <c r="B121" s="108">
        <v>114241</v>
      </c>
      <c r="C121" s="106">
        <f>H121+M121</f>
        <v>0</v>
      </c>
      <c r="D121" s="107">
        <f>I121+N121</f>
        <v>0</v>
      </c>
      <c r="E121" s="107">
        <f>SUM(E122:E130)</f>
        <v>46844.094239999999</v>
      </c>
      <c r="F121" s="97">
        <f t="shared" si="17"/>
        <v>46844.094239999999</v>
      </c>
      <c r="G121" s="98"/>
      <c r="H121" s="133">
        <f>SUM(H122:H130)</f>
        <v>0</v>
      </c>
      <c r="I121" s="134">
        <f>SUM(I122:I130)</f>
        <v>0</v>
      </c>
      <c r="J121" s="134">
        <f>SUM(J122:J130)</f>
        <v>46844.094239999999</v>
      </c>
      <c r="K121" s="131">
        <f t="shared" si="18"/>
        <v>46844.094239999999</v>
      </c>
      <c r="L121" s="132"/>
      <c r="M121" s="109">
        <f>SUM(M122:M130)</f>
        <v>0</v>
      </c>
      <c r="N121" s="104">
        <f>SUM(N122:N130)</f>
        <v>0</v>
      </c>
      <c r="O121" s="104">
        <v>0</v>
      </c>
      <c r="P121" s="101">
        <f t="shared" si="19"/>
        <v>0</v>
      </c>
      <c r="Q121" s="102"/>
    </row>
    <row r="122" spans="1:17" s="110" customFormat="1" ht="26.25" hidden="1" customHeight="1" x14ac:dyDescent="0.25">
      <c r="A122" s="93" t="s">
        <v>578</v>
      </c>
      <c r="B122" s="108">
        <v>11424110</v>
      </c>
      <c r="C122" s="112"/>
      <c r="D122" s="113"/>
      <c r="E122" s="107">
        <f t="shared" ref="E122:E130" si="26">J122+O122</f>
        <v>0</v>
      </c>
      <c r="F122" s="97">
        <f t="shared" si="17"/>
        <v>0</v>
      </c>
      <c r="G122" s="98"/>
      <c r="H122" s="133">
        <v>0</v>
      </c>
      <c r="I122" s="134">
        <v>0</v>
      </c>
      <c r="J122" s="134">
        <v>0</v>
      </c>
      <c r="K122" s="131">
        <f t="shared" si="18"/>
        <v>0</v>
      </c>
      <c r="L122" s="132"/>
      <c r="M122" s="109">
        <v>0</v>
      </c>
      <c r="N122" s="104">
        <v>0</v>
      </c>
      <c r="O122" s="115">
        <v>0</v>
      </c>
      <c r="P122" s="101">
        <f t="shared" si="19"/>
        <v>0</v>
      </c>
      <c r="Q122" s="102"/>
    </row>
    <row r="123" spans="1:17" s="110" customFormat="1" ht="26.25" hidden="1" customHeight="1" x14ac:dyDescent="0.25">
      <c r="A123" s="93" t="s">
        <v>579</v>
      </c>
      <c r="B123" s="108">
        <v>11424120</v>
      </c>
      <c r="C123" s="112"/>
      <c r="D123" s="113"/>
      <c r="E123" s="107">
        <f t="shared" si="26"/>
        <v>21843.964629999999</v>
      </c>
      <c r="F123" s="97">
        <f t="shared" si="17"/>
        <v>21843.964629999999</v>
      </c>
      <c r="G123" s="98"/>
      <c r="H123" s="133"/>
      <c r="I123" s="134"/>
      <c r="J123" s="134">
        <v>21843.964629999999</v>
      </c>
      <c r="K123" s="131">
        <f t="shared" si="18"/>
        <v>21843.964629999999</v>
      </c>
      <c r="L123" s="132"/>
      <c r="M123" s="109"/>
      <c r="N123" s="104"/>
      <c r="O123" s="115">
        <v>0</v>
      </c>
      <c r="P123" s="101">
        <f t="shared" si="19"/>
        <v>0</v>
      </c>
      <c r="Q123" s="102"/>
    </row>
    <row r="124" spans="1:17" s="111" customFormat="1" ht="26.25" hidden="1" customHeight="1" x14ac:dyDescent="0.25">
      <c r="A124" s="93" t="s">
        <v>580</v>
      </c>
      <c r="B124" s="108">
        <v>11424130</v>
      </c>
      <c r="C124" s="112"/>
      <c r="D124" s="113"/>
      <c r="E124" s="107">
        <f t="shared" si="26"/>
        <v>5887.1038699999999</v>
      </c>
      <c r="F124" s="97">
        <f t="shared" si="17"/>
        <v>5887.1038699999999</v>
      </c>
      <c r="G124" s="98"/>
      <c r="H124" s="133"/>
      <c r="I124" s="134"/>
      <c r="J124" s="134">
        <v>5887.1038699999999</v>
      </c>
      <c r="K124" s="131">
        <f t="shared" si="18"/>
        <v>5887.1038699999999</v>
      </c>
      <c r="L124" s="132"/>
      <c r="M124" s="109"/>
      <c r="N124" s="104"/>
      <c r="O124" s="115">
        <v>0</v>
      </c>
      <c r="P124" s="101">
        <f t="shared" si="19"/>
        <v>0</v>
      </c>
      <c r="Q124" s="102"/>
    </row>
    <row r="125" spans="1:17" s="111" customFormat="1" ht="26.25" hidden="1" customHeight="1" x14ac:dyDescent="0.25">
      <c r="A125" s="93" t="s">
        <v>581</v>
      </c>
      <c r="B125" s="108">
        <v>11424140</v>
      </c>
      <c r="C125" s="112"/>
      <c r="D125" s="113"/>
      <c r="E125" s="107">
        <f t="shared" si="26"/>
        <v>9612.4655000000002</v>
      </c>
      <c r="F125" s="97">
        <f t="shared" si="17"/>
        <v>9612.4655000000002</v>
      </c>
      <c r="G125" s="98"/>
      <c r="H125" s="133"/>
      <c r="I125" s="134"/>
      <c r="J125" s="134">
        <v>9612.4655000000002</v>
      </c>
      <c r="K125" s="131">
        <f t="shared" si="18"/>
        <v>9612.4655000000002</v>
      </c>
      <c r="L125" s="132"/>
      <c r="M125" s="109"/>
      <c r="N125" s="104"/>
      <c r="O125" s="115">
        <v>0</v>
      </c>
      <c r="P125" s="101">
        <f t="shared" si="19"/>
        <v>0</v>
      </c>
      <c r="Q125" s="102"/>
    </row>
    <row r="126" spans="1:17" s="111" customFormat="1" ht="26.25" hidden="1" customHeight="1" x14ac:dyDescent="0.25">
      <c r="A126" s="93" t="s">
        <v>582</v>
      </c>
      <c r="B126" s="108">
        <v>11424150</v>
      </c>
      <c r="C126" s="112"/>
      <c r="D126" s="113"/>
      <c r="E126" s="107">
        <f t="shared" si="26"/>
        <v>496.13440000000003</v>
      </c>
      <c r="F126" s="97">
        <f t="shared" si="17"/>
        <v>496.13440000000003</v>
      </c>
      <c r="G126" s="98"/>
      <c r="H126" s="133"/>
      <c r="I126" s="134"/>
      <c r="J126" s="134">
        <v>496.13440000000003</v>
      </c>
      <c r="K126" s="131">
        <f t="shared" si="18"/>
        <v>496.13440000000003</v>
      </c>
      <c r="L126" s="132"/>
      <c r="M126" s="109"/>
      <c r="N126" s="104"/>
      <c r="O126" s="115">
        <v>0</v>
      </c>
      <c r="P126" s="101">
        <f t="shared" si="19"/>
        <v>0</v>
      </c>
      <c r="Q126" s="102"/>
    </row>
    <row r="127" spans="1:17" s="111" customFormat="1" ht="26.25" hidden="1" customHeight="1" x14ac:dyDescent="0.25">
      <c r="A127" s="93" t="s">
        <v>583</v>
      </c>
      <c r="B127" s="108">
        <v>11424160</v>
      </c>
      <c r="C127" s="112"/>
      <c r="D127" s="113"/>
      <c r="E127" s="107">
        <f t="shared" si="26"/>
        <v>3550.91</v>
      </c>
      <c r="F127" s="97">
        <f t="shared" si="17"/>
        <v>3550.91</v>
      </c>
      <c r="G127" s="98"/>
      <c r="H127" s="133"/>
      <c r="I127" s="134"/>
      <c r="J127" s="134">
        <v>3550.91</v>
      </c>
      <c r="K127" s="131">
        <f t="shared" si="18"/>
        <v>3550.91</v>
      </c>
      <c r="L127" s="132"/>
      <c r="M127" s="109"/>
      <c r="N127" s="104"/>
      <c r="O127" s="115">
        <v>0</v>
      </c>
      <c r="P127" s="101">
        <f t="shared" si="19"/>
        <v>0</v>
      </c>
      <c r="Q127" s="102"/>
    </row>
    <row r="128" spans="1:17" s="111" customFormat="1" ht="26.25" hidden="1" customHeight="1" x14ac:dyDescent="0.25">
      <c r="A128" s="93" t="s">
        <v>584</v>
      </c>
      <c r="B128" s="108">
        <v>11424170</v>
      </c>
      <c r="C128" s="112"/>
      <c r="D128" s="113"/>
      <c r="E128" s="107">
        <f t="shared" si="26"/>
        <v>2106.85484</v>
      </c>
      <c r="F128" s="97">
        <f t="shared" si="17"/>
        <v>2106.85484</v>
      </c>
      <c r="G128" s="98"/>
      <c r="H128" s="133"/>
      <c r="I128" s="134"/>
      <c r="J128" s="134">
        <v>2106.85484</v>
      </c>
      <c r="K128" s="131">
        <f t="shared" si="18"/>
        <v>2106.85484</v>
      </c>
      <c r="L128" s="132"/>
      <c r="M128" s="109"/>
      <c r="N128" s="104"/>
      <c r="O128" s="115">
        <v>0</v>
      </c>
      <c r="P128" s="101">
        <f t="shared" si="19"/>
        <v>0</v>
      </c>
      <c r="Q128" s="102"/>
    </row>
    <row r="129" spans="1:17" s="111" customFormat="1" ht="26.25" hidden="1" customHeight="1" x14ac:dyDescent="0.25">
      <c r="A129" s="93" t="s">
        <v>585</v>
      </c>
      <c r="B129" s="108">
        <v>11424180</v>
      </c>
      <c r="C129" s="112"/>
      <c r="D129" s="113"/>
      <c r="E129" s="107">
        <f t="shared" si="26"/>
        <v>33.515999999999998</v>
      </c>
      <c r="F129" s="97">
        <f t="shared" si="17"/>
        <v>33.515999999999998</v>
      </c>
      <c r="G129" s="98"/>
      <c r="H129" s="133"/>
      <c r="I129" s="134"/>
      <c r="J129" s="134">
        <v>33.515999999999998</v>
      </c>
      <c r="K129" s="131">
        <f t="shared" si="18"/>
        <v>33.515999999999998</v>
      </c>
      <c r="L129" s="132"/>
      <c r="M129" s="109"/>
      <c r="N129" s="104"/>
      <c r="O129" s="115">
        <v>0</v>
      </c>
      <c r="P129" s="101">
        <f t="shared" si="19"/>
        <v>0</v>
      </c>
      <c r="Q129" s="102"/>
    </row>
    <row r="130" spans="1:17" s="111" customFormat="1" ht="26.25" hidden="1" customHeight="1" x14ac:dyDescent="0.25">
      <c r="A130" s="93" t="s">
        <v>586</v>
      </c>
      <c r="B130" s="108">
        <v>11424190</v>
      </c>
      <c r="C130" s="112"/>
      <c r="D130" s="113"/>
      <c r="E130" s="107">
        <f t="shared" si="26"/>
        <v>3313.145</v>
      </c>
      <c r="F130" s="97">
        <f t="shared" si="17"/>
        <v>3313.145</v>
      </c>
      <c r="G130" s="98"/>
      <c r="H130" s="133"/>
      <c r="I130" s="134"/>
      <c r="J130" s="134">
        <v>3313.145</v>
      </c>
      <c r="K130" s="131">
        <f t="shared" si="18"/>
        <v>3313.145</v>
      </c>
      <c r="L130" s="132"/>
      <c r="M130" s="109"/>
      <c r="N130" s="104"/>
      <c r="O130" s="115">
        <v>0</v>
      </c>
      <c r="P130" s="101">
        <f t="shared" si="19"/>
        <v>0</v>
      </c>
      <c r="Q130" s="102"/>
    </row>
    <row r="131" spans="1:17" s="111" customFormat="1" ht="26.25" hidden="1" customHeight="1" x14ac:dyDescent="0.25">
      <c r="A131" s="93" t="s">
        <v>587</v>
      </c>
      <c r="B131" s="108">
        <v>114242</v>
      </c>
      <c r="C131" s="112"/>
      <c r="D131" s="113"/>
      <c r="E131" s="107">
        <f>SUM(E132:E135)</f>
        <v>395988.52532000002</v>
      </c>
      <c r="F131" s="97">
        <f t="shared" si="17"/>
        <v>395988.52532000002</v>
      </c>
      <c r="G131" s="98"/>
      <c r="H131" s="133">
        <f>SUM(H132:H135)</f>
        <v>0</v>
      </c>
      <c r="I131" s="134">
        <f>SUM(I132:I135)</f>
        <v>0</v>
      </c>
      <c r="J131" s="134">
        <f>SUM(J132:J135)</f>
        <v>395988.52532000002</v>
      </c>
      <c r="K131" s="131">
        <f t="shared" si="18"/>
        <v>395988.52532000002</v>
      </c>
      <c r="L131" s="132"/>
      <c r="M131" s="109">
        <f>SUM(M132:M135)</f>
        <v>0</v>
      </c>
      <c r="N131" s="104">
        <f>SUM(N132:N135)</f>
        <v>0</v>
      </c>
      <c r="O131" s="115">
        <f>SUM(O132:O135)</f>
        <v>0</v>
      </c>
      <c r="P131" s="101">
        <f t="shared" si="19"/>
        <v>0</v>
      </c>
      <c r="Q131" s="102"/>
    </row>
    <row r="132" spans="1:17" s="111" customFormat="1" ht="26.25" hidden="1" customHeight="1" x14ac:dyDescent="0.25">
      <c r="A132" s="93" t="s">
        <v>588</v>
      </c>
      <c r="B132" s="108">
        <v>11424210</v>
      </c>
      <c r="C132" s="112"/>
      <c r="D132" s="113"/>
      <c r="E132" s="107">
        <f>J132+O132</f>
        <v>363981</v>
      </c>
      <c r="F132" s="97">
        <f t="shared" si="17"/>
        <v>363981</v>
      </c>
      <c r="G132" s="98"/>
      <c r="H132" s="133"/>
      <c r="I132" s="134"/>
      <c r="J132" s="134">
        <v>363981</v>
      </c>
      <c r="K132" s="131">
        <f t="shared" si="18"/>
        <v>363981</v>
      </c>
      <c r="L132" s="132"/>
      <c r="M132" s="109"/>
      <c r="N132" s="104"/>
      <c r="O132" s="115">
        <v>0</v>
      </c>
      <c r="P132" s="101">
        <f t="shared" si="19"/>
        <v>0</v>
      </c>
      <c r="Q132" s="102"/>
    </row>
    <row r="133" spans="1:17" s="111" customFormat="1" ht="26.25" hidden="1" customHeight="1" x14ac:dyDescent="0.25">
      <c r="A133" s="93" t="s">
        <v>589</v>
      </c>
      <c r="B133" s="108">
        <v>11424220</v>
      </c>
      <c r="C133" s="112"/>
      <c r="D133" s="113"/>
      <c r="E133" s="107">
        <f>J133+O133</f>
        <v>87.75</v>
      </c>
      <c r="F133" s="97">
        <f t="shared" si="17"/>
        <v>87.75</v>
      </c>
      <c r="G133" s="98"/>
      <c r="H133" s="133"/>
      <c r="I133" s="134"/>
      <c r="J133" s="134">
        <v>87.75</v>
      </c>
      <c r="K133" s="131">
        <f t="shared" si="18"/>
        <v>87.75</v>
      </c>
      <c r="L133" s="132"/>
      <c r="M133" s="109"/>
      <c r="N133" s="104"/>
      <c r="O133" s="115">
        <v>0</v>
      </c>
      <c r="P133" s="101">
        <f t="shared" si="19"/>
        <v>0</v>
      </c>
      <c r="Q133" s="102"/>
    </row>
    <row r="134" spans="1:17" s="111" customFormat="1" ht="26.25" hidden="1" customHeight="1" x14ac:dyDescent="0.25">
      <c r="A134" s="93" t="s">
        <v>590</v>
      </c>
      <c r="B134" s="108">
        <v>11424230</v>
      </c>
      <c r="C134" s="112"/>
      <c r="D134" s="113"/>
      <c r="E134" s="107">
        <f>J134+O134</f>
        <v>87.75</v>
      </c>
      <c r="F134" s="97">
        <f t="shared" si="17"/>
        <v>87.75</v>
      </c>
      <c r="G134" s="98"/>
      <c r="H134" s="133"/>
      <c r="I134" s="134"/>
      <c r="J134" s="134">
        <v>87.75</v>
      </c>
      <c r="K134" s="131">
        <f t="shared" si="18"/>
        <v>87.75</v>
      </c>
      <c r="L134" s="132"/>
      <c r="M134" s="109"/>
      <c r="N134" s="104"/>
      <c r="O134" s="115">
        <v>0</v>
      </c>
      <c r="P134" s="101">
        <f t="shared" si="19"/>
        <v>0</v>
      </c>
      <c r="Q134" s="102"/>
    </row>
    <row r="135" spans="1:17" s="111" customFormat="1" ht="26.25" hidden="1" customHeight="1" x14ac:dyDescent="0.25">
      <c r="A135" s="93" t="s">
        <v>591</v>
      </c>
      <c r="B135" s="108">
        <v>11424290</v>
      </c>
      <c r="C135" s="112"/>
      <c r="D135" s="113"/>
      <c r="E135" s="107">
        <f>J135+O135</f>
        <v>31832.025320000001</v>
      </c>
      <c r="F135" s="97">
        <f t="shared" si="17"/>
        <v>31832.025320000001</v>
      </c>
      <c r="G135" s="98"/>
      <c r="H135" s="133"/>
      <c r="I135" s="134"/>
      <c r="J135" s="134">
        <v>31832.025320000001</v>
      </c>
      <c r="K135" s="131">
        <f t="shared" si="18"/>
        <v>31832.025320000001</v>
      </c>
      <c r="L135" s="132"/>
      <c r="M135" s="109"/>
      <c r="N135" s="104"/>
      <c r="O135" s="115">
        <v>0</v>
      </c>
      <c r="P135" s="101">
        <f t="shared" si="19"/>
        <v>0</v>
      </c>
      <c r="Q135" s="102"/>
    </row>
    <row r="136" spans="1:17" s="111" customFormat="1" ht="26.25" hidden="1" customHeight="1" x14ac:dyDescent="0.25">
      <c r="A136" s="93" t="s">
        <v>592</v>
      </c>
      <c r="B136" s="108">
        <v>114243</v>
      </c>
      <c r="C136" s="112"/>
      <c r="D136" s="113"/>
      <c r="E136" s="107">
        <f>SUM(E137:E142)</f>
        <v>22728.579319999997</v>
      </c>
      <c r="F136" s="97">
        <f t="shared" ref="F136:F199" si="27">E136-D136</f>
        <v>22728.579319999997</v>
      </c>
      <c r="G136" s="98"/>
      <c r="H136" s="133">
        <f>SUM(H137:H142)</f>
        <v>0</v>
      </c>
      <c r="I136" s="134">
        <f>SUM(I137:I142)</f>
        <v>0</v>
      </c>
      <c r="J136" s="134">
        <f>SUM(J137:J142)</f>
        <v>22728.579319999997</v>
      </c>
      <c r="K136" s="131">
        <f t="shared" ref="K136:K199" si="28">J136-I136</f>
        <v>22728.579319999997</v>
      </c>
      <c r="L136" s="132"/>
      <c r="M136" s="109">
        <f>SUM(M137:M142)</f>
        <v>0</v>
      </c>
      <c r="N136" s="104">
        <f>SUM(N137:N142)</f>
        <v>0</v>
      </c>
      <c r="O136" s="115">
        <f>SUM(O137:O142)</f>
        <v>0</v>
      </c>
      <c r="P136" s="101">
        <f t="shared" ref="P136:P199" si="29">O136-N136</f>
        <v>0</v>
      </c>
      <c r="Q136" s="102"/>
    </row>
    <row r="137" spans="1:17" s="111" customFormat="1" ht="26.25" hidden="1" customHeight="1" x14ac:dyDescent="0.25">
      <c r="A137" s="93" t="s">
        <v>593</v>
      </c>
      <c r="B137" s="108">
        <v>11424310</v>
      </c>
      <c r="C137" s="112"/>
      <c r="D137" s="113"/>
      <c r="E137" s="107">
        <f t="shared" ref="E137:E142" si="30">J137+O137</f>
        <v>4908.7060000000001</v>
      </c>
      <c r="F137" s="97">
        <f t="shared" si="27"/>
        <v>4908.7060000000001</v>
      </c>
      <c r="G137" s="98"/>
      <c r="H137" s="133"/>
      <c r="I137" s="134"/>
      <c r="J137" s="134">
        <v>4908.7060000000001</v>
      </c>
      <c r="K137" s="131">
        <f t="shared" si="28"/>
        <v>4908.7060000000001</v>
      </c>
      <c r="L137" s="132"/>
      <c r="M137" s="109"/>
      <c r="N137" s="104"/>
      <c r="O137" s="115">
        <v>0</v>
      </c>
      <c r="P137" s="101">
        <f t="shared" si="29"/>
        <v>0</v>
      </c>
      <c r="Q137" s="102"/>
    </row>
    <row r="138" spans="1:17" s="111" customFormat="1" ht="26.25" hidden="1" customHeight="1" x14ac:dyDescent="0.25">
      <c r="A138" s="93" t="s">
        <v>594</v>
      </c>
      <c r="B138" s="108">
        <v>11424320</v>
      </c>
      <c r="C138" s="112"/>
      <c r="D138" s="113"/>
      <c r="E138" s="107">
        <f t="shared" si="30"/>
        <v>0</v>
      </c>
      <c r="F138" s="97">
        <f t="shared" si="27"/>
        <v>0</v>
      </c>
      <c r="G138" s="98"/>
      <c r="H138" s="133">
        <v>0</v>
      </c>
      <c r="I138" s="134">
        <v>0</v>
      </c>
      <c r="J138" s="134">
        <v>0</v>
      </c>
      <c r="K138" s="131">
        <f t="shared" si="28"/>
        <v>0</v>
      </c>
      <c r="L138" s="132"/>
      <c r="M138" s="109">
        <v>0</v>
      </c>
      <c r="N138" s="104">
        <v>0</v>
      </c>
      <c r="O138" s="115">
        <v>0</v>
      </c>
      <c r="P138" s="101">
        <f t="shared" si="29"/>
        <v>0</v>
      </c>
      <c r="Q138" s="102"/>
    </row>
    <row r="139" spans="1:17" s="111" customFormat="1" ht="26.25" hidden="1" customHeight="1" x14ac:dyDescent="0.25">
      <c r="A139" s="93" t="s">
        <v>595</v>
      </c>
      <c r="B139" s="108">
        <v>11424330</v>
      </c>
      <c r="C139" s="112"/>
      <c r="D139" s="113"/>
      <c r="E139" s="107">
        <f t="shared" si="30"/>
        <v>210.61940000000001</v>
      </c>
      <c r="F139" s="97">
        <f t="shared" si="27"/>
        <v>210.61940000000001</v>
      </c>
      <c r="G139" s="98"/>
      <c r="H139" s="133"/>
      <c r="I139" s="134"/>
      <c r="J139" s="134">
        <v>210.61940000000001</v>
      </c>
      <c r="K139" s="131">
        <f t="shared" si="28"/>
        <v>210.61940000000001</v>
      </c>
      <c r="L139" s="132"/>
      <c r="M139" s="109"/>
      <c r="N139" s="104"/>
      <c r="O139" s="115">
        <v>0</v>
      </c>
      <c r="P139" s="101">
        <f t="shared" si="29"/>
        <v>0</v>
      </c>
      <c r="Q139" s="102"/>
    </row>
    <row r="140" spans="1:17" s="111" customFormat="1" ht="26.25" hidden="1" customHeight="1" x14ac:dyDescent="0.25">
      <c r="A140" s="93" t="s">
        <v>596</v>
      </c>
      <c r="B140" s="108">
        <v>11424340</v>
      </c>
      <c r="C140" s="112"/>
      <c r="D140" s="113"/>
      <c r="E140" s="107">
        <f t="shared" si="30"/>
        <v>69.16</v>
      </c>
      <c r="F140" s="97">
        <f t="shared" si="27"/>
        <v>69.16</v>
      </c>
      <c r="G140" s="98"/>
      <c r="H140" s="133"/>
      <c r="I140" s="134"/>
      <c r="J140" s="134">
        <v>69.16</v>
      </c>
      <c r="K140" s="131">
        <f t="shared" si="28"/>
        <v>69.16</v>
      </c>
      <c r="L140" s="132"/>
      <c r="M140" s="109"/>
      <c r="N140" s="104"/>
      <c r="O140" s="115">
        <v>0</v>
      </c>
      <c r="P140" s="101">
        <f t="shared" si="29"/>
        <v>0</v>
      </c>
      <c r="Q140" s="102"/>
    </row>
    <row r="141" spans="1:17" s="111" customFormat="1" ht="26.25" hidden="1" customHeight="1" x14ac:dyDescent="0.25">
      <c r="A141" s="93" t="s">
        <v>597</v>
      </c>
      <c r="B141" s="108">
        <v>11424350</v>
      </c>
      <c r="C141" s="112"/>
      <c r="D141" s="113"/>
      <c r="E141" s="107">
        <f t="shared" si="30"/>
        <v>17540.093919999999</v>
      </c>
      <c r="F141" s="97">
        <f t="shared" si="27"/>
        <v>17540.093919999999</v>
      </c>
      <c r="G141" s="98"/>
      <c r="H141" s="133"/>
      <c r="I141" s="134"/>
      <c r="J141" s="134">
        <v>17540.093919999999</v>
      </c>
      <c r="K141" s="131">
        <f t="shared" si="28"/>
        <v>17540.093919999999</v>
      </c>
      <c r="L141" s="132"/>
      <c r="M141" s="109"/>
      <c r="N141" s="104"/>
      <c r="O141" s="115">
        <v>0</v>
      </c>
      <c r="P141" s="101">
        <f t="shared" si="29"/>
        <v>0</v>
      </c>
      <c r="Q141" s="102"/>
    </row>
    <row r="142" spans="1:17" s="111" customFormat="1" ht="26.25" hidden="1" customHeight="1" x14ac:dyDescent="0.25">
      <c r="A142" s="93" t="s">
        <v>606</v>
      </c>
      <c r="B142" s="108">
        <v>11424360</v>
      </c>
      <c r="C142" s="112"/>
      <c r="D142" s="113"/>
      <c r="E142" s="107">
        <f t="shared" si="30"/>
        <v>0</v>
      </c>
      <c r="F142" s="97">
        <f t="shared" si="27"/>
        <v>0</v>
      </c>
      <c r="G142" s="98"/>
      <c r="H142" s="133">
        <v>0</v>
      </c>
      <c r="I142" s="134">
        <v>0</v>
      </c>
      <c r="J142" s="134">
        <v>0</v>
      </c>
      <c r="K142" s="131">
        <f t="shared" si="28"/>
        <v>0</v>
      </c>
      <c r="L142" s="132"/>
      <c r="M142" s="109">
        <v>0</v>
      </c>
      <c r="N142" s="104">
        <v>0</v>
      </c>
      <c r="O142" s="115">
        <v>0</v>
      </c>
      <c r="P142" s="101">
        <f t="shared" si="29"/>
        <v>0</v>
      </c>
      <c r="Q142" s="102"/>
    </row>
    <row r="143" spans="1:17" s="111" customFormat="1" ht="26.25" hidden="1" customHeight="1" x14ac:dyDescent="0.25">
      <c r="A143" s="93" t="s">
        <v>599</v>
      </c>
      <c r="B143" s="108">
        <v>114244</v>
      </c>
      <c r="C143" s="112"/>
      <c r="D143" s="113"/>
      <c r="E143" s="107">
        <f>SUM(E144:E144)</f>
        <v>0.86</v>
      </c>
      <c r="F143" s="97">
        <f t="shared" si="27"/>
        <v>0.86</v>
      </c>
      <c r="G143" s="98"/>
      <c r="H143" s="133">
        <f>SUM(H144:H144)</f>
        <v>0</v>
      </c>
      <c r="I143" s="134">
        <f>SUM(I144:I144)</f>
        <v>0</v>
      </c>
      <c r="J143" s="134">
        <f>SUM(J144:J144)</f>
        <v>0.86</v>
      </c>
      <c r="K143" s="131">
        <f t="shared" si="28"/>
        <v>0.86</v>
      </c>
      <c r="L143" s="132"/>
      <c r="M143" s="109">
        <f>SUM(M144:M144)</f>
        <v>0</v>
      </c>
      <c r="N143" s="104">
        <f>SUM(N144:N144)</f>
        <v>0</v>
      </c>
      <c r="O143" s="115">
        <f>SUM(O144:O144)</f>
        <v>0</v>
      </c>
      <c r="P143" s="101">
        <f t="shared" si="29"/>
        <v>0</v>
      </c>
      <c r="Q143" s="102"/>
    </row>
    <row r="144" spans="1:17" s="111" customFormat="1" ht="26.25" hidden="1" customHeight="1" x14ac:dyDescent="0.25">
      <c r="A144" s="93" t="s">
        <v>599</v>
      </c>
      <c r="B144" s="108">
        <v>11424410</v>
      </c>
      <c r="C144" s="112"/>
      <c r="D144" s="113"/>
      <c r="E144" s="107">
        <f>J144+O144</f>
        <v>0.86</v>
      </c>
      <c r="F144" s="97">
        <f t="shared" si="27"/>
        <v>0.86</v>
      </c>
      <c r="G144" s="98"/>
      <c r="H144" s="133"/>
      <c r="I144" s="134"/>
      <c r="J144" s="134">
        <v>0.86</v>
      </c>
      <c r="K144" s="131">
        <f t="shared" si="28"/>
        <v>0.86</v>
      </c>
      <c r="L144" s="132"/>
      <c r="M144" s="109"/>
      <c r="N144" s="104"/>
      <c r="O144" s="115">
        <v>0</v>
      </c>
      <c r="P144" s="101">
        <f t="shared" si="29"/>
        <v>0</v>
      </c>
      <c r="Q144" s="102"/>
    </row>
    <row r="145" spans="1:17" s="111" customFormat="1" ht="22.5" customHeight="1" x14ac:dyDescent="0.25">
      <c r="A145" s="187" t="s">
        <v>902</v>
      </c>
      <c r="B145" s="108">
        <v>1146</v>
      </c>
      <c r="C145" s="106">
        <f>C146+C170</f>
        <v>1213700</v>
      </c>
      <c r="D145" s="107">
        <f>D146+D170</f>
        <v>1629900</v>
      </c>
      <c r="E145" s="107">
        <f>J145+O145</f>
        <v>1682438.8592930003</v>
      </c>
      <c r="F145" s="97">
        <f t="shared" si="27"/>
        <v>52538.859293000307</v>
      </c>
      <c r="G145" s="98">
        <f>E145/D145*100</f>
        <v>103.22344065850669</v>
      </c>
      <c r="H145" s="133">
        <v>1062920</v>
      </c>
      <c r="I145" s="134">
        <v>1485120</v>
      </c>
      <c r="J145" s="134">
        <f>J146+J170</f>
        <v>1523620.0578500002</v>
      </c>
      <c r="K145" s="131">
        <f t="shared" si="28"/>
        <v>38500.057850000216</v>
      </c>
      <c r="L145" s="132">
        <f>J145/I145*100</f>
        <v>102.59238700239712</v>
      </c>
      <c r="M145" s="109">
        <f>M146+M170</f>
        <v>150780</v>
      </c>
      <c r="N145" s="104">
        <f>N146+N170</f>
        <v>144780</v>
      </c>
      <c r="O145" s="104">
        <f>O146+O170</f>
        <v>158818.801443</v>
      </c>
      <c r="P145" s="101">
        <f t="shared" si="29"/>
        <v>14038.801443000004</v>
      </c>
      <c r="Q145" s="102">
        <f>O145/N145*100</f>
        <v>109.69664417944468</v>
      </c>
    </row>
    <row r="146" spans="1:17" s="111" customFormat="1" ht="26.25" customHeight="1" x14ac:dyDescent="0.25">
      <c r="A146" s="93" t="s">
        <v>608</v>
      </c>
      <c r="B146" s="108">
        <v>11461</v>
      </c>
      <c r="C146" s="106">
        <f>H146+M146</f>
        <v>230000</v>
      </c>
      <c r="D146" s="107">
        <f>I146+N146</f>
        <v>230000</v>
      </c>
      <c r="E146" s="107">
        <f>E147+E152+E158+E165</f>
        <v>206373.66967999999</v>
      </c>
      <c r="F146" s="97">
        <f t="shared" si="27"/>
        <v>-23626.330320000008</v>
      </c>
      <c r="G146" s="98">
        <f>E146/D146*100</f>
        <v>89.727682469565224</v>
      </c>
      <c r="H146" s="133">
        <v>230000</v>
      </c>
      <c r="I146" s="134">
        <v>230000</v>
      </c>
      <c r="J146" s="134">
        <f>J147+J152+J158+J165</f>
        <v>206373.66967999999</v>
      </c>
      <c r="K146" s="131">
        <f t="shared" si="28"/>
        <v>-23626.330320000008</v>
      </c>
      <c r="L146" s="132">
        <f>J146/I146*100</f>
        <v>89.727682469565224</v>
      </c>
      <c r="M146" s="109">
        <f>M147+M152+M158+M165</f>
        <v>0</v>
      </c>
      <c r="N146" s="104">
        <f>N147+N152+N158+N165</f>
        <v>0</v>
      </c>
      <c r="O146" s="104">
        <f>O147+O152+O158+O165</f>
        <v>0</v>
      </c>
      <c r="P146" s="101">
        <f t="shared" si="29"/>
        <v>0</v>
      </c>
      <c r="Q146" s="102"/>
    </row>
    <row r="147" spans="1:17" s="111" customFormat="1" ht="26.25" hidden="1" customHeight="1" x14ac:dyDescent="0.25">
      <c r="A147" s="93" t="s">
        <v>609</v>
      </c>
      <c r="B147" s="108">
        <v>114611</v>
      </c>
      <c r="C147" s="106">
        <f>C148+C149+C150+C151</f>
        <v>0</v>
      </c>
      <c r="D147" s="107">
        <f>D148+D149+D150+D151</f>
        <v>0</v>
      </c>
      <c r="E147" s="107">
        <f>SUM(E148:E151)</f>
        <v>17488.51958</v>
      </c>
      <c r="F147" s="97">
        <f t="shared" si="27"/>
        <v>17488.51958</v>
      </c>
      <c r="G147" s="98"/>
      <c r="H147" s="133">
        <f>SUM(H148:H151)</f>
        <v>0</v>
      </c>
      <c r="I147" s="134">
        <f>SUM(I148:I151)</f>
        <v>0</v>
      </c>
      <c r="J147" s="134">
        <f>SUM(J148:J151)</f>
        <v>17488.51958</v>
      </c>
      <c r="K147" s="131">
        <f t="shared" si="28"/>
        <v>17488.51958</v>
      </c>
      <c r="L147" s="132"/>
      <c r="M147" s="109">
        <f>SUM(M148:M151)</f>
        <v>0</v>
      </c>
      <c r="N147" s="104">
        <f>SUM(N148:N151)</f>
        <v>0</v>
      </c>
      <c r="O147" s="104">
        <v>0</v>
      </c>
      <c r="P147" s="101">
        <f t="shared" si="29"/>
        <v>0</v>
      </c>
      <c r="Q147" s="102"/>
    </row>
    <row r="148" spans="1:17" s="110" customFormat="1" ht="26.25" hidden="1" customHeight="1" x14ac:dyDescent="0.25">
      <c r="A148" s="93" t="s">
        <v>610</v>
      </c>
      <c r="B148" s="108">
        <v>11461110</v>
      </c>
      <c r="C148" s="106">
        <f t="shared" ref="C148:D151" si="31">H148+M148</f>
        <v>0</v>
      </c>
      <c r="D148" s="107">
        <f t="shared" si="31"/>
        <v>0</v>
      </c>
      <c r="E148" s="107">
        <f>J148+O148</f>
        <v>454.40319</v>
      </c>
      <c r="F148" s="97">
        <f t="shared" si="27"/>
        <v>454.40319</v>
      </c>
      <c r="G148" s="98"/>
      <c r="H148" s="133"/>
      <c r="I148" s="134"/>
      <c r="J148" s="134">
        <v>454.40319</v>
      </c>
      <c r="K148" s="131">
        <f t="shared" si="28"/>
        <v>454.40319</v>
      </c>
      <c r="L148" s="132"/>
      <c r="M148" s="109"/>
      <c r="N148" s="104"/>
      <c r="O148" s="104">
        <v>0</v>
      </c>
      <c r="P148" s="101">
        <f t="shared" si="29"/>
        <v>0</v>
      </c>
      <c r="Q148" s="102"/>
    </row>
    <row r="149" spans="1:17" s="110" customFormat="1" ht="26.25" hidden="1" customHeight="1" x14ac:dyDescent="0.25">
      <c r="A149" s="93" t="s">
        <v>611</v>
      </c>
      <c r="B149" s="108">
        <v>11461120</v>
      </c>
      <c r="C149" s="106">
        <f t="shared" si="31"/>
        <v>0</v>
      </c>
      <c r="D149" s="107">
        <f t="shared" si="31"/>
        <v>0</v>
      </c>
      <c r="E149" s="107">
        <f>J149+O149</f>
        <v>0</v>
      </c>
      <c r="F149" s="97">
        <f t="shared" si="27"/>
        <v>0</v>
      </c>
      <c r="G149" s="98"/>
      <c r="H149" s="133">
        <v>0</v>
      </c>
      <c r="I149" s="134">
        <v>0</v>
      </c>
      <c r="J149" s="134">
        <v>0</v>
      </c>
      <c r="K149" s="131">
        <f t="shared" si="28"/>
        <v>0</v>
      </c>
      <c r="L149" s="132"/>
      <c r="M149" s="109">
        <v>0</v>
      </c>
      <c r="N149" s="104">
        <v>0</v>
      </c>
      <c r="O149" s="104">
        <v>0</v>
      </c>
      <c r="P149" s="101">
        <f t="shared" si="29"/>
        <v>0</v>
      </c>
      <c r="Q149" s="102"/>
    </row>
    <row r="150" spans="1:17" s="110" customFormat="1" ht="26.25" hidden="1" customHeight="1" x14ac:dyDescent="0.25">
      <c r="A150" s="93" t="s">
        <v>612</v>
      </c>
      <c r="B150" s="108">
        <v>11461130</v>
      </c>
      <c r="C150" s="106">
        <f t="shared" si="31"/>
        <v>0</v>
      </c>
      <c r="D150" s="107">
        <f t="shared" si="31"/>
        <v>0</v>
      </c>
      <c r="E150" s="107">
        <f>J150+O150</f>
        <v>17024.385389999999</v>
      </c>
      <c r="F150" s="97">
        <f t="shared" si="27"/>
        <v>17024.385389999999</v>
      </c>
      <c r="G150" s="98"/>
      <c r="H150" s="133"/>
      <c r="I150" s="134"/>
      <c r="J150" s="134">
        <v>17024.385389999999</v>
      </c>
      <c r="K150" s="131">
        <f t="shared" si="28"/>
        <v>17024.385389999999</v>
      </c>
      <c r="L150" s="132"/>
      <c r="M150" s="109"/>
      <c r="N150" s="104"/>
      <c r="O150" s="104">
        <v>0</v>
      </c>
      <c r="P150" s="101">
        <f t="shared" si="29"/>
        <v>0</v>
      </c>
      <c r="Q150" s="102"/>
    </row>
    <row r="151" spans="1:17" s="110" customFormat="1" ht="26.25" hidden="1" customHeight="1" x14ac:dyDescent="0.25">
      <c r="A151" s="93" t="s">
        <v>613</v>
      </c>
      <c r="B151" s="108">
        <v>11461190</v>
      </c>
      <c r="C151" s="106">
        <f t="shared" si="31"/>
        <v>0</v>
      </c>
      <c r="D151" s="107">
        <f t="shared" si="31"/>
        <v>0</v>
      </c>
      <c r="E151" s="107">
        <f>J151+O151</f>
        <v>9.7309999999999999</v>
      </c>
      <c r="F151" s="97">
        <f t="shared" si="27"/>
        <v>9.7309999999999999</v>
      </c>
      <c r="G151" s="98"/>
      <c r="H151" s="133"/>
      <c r="I151" s="134"/>
      <c r="J151" s="134">
        <v>9.7309999999999999</v>
      </c>
      <c r="K151" s="131">
        <f t="shared" si="28"/>
        <v>9.7309999999999999</v>
      </c>
      <c r="L151" s="132"/>
      <c r="M151" s="109"/>
      <c r="N151" s="104"/>
      <c r="O151" s="104">
        <v>0</v>
      </c>
      <c r="P151" s="101">
        <f t="shared" si="29"/>
        <v>0</v>
      </c>
      <c r="Q151" s="102"/>
    </row>
    <row r="152" spans="1:17" s="110" customFormat="1" ht="26.25" hidden="1" customHeight="1" x14ac:dyDescent="0.25">
      <c r="A152" s="93" t="s">
        <v>614</v>
      </c>
      <c r="B152" s="108">
        <v>114612</v>
      </c>
      <c r="C152" s="106">
        <f>C153+C154+C155+C156+C157</f>
        <v>0</v>
      </c>
      <c r="D152" s="107">
        <f>D153+D154+D155+D156+D157</f>
        <v>0</v>
      </c>
      <c r="E152" s="107">
        <f>SUM(E153:E157)</f>
        <v>137001.45384999999</v>
      </c>
      <c r="F152" s="97">
        <f t="shared" si="27"/>
        <v>137001.45384999999</v>
      </c>
      <c r="G152" s="98"/>
      <c r="H152" s="133">
        <f>SUM(H153:H157)</f>
        <v>0</v>
      </c>
      <c r="I152" s="134">
        <f>SUM(I153:I157)</f>
        <v>0</v>
      </c>
      <c r="J152" s="134">
        <f>SUM(J153:J157)</f>
        <v>137001.45384999999</v>
      </c>
      <c r="K152" s="131">
        <f t="shared" si="28"/>
        <v>137001.45384999999</v>
      </c>
      <c r="L152" s="132"/>
      <c r="M152" s="109">
        <f>SUM(M153:M157)</f>
        <v>0</v>
      </c>
      <c r="N152" s="104">
        <f>SUM(N153:N157)</f>
        <v>0</v>
      </c>
      <c r="O152" s="104">
        <f>SUM(O153:O157)</f>
        <v>0</v>
      </c>
      <c r="P152" s="101">
        <f t="shared" si="29"/>
        <v>0</v>
      </c>
      <c r="Q152" s="102"/>
    </row>
    <row r="153" spans="1:17" s="110" customFormat="1" ht="26.25" hidden="1" customHeight="1" x14ac:dyDescent="0.25">
      <c r="A153" s="93" t="s">
        <v>615</v>
      </c>
      <c r="B153" s="108">
        <v>11461210</v>
      </c>
      <c r="C153" s="106">
        <f t="shared" ref="C153:D157" si="32">H153+M153</f>
        <v>0</v>
      </c>
      <c r="D153" s="107">
        <f t="shared" si="32"/>
        <v>0</v>
      </c>
      <c r="E153" s="107">
        <f>J153+O153</f>
        <v>131896.45774000001</v>
      </c>
      <c r="F153" s="97">
        <f t="shared" si="27"/>
        <v>131896.45774000001</v>
      </c>
      <c r="G153" s="98"/>
      <c r="H153" s="133"/>
      <c r="I153" s="134"/>
      <c r="J153" s="134">
        <v>131896.45774000001</v>
      </c>
      <c r="K153" s="131">
        <f t="shared" si="28"/>
        <v>131896.45774000001</v>
      </c>
      <c r="L153" s="132"/>
      <c r="M153" s="109"/>
      <c r="N153" s="104"/>
      <c r="O153" s="104">
        <v>0</v>
      </c>
      <c r="P153" s="101">
        <f t="shared" si="29"/>
        <v>0</v>
      </c>
      <c r="Q153" s="102"/>
    </row>
    <row r="154" spans="1:17" s="110" customFormat="1" ht="26.25" hidden="1" customHeight="1" x14ac:dyDescent="0.25">
      <c r="A154" s="93" t="s">
        <v>616</v>
      </c>
      <c r="B154" s="108">
        <v>11461220</v>
      </c>
      <c r="C154" s="106">
        <f t="shared" si="32"/>
        <v>0</v>
      </c>
      <c r="D154" s="107">
        <f t="shared" si="32"/>
        <v>0</v>
      </c>
      <c r="E154" s="107">
        <f>J154+O154</f>
        <v>0</v>
      </c>
      <c r="F154" s="97">
        <f t="shared" si="27"/>
        <v>0</v>
      </c>
      <c r="G154" s="98"/>
      <c r="H154" s="133">
        <v>0</v>
      </c>
      <c r="I154" s="134">
        <v>0</v>
      </c>
      <c r="J154" s="134">
        <v>0</v>
      </c>
      <c r="K154" s="131">
        <f t="shared" si="28"/>
        <v>0</v>
      </c>
      <c r="L154" s="132"/>
      <c r="M154" s="109">
        <v>0</v>
      </c>
      <c r="N154" s="104">
        <v>0</v>
      </c>
      <c r="O154" s="104">
        <v>0</v>
      </c>
      <c r="P154" s="101">
        <f t="shared" si="29"/>
        <v>0</v>
      </c>
      <c r="Q154" s="102"/>
    </row>
    <row r="155" spans="1:17" s="110" customFormat="1" ht="26.25" hidden="1" customHeight="1" x14ac:dyDescent="0.25">
      <c r="A155" s="93" t="s">
        <v>617</v>
      </c>
      <c r="B155" s="108">
        <v>11461230</v>
      </c>
      <c r="C155" s="106">
        <f t="shared" si="32"/>
        <v>0</v>
      </c>
      <c r="D155" s="107">
        <f t="shared" si="32"/>
        <v>0</v>
      </c>
      <c r="E155" s="107">
        <f>J155+O155</f>
        <v>1453.335</v>
      </c>
      <c r="F155" s="97">
        <f t="shared" si="27"/>
        <v>1453.335</v>
      </c>
      <c r="G155" s="98"/>
      <c r="H155" s="133"/>
      <c r="I155" s="134"/>
      <c r="J155" s="134">
        <v>1453.335</v>
      </c>
      <c r="K155" s="131">
        <f t="shared" si="28"/>
        <v>1453.335</v>
      </c>
      <c r="L155" s="132"/>
      <c r="M155" s="109"/>
      <c r="N155" s="104"/>
      <c r="O155" s="104">
        <v>0</v>
      </c>
      <c r="P155" s="101">
        <f t="shared" si="29"/>
        <v>0</v>
      </c>
      <c r="Q155" s="102"/>
    </row>
    <row r="156" spans="1:17" s="110" customFormat="1" ht="26.25" hidden="1" customHeight="1" x14ac:dyDescent="0.25">
      <c r="A156" s="93" t="s">
        <v>618</v>
      </c>
      <c r="B156" s="108">
        <v>11461240</v>
      </c>
      <c r="C156" s="106">
        <f t="shared" si="32"/>
        <v>0</v>
      </c>
      <c r="D156" s="107">
        <f t="shared" si="32"/>
        <v>0</v>
      </c>
      <c r="E156" s="107">
        <f>J156+O156</f>
        <v>0</v>
      </c>
      <c r="F156" s="97">
        <f t="shared" si="27"/>
        <v>0</v>
      </c>
      <c r="G156" s="98"/>
      <c r="H156" s="133">
        <v>0</v>
      </c>
      <c r="I156" s="134">
        <v>0</v>
      </c>
      <c r="J156" s="134">
        <v>0</v>
      </c>
      <c r="K156" s="131">
        <f t="shared" si="28"/>
        <v>0</v>
      </c>
      <c r="L156" s="132"/>
      <c r="M156" s="109">
        <v>0</v>
      </c>
      <c r="N156" s="104">
        <v>0</v>
      </c>
      <c r="O156" s="104">
        <v>0</v>
      </c>
      <c r="P156" s="101">
        <f t="shared" si="29"/>
        <v>0</v>
      </c>
      <c r="Q156" s="102"/>
    </row>
    <row r="157" spans="1:17" s="110" customFormat="1" ht="26.25" hidden="1" customHeight="1" x14ac:dyDescent="0.25">
      <c r="A157" s="93" t="s">
        <v>619</v>
      </c>
      <c r="B157" s="108">
        <v>11461290</v>
      </c>
      <c r="C157" s="106">
        <f t="shared" si="32"/>
        <v>0</v>
      </c>
      <c r="D157" s="107">
        <f t="shared" si="32"/>
        <v>0</v>
      </c>
      <c r="E157" s="107">
        <f>J157+O157</f>
        <v>3651.66111</v>
      </c>
      <c r="F157" s="97">
        <f t="shared" si="27"/>
        <v>3651.66111</v>
      </c>
      <c r="G157" s="98"/>
      <c r="H157" s="133"/>
      <c r="I157" s="134"/>
      <c r="J157" s="134">
        <v>3651.66111</v>
      </c>
      <c r="K157" s="131">
        <f t="shared" si="28"/>
        <v>3651.66111</v>
      </c>
      <c r="L157" s="132"/>
      <c r="M157" s="109"/>
      <c r="N157" s="104"/>
      <c r="O157" s="104">
        <v>0</v>
      </c>
      <c r="P157" s="101">
        <f t="shared" si="29"/>
        <v>0</v>
      </c>
      <c r="Q157" s="102"/>
    </row>
    <row r="158" spans="1:17" s="110" customFormat="1" ht="26.25" hidden="1" customHeight="1" x14ac:dyDescent="0.25">
      <c r="A158" s="93" t="s">
        <v>620</v>
      </c>
      <c r="B158" s="108">
        <v>114613</v>
      </c>
      <c r="C158" s="106">
        <f>C159+C160+C161+C162+C163+C164</f>
        <v>0</v>
      </c>
      <c r="D158" s="107">
        <f>D159+D160+D161+D162+D163+D164</f>
        <v>0</v>
      </c>
      <c r="E158" s="107">
        <f>SUM(E159:E164)</f>
        <v>39249.401559999998</v>
      </c>
      <c r="F158" s="97">
        <f t="shared" si="27"/>
        <v>39249.401559999998</v>
      </c>
      <c r="G158" s="98"/>
      <c r="H158" s="133">
        <f>SUM(H159:H164)</f>
        <v>0</v>
      </c>
      <c r="I158" s="134">
        <f>SUM(I159:I164)</f>
        <v>0</v>
      </c>
      <c r="J158" s="134">
        <f>SUM(J159:J164)</f>
        <v>39249.401559999998</v>
      </c>
      <c r="K158" s="131">
        <f t="shared" si="28"/>
        <v>39249.401559999998</v>
      </c>
      <c r="L158" s="132"/>
      <c r="M158" s="109">
        <f>SUM(M159:M164)</f>
        <v>0</v>
      </c>
      <c r="N158" s="104">
        <f>SUM(N159:N164)</f>
        <v>0</v>
      </c>
      <c r="O158" s="104">
        <f>SUM(O159:O164)</f>
        <v>0</v>
      </c>
      <c r="P158" s="101">
        <f t="shared" si="29"/>
        <v>0</v>
      </c>
      <c r="Q158" s="102"/>
    </row>
    <row r="159" spans="1:17" s="110" customFormat="1" ht="26.25" hidden="1" customHeight="1" x14ac:dyDescent="0.25">
      <c r="A159" s="93" t="s">
        <v>621</v>
      </c>
      <c r="B159" s="108">
        <v>11461310</v>
      </c>
      <c r="C159" s="106">
        <f t="shared" ref="C159:E164" si="33">H159+M159</f>
        <v>0</v>
      </c>
      <c r="D159" s="107">
        <f t="shared" si="33"/>
        <v>0</v>
      </c>
      <c r="E159" s="107">
        <f t="shared" si="33"/>
        <v>5602.1112700000003</v>
      </c>
      <c r="F159" s="97">
        <f t="shared" si="27"/>
        <v>5602.1112700000003</v>
      </c>
      <c r="G159" s="98"/>
      <c r="H159" s="133"/>
      <c r="I159" s="134"/>
      <c r="J159" s="134">
        <v>5602.1112700000003</v>
      </c>
      <c r="K159" s="131">
        <f t="shared" si="28"/>
        <v>5602.1112700000003</v>
      </c>
      <c r="L159" s="132"/>
      <c r="M159" s="109"/>
      <c r="N159" s="104"/>
      <c r="O159" s="104">
        <v>0</v>
      </c>
      <c r="P159" s="101">
        <f t="shared" si="29"/>
        <v>0</v>
      </c>
      <c r="Q159" s="102"/>
    </row>
    <row r="160" spans="1:17" s="110" customFormat="1" ht="26.25" hidden="1" customHeight="1" x14ac:dyDescent="0.25">
      <c r="A160" s="93" t="s">
        <v>622</v>
      </c>
      <c r="B160" s="108">
        <v>11461320</v>
      </c>
      <c r="C160" s="106">
        <f t="shared" si="33"/>
        <v>0</v>
      </c>
      <c r="D160" s="107">
        <f t="shared" si="33"/>
        <v>0</v>
      </c>
      <c r="E160" s="107">
        <f t="shared" si="33"/>
        <v>4366.9787800000004</v>
      </c>
      <c r="F160" s="97">
        <f t="shared" si="27"/>
        <v>4366.9787800000004</v>
      </c>
      <c r="G160" s="98"/>
      <c r="H160" s="133"/>
      <c r="I160" s="134"/>
      <c r="J160" s="134">
        <v>4366.9787800000004</v>
      </c>
      <c r="K160" s="131">
        <f t="shared" si="28"/>
        <v>4366.9787800000004</v>
      </c>
      <c r="L160" s="132"/>
      <c r="M160" s="109"/>
      <c r="N160" s="104"/>
      <c r="O160" s="104">
        <v>0</v>
      </c>
      <c r="P160" s="101">
        <f t="shared" si="29"/>
        <v>0</v>
      </c>
      <c r="Q160" s="102"/>
    </row>
    <row r="161" spans="1:17" s="110" customFormat="1" ht="26.25" hidden="1" customHeight="1" x14ac:dyDescent="0.25">
      <c r="A161" s="93" t="s">
        <v>623</v>
      </c>
      <c r="B161" s="108">
        <v>11461330</v>
      </c>
      <c r="C161" s="106">
        <f t="shared" si="33"/>
        <v>0</v>
      </c>
      <c r="D161" s="107">
        <f t="shared" si="33"/>
        <v>0</v>
      </c>
      <c r="E161" s="107">
        <f t="shared" si="33"/>
        <v>491.77100999999999</v>
      </c>
      <c r="F161" s="97">
        <f t="shared" si="27"/>
        <v>491.77100999999999</v>
      </c>
      <c r="G161" s="98"/>
      <c r="H161" s="133"/>
      <c r="I161" s="134"/>
      <c r="J161" s="134">
        <v>491.77100999999999</v>
      </c>
      <c r="K161" s="131">
        <f t="shared" si="28"/>
        <v>491.77100999999999</v>
      </c>
      <c r="L161" s="132"/>
      <c r="M161" s="109"/>
      <c r="N161" s="104"/>
      <c r="O161" s="104">
        <v>0</v>
      </c>
      <c r="P161" s="101">
        <f t="shared" si="29"/>
        <v>0</v>
      </c>
      <c r="Q161" s="102"/>
    </row>
    <row r="162" spans="1:17" s="110" customFormat="1" ht="26.25" hidden="1" customHeight="1" x14ac:dyDescent="0.25">
      <c r="A162" s="93" t="s">
        <v>624</v>
      </c>
      <c r="B162" s="108">
        <v>11461340</v>
      </c>
      <c r="C162" s="106">
        <f t="shared" si="33"/>
        <v>0</v>
      </c>
      <c r="D162" s="107">
        <f t="shared" si="33"/>
        <v>0</v>
      </c>
      <c r="E162" s="107">
        <f t="shared" si="33"/>
        <v>12517.296469999999</v>
      </c>
      <c r="F162" s="97">
        <f t="shared" si="27"/>
        <v>12517.296469999999</v>
      </c>
      <c r="G162" s="98"/>
      <c r="H162" s="133"/>
      <c r="I162" s="134"/>
      <c r="J162" s="134">
        <v>12517.296469999999</v>
      </c>
      <c r="K162" s="131">
        <f t="shared" si="28"/>
        <v>12517.296469999999</v>
      </c>
      <c r="L162" s="132"/>
      <c r="M162" s="109"/>
      <c r="N162" s="104"/>
      <c r="O162" s="104">
        <v>0</v>
      </c>
      <c r="P162" s="101">
        <f t="shared" si="29"/>
        <v>0</v>
      </c>
      <c r="Q162" s="102"/>
    </row>
    <row r="163" spans="1:17" s="110" customFormat="1" ht="26.25" hidden="1" customHeight="1" x14ac:dyDescent="0.25">
      <c r="A163" s="93" t="s">
        <v>625</v>
      </c>
      <c r="B163" s="108">
        <v>11461350</v>
      </c>
      <c r="C163" s="106">
        <f t="shared" si="33"/>
        <v>0</v>
      </c>
      <c r="D163" s="107">
        <f t="shared" si="33"/>
        <v>0</v>
      </c>
      <c r="E163" s="107">
        <f t="shared" si="33"/>
        <v>0</v>
      </c>
      <c r="F163" s="97">
        <f t="shared" si="27"/>
        <v>0</v>
      </c>
      <c r="G163" s="98"/>
      <c r="H163" s="133">
        <v>0</v>
      </c>
      <c r="I163" s="134">
        <v>0</v>
      </c>
      <c r="J163" s="134">
        <v>0</v>
      </c>
      <c r="K163" s="131">
        <f t="shared" si="28"/>
        <v>0</v>
      </c>
      <c r="L163" s="132"/>
      <c r="M163" s="109">
        <v>0</v>
      </c>
      <c r="N163" s="104">
        <v>0</v>
      </c>
      <c r="O163" s="104">
        <v>0</v>
      </c>
      <c r="P163" s="101">
        <f t="shared" si="29"/>
        <v>0</v>
      </c>
      <c r="Q163" s="102"/>
    </row>
    <row r="164" spans="1:17" s="110" customFormat="1" ht="26.25" hidden="1" customHeight="1" x14ac:dyDescent="0.25">
      <c r="A164" s="93" t="s">
        <v>626</v>
      </c>
      <c r="B164" s="108">
        <v>11461390</v>
      </c>
      <c r="C164" s="106">
        <f t="shared" si="33"/>
        <v>0</v>
      </c>
      <c r="D164" s="107">
        <f t="shared" si="33"/>
        <v>0</v>
      </c>
      <c r="E164" s="107">
        <f t="shared" si="33"/>
        <v>16271.24403</v>
      </c>
      <c r="F164" s="97">
        <f t="shared" si="27"/>
        <v>16271.24403</v>
      </c>
      <c r="G164" s="98"/>
      <c r="H164" s="133"/>
      <c r="I164" s="134"/>
      <c r="J164" s="134">
        <v>16271.24403</v>
      </c>
      <c r="K164" s="131">
        <f t="shared" si="28"/>
        <v>16271.24403</v>
      </c>
      <c r="L164" s="132"/>
      <c r="M164" s="109"/>
      <c r="N164" s="104"/>
      <c r="O164" s="104">
        <v>0</v>
      </c>
      <c r="P164" s="101">
        <f t="shared" si="29"/>
        <v>0</v>
      </c>
      <c r="Q164" s="102"/>
    </row>
    <row r="165" spans="1:17" s="110" customFormat="1" ht="26.25" hidden="1" customHeight="1" x14ac:dyDescent="0.25">
      <c r="A165" s="93" t="s">
        <v>627</v>
      </c>
      <c r="B165" s="108">
        <v>114614</v>
      </c>
      <c r="C165" s="106">
        <f>C166+C167+C168+C169</f>
        <v>0</v>
      </c>
      <c r="D165" s="107">
        <f>D166+D167+D168+D169</f>
        <v>0</v>
      </c>
      <c r="E165" s="107">
        <f>SUM(E166:E169)</f>
        <v>12634.294689999999</v>
      </c>
      <c r="F165" s="97">
        <f t="shared" si="27"/>
        <v>12634.294689999999</v>
      </c>
      <c r="G165" s="98"/>
      <c r="H165" s="133">
        <f>SUM(H166:H169)</f>
        <v>0</v>
      </c>
      <c r="I165" s="134">
        <f>SUM(I166:I169)</f>
        <v>0</v>
      </c>
      <c r="J165" s="134">
        <f>SUM(J166:J169)</f>
        <v>12634.294689999999</v>
      </c>
      <c r="K165" s="131">
        <f t="shared" si="28"/>
        <v>12634.294689999999</v>
      </c>
      <c r="L165" s="132"/>
      <c r="M165" s="109">
        <f>SUM(M166:M169)</f>
        <v>0</v>
      </c>
      <c r="N165" s="104">
        <f>SUM(N166:N169)</f>
        <v>0</v>
      </c>
      <c r="O165" s="104">
        <f>SUM(O166:O169)</f>
        <v>0</v>
      </c>
      <c r="P165" s="101">
        <f t="shared" si="29"/>
        <v>0</v>
      </c>
      <c r="Q165" s="102"/>
    </row>
    <row r="166" spans="1:17" s="110" customFormat="1" ht="26.25" hidden="1" customHeight="1" x14ac:dyDescent="0.25">
      <c r="A166" s="93" t="s">
        <v>628</v>
      </c>
      <c r="B166" s="108">
        <v>11461410</v>
      </c>
      <c r="C166" s="106">
        <f t="shared" ref="C166:D170" si="34">H166+M166</f>
        <v>0</v>
      </c>
      <c r="D166" s="107">
        <f t="shared" si="34"/>
        <v>0</v>
      </c>
      <c r="E166" s="107">
        <f>J166+O166</f>
        <v>1742.2430099999999</v>
      </c>
      <c r="F166" s="97">
        <f t="shared" si="27"/>
        <v>1742.2430099999999</v>
      </c>
      <c r="G166" s="98"/>
      <c r="H166" s="133"/>
      <c r="I166" s="134"/>
      <c r="J166" s="134">
        <v>1742.2430099999999</v>
      </c>
      <c r="K166" s="131">
        <f t="shared" si="28"/>
        <v>1742.2430099999999</v>
      </c>
      <c r="L166" s="132"/>
      <c r="M166" s="109"/>
      <c r="N166" s="104"/>
      <c r="O166" s="104">
        <v>0</v>
      </c>
      <c r="P166" s="101">
        <f t="shared" si="29"/>
        <v>0</v>
      </c>
      <c r="Q166" s="102"/>
    </row>
    <row r="167" spans="1:17" s="110" customFormat="1" ht="26.25" hidden="1" customHeight="1" x14ac:dyDescent="0.25">
      <c r="A167" s="93" t="s">
        <v>629</v>
      </c>
      <c r="B167" s="108">
        <v>11461420</v>
      </c>
      <c r="C167" s="106">
        <f t="shared" si="34"/>
        <v>0</v>
      </c>
      <c r="D167" s="107">
        <f t="shared" si="34"/>
        <v>0</v>
      </c>
      <c r="E167" s="107">
        <f>J167+O167</f>
        <v>2915.8629999999998</v>
      </c>
      <c r="F167" s="97">
        <f t="shared" si="27"/>
        <v>2915.8629999999998</v>
      </c>
      <c r="G167" s="98"/>
      <c r="H167" s="133"/>
      <c r="I167" s="134"/>
      <c r="J167" s="134">
        <v>2915.8629999999998</v>
      </c>
      <c r="K167" s="131">
        <f t="shared" si="28"/>
        <v>2915.8629999999998</v>
      </c>
      <c r="L167" s="132"/>
      <c r="M167" s="109"/>
      <c r="N167" s="104"/>
      <c r="O167" s="104">
        <v>0</v>
      </c>
      <c r="P167" s="101">
        <f t="shared" si="29"/>
        <v>0</v>
      </c>
      <c r="Q167" s="102"/>
    </row>
    <row r="168" spans="1:17" s="110" customFormat="1" ht="26.25" hidden="1" customHeight="1" x14ac:dyDescent="0.25">
      <c r="A168" s="93" t="s">
        <v>630</v>
      </c>
      <c r="B168" s="108">
        <v>11461430</v>
      </c>
      <c r="C168" s="106">
        <f t="shared" si="34"/>
        <v>0</v>
      </c>
      <c r="D168" s="107">
        <f t="shared" si="34"/>
        <v>0</v>
      </c>
      <c r="E168" s="107">
        <f>J168+O168</f>
        <v>0</v>
      </c>
      <c r="F168" s="97">
        <f t="shared" si="27"/>
        <v>0</v>
      </c>
      <c r="G168" s="98"/>
      <c r="H168" s="133">
        <v>0</v>
      </c>
      <c r="I168" s="134">
        <v>0</v>
      </c>
      <c r="J168" s="134">
        <v>0</v>
      </c>
      <c r="K168" s="131">
        <f t="shared" si="28"/>
        <v>0</v>
      </c>
      <c r="L168" s="132"/>
      <c r="M168" s="109">
        <v>0</v>
      </c>
      <c r="N168" s="104">
        <v>0</v>
      </c>
      <c r="O168" s="104">
        <v>0</v>
      </c>
      <c r="P168" s="101">
        <f t="shared" si="29"/>
        <v>0</v>
      </c>
      <c r="Q168" s="102"/>
    </row>
    <row r="169" spans="1:17" s="110" customFormat="1" ht="26.25" hidden="1" customHeight="1" x14ac:dyDescent="0.25">
      <c r="A169" s="93" t="s">
        <v>631</v>
      </c>
      <c r="B169" s="108">
        <v>11461440</v>
      </c>
      <c r="C169" s="106">
        <f t="shared" si="34"/>
        <v>0</v>
      </c>
      <c r="D169" s="107">
        <f t="shared" si="34"/>
        <v>0</v>
      </c>
      <c r="E169" s="107">
        <f>J169+O169</f>
        <v>7976.1886800000002</v>
      </c>
      <c r="F169" s="97">
        <f t="shared" si="27"/>
        <v>7976.1886800000002</v>
      </c>
      <c r="G169" s="98"/>
      <c r="H169" s="133"/>
      <c r="I169" s="134"/>
      <c r="J169" s="134">
        <v>7976.1886800000002</v>
      </c>
      <c r="K169" s="131">
        <f t="shared" si="28"/>
        <v>7976.1886800000002</v>
      </c>
      <c r="L169" s="132"/>
      <c r="M169" s="109"/>
      <c r="N169" s="104"/>
      <c r="O169" s="104">
        <v>0</v>
      </c>
      <c r="P169" s="101">
        <f t="shared" si="29"/>
        <v>0</v>
      </c>
      <c r="Q169" s="102"/>
    </row>
    <row r="170" spans="1:17" s="110" customFormat="1" ht="26.25" customHeight="1" x14ac:dyDescent="0.25">
      <c r="A170" s="93" t="s">
        <v>632</v>
      </c>
      <c r="B170" s="108">
        <v>11462</v>
      </c>
      <c r="C170" s="106">
        <f t="shared" si="34"/>
        <v>983700</v>
      </c>
      <c r="D170" s="107">
        <f t="shared" si="34"/>
        <v>1399900</v>
      </c>
      <c r="E170" s="107">
        <f>E171+E176+E182+E189</f>
        <v>3776743.8511820002</v>
      </c>
      <c r="F170" s="97">
        <f t="shared" si="27"/>
        <v>2376843.8511820002</v>
      </c>
      <c r="G170" s="98">
        <f>E170/D170*100</f>
        <v>269.78668841931568</v>
      </c>
      <c r="H170" s="133">
        <v>832920</v>
      </c>
      <c r="I170" s="134">
        <v>1255120</v>
      </c>
      <c r="J170" s="134">
        <f>J171+J176+J182+J189</f>
        <v>1317246.3881700002</v>
      </c>
      <c r="K170" s="131">
        <f t="shared" si="28"/>
        <v>62126.388170000166</v>
      </c>
      <c r="L170" s="132">
        <f>J170/I170*100</f>
        <v>104.94983652320099</v>
      </c>
      <c r="M170" s="109">
        <v>150780</v>
      </c>
      <c r="N170" s="104">
        <f>N171+N176+N182+N189+230.9</f>
        <v>144780</v>
      </c>
      <c r="O170" s="104">
        <f>O171+O176+O182+O189</f>
        <v>158818.801443</v>
      </c>
      <c r="P170" s="101">
        <f t="shared" si="29"/>
        <v>14038.801443000004</v>
      </c>
      <c r="Q170" s="102">
        <f>O170/N170*100</f>
        <v>109.69664417944468</v>
      </c>
    </row>
    <row r="171" spans="1:17" s="110" customFormat="1" ht="26.25" hidden="1" customHeight="1" x14ac:dyDescent="0.25">
      <c r="A171" s="93" t="s">
        <v>633</v>
      </c>
      <c r="B171" s="108">
        <v>114621</v>
      </c>
      <c r="C171" s="106">
        <f>C172+C173+C174+C175</f>
        <v>0</v>
      </c>
      <c r="D171" s="107">
        <f>D172+D173+D174+D175</f>
        <v>17835.2</v>
      </c>
      <c r="E171" s="107">
        <f>SUM(E172:E175)</f>
        <v>188216.56302999999</v>
      </c>
      <c r="F171" s="97">
        <f t="shared" si="27"/>
        <v>170381.36302999998</v>
      </c>
      <c r="G171" s="98"/>
      <c r="H171" s="133">
        <f>SUM(H172:H175)</f>
        <v>0</v>
      </c>
      <c r="I171" s="134">
        <f>SUM(I172:I175)</f>
        <v>0</v>
      </c>
      <c r="J171" s="134">
        <f>SUM(J172:J175)</f>
        <v>164858.27915000002</v>
      </c>
      <c r="K171" s="131">
        <f t="shared" si="28"/>
        <v>164858.27915000002</v>
      </c>
      <c r="L171" s="132"/>
      <c r="M171" s="109">
        <f>SUM(M172:M175)</f>
        <v>0</v>
      </c>
      <c r="N171" s="104">
        <f>SUM(N172:N175)</f>
        <v>17835.2</v>
      </c>
      <c r="O171" s="104">
        <f>SUM(O172:O175)</f>
        <v>23358.283880000003</v>
      </c>
      <c r="P171" s="101">
        <f t="shared" si="29"/>
        <v>5523.083880000002</v>
      </c>
      <c r="Q171" s="102"/>
    </row>
    <row r="172" spans="1:17" s="110" customFormat="1" ht="26.25" hidden="1" customHeight="1" x14ac:dyDescent="0.25">
      <c r="A172" s="93" t="s">
        <v>610</v>
      </c>
      <c r="B172" s="108">
        <v>11462110</v>
      </c>
      <c r="C172" s="106">
        <f t="shared" ref="C172:D175" si="35">H172+M172</f>
        <v>0</v>
      </c>
      <c r="D172" s="107">
        <f t="shared" si="35"/>
        <v>52</v>
      </c>
      <c r="E172" s="107">
        <f>J172+O172</f>
        <v>141499.99509000001</v>
      </c>
      <c r="F172" s="97">
        <f t="shared" si="27"/>
        <v>141447.99509000001</v>
      </c>
      <c r="G172" s="98"/>
      <c r="H172" s="133"/>
      <c r="I172" s="134"/>
      <c r="J172" s="134">
        <v>141499.99509000001</v>
      </c>
      <c r="K172" s="131">
        <f t="shared" si="28"/>
        <v>141499.99509000001</v>
      </c>
      <c r="L172" s="132"/>
      <c r="M172" s="109"/>
      <c r="N172" s="104">
        <v>52</v>
      </c>
      <c r="O172" s="104">
        <v>0</v>
      </c>
      <c r="P172" s="101">
        <f t="shared" si="29"/>
        <v>-52</v>
      </c>
      <c r="Q172" s="102"/>
    </row>
    <row r="173" spans="1:17" s="110" customFormat="1" ht="26.25" hidden="1" customHeight="1" x14ac:dyDescent="0.25">
      <c r="A173" s="93" t="s">
        <v>611</v>
      </c>
      <c r="B173" s="108">
        <v>11462120</v>
      </c>
      <c r="C173" s="106">
        <f t="shared" si="35"/>
        <v>0</v>
      </c>
      <c r="D173" s="107">
        <f t="shared" si="35"/>
        <v>0</v>
      </c>
      <c r="E173" s="107">
        <f>J173+O173</f>
        <v>0</v>
      </c>
      <c r="F173" s="97">
        <f t="shared" si="27"/>
        <v>0</v>
      </c>
      <c r="G173" s="98"/>
      <c r="H173" s="133">
        <v>0</v>
      </c>
      <c r="I173" s="134">
        <v>0</v>
      </c>
      <c r="J173" s="134">
        <v>0</v>
      </c>
      <c r="K173" s="131">
        <f t="shared" si="28"/>
        <v>0</v>
      </c>
      <c r="L173" s="132"/>
      <c r="M173" s="109">
        <v>0</v>
      </c>
      <c r="N173" s="104"/>
      <c r="O173" s="104">
        <v>0</v>
      </c>
      <c r="P173" s="101">
        <f t="shared" si="29"/>
        <v>0</v>
      </c>
      <c r="Q173" s="102"/>
    </row>
    <row r="174" spans="1:17" s="110" customFormat="1" ht="26.25" hidden="1" customHeight="1" x14ac:dyDescent="0.25">
      <c r="A174" s="93" t="s">
        <v>612</v>
      </c>
      <c r="B174" s="108">
        <v>11462130</v>
      </c>
      <c r="C174" s="106">
        <f t="shared" si="35"/>
        <v>0</v>
      </c>
      <c r="D174" s="107">
        <f t="shared" si="35"/>
        <v>17242.7</v>
      </c>
      <c r="E174" s="107">
        <f>J174+O174</f>
        <v>45075.140939999997</v>
      </c>
      <c r="F174" s="97">
        <f t="shared" si="27"/>
        <v>27832.440939999997</v>
      </c>
      <c r="G174" s="98"/>
      <c r="H174" s="133"/>
      <c r="I174" s="134"/>
      <c r="J174" s="134">
        <v>22537.57056</v>
      </c>
      <c r="K174" s="131">
        <f t="shared" si="28"/>
        <v>22537.57056</v>
      </c>
      <c r="L174" s="132"/>
      <c r="M174" s="109"/>
      <c r="N174" s="104">
        <v>17242.7</v>
      </c>
      <c r="O174" s="104">
        <v>22537.570380000001</v>
      </c>
      <c r="P174" s="101">
        <f t="shared" si="29"/>
        <v>5294.8703800000003</v>
      </c>
      <c r="Q174" s="102"/>
    </row>
    <row r="175" spans="1:17" s="110" customFormat="1" ht="26.25" hidden="1" customHeight="1" x14ac:dyDescent="0.25">
      <c r="A175" s="93" t="s">
        <v>613</v>
      </c>
      <c r="B175" s="108">
        <v>11462190</v>
      </c>
      <c r="C175" s="106">
        <f t="shared" si="35"/>
        <v>0</v>
      </c>
      <c r="D175" s="107">
        <f t="shared" si="35"/>
        <v>540.5</v>
      </c>
      <c r="E175" s="107">
        <f>J175+O175</f>
        <v>1641.4269999999999</v>
      </c>
      <c r="F175" s="97">
        <f t="shared" si="27"/>
        <v>1100.9269999999999</v>
      </c>
      <c r="G175" s="98"/>
      <c r="H175" s="133"/>
      <c r="I175" s="134"/>
      <c r="J175" s="134">
        <v>820.71349999999995</v>
      </c>
      <c r="K175" s="131">
        <f t="shared" si="28"/>
        <v>820.71349999999995</v>
      </c>
      <c r="L175" s="132"/>
      <c r="M175" s="109"/>
      <c r="N175" s="104">
        <v>540.5</v>
      </c>
      <c r="O175" s="104">
        <v>820.71349999999995</v>
      </c>
      <c r="P175" s="101">
        <f t="shared" si="29"/>
        <v>280.21349999999995</v>
      </c>
      <c r="Q175" s="102"/>
    </row>
    <row r="176" spans="1:17" s="110" customFormat="1" ht="26.25" hidden="1" customHeight="1" x14ac:dyDescent="0.25">
      <c r="A176" s="93" t="s">
        <v>614</v>
      </c>
      <c r="B176" s="108">
        <v>114622</v>
      </c>
      <c r="C176" s="106">
        <f>C177+C178+C179+C180+C181</f>
        <v>0</v>
      </c>
      <c r="D176" s="107">
        <f>D177+D178+D179+D180+D181</f>
        <v>39848.800000000003</v>
      </c>
      <c r="E176" s="107">
        <f>SUM(E177:E181)</f>
        <v>1103379.5492100001</v>
      </c>
      <c r="F176" s="97">
        <f t="shared" si="27"/>
        <v>1063530.74921</v>
      </c>
      <c r="G176" s="98"/>
      <c r="H176" s="133">
        <f>SUM(H177:H181)</f>
        <v>0</v>
      </c>
      <c r="I176" s="134">
        <f>SUM(I177:I181)</f>
        <v>0</v>
      </c>
      <c r="J176" s="134">
        <f>SUM(J177:J181)</f>
        <v>1060153.5695300002</v>
      </c>
      <c r="K176" s="131">
        <f t="shared" si="28"/>
        <v>1060153.5695300002</v>
      </c>
      <c r="L176" s="132"/>
      <c r="M176" s="109">
        <f>SUM(M177:M181)</f>
        <v>0</v>
      </c>
      <c r="N176" s="104">
        <f>SUM(N177:N181)</f>
        <v>39848.800000000003</v>
      </c>
      <c r="O176" s="104">
        <f>SUM(O177:O181)</f>
        <v>43225.979680000004</v>
      </c>
      <c r="P176" s="101">
        <f t="shared" si="29"/>
        <v>3377.1796800000011</v>
      </c>
      <c r="Q176" s="102"/>
    </row>
    <row r="177" spans="1:17" s="110" customFormat="1" ht="26.25" hidden="1" customHeight="1" x14ac:dyDescent="0.25">
      <c r="A177" s="93" t="s">
        <v>615</v>
      </c>
      <c r="B177" s="108">
        <v>11462210</v>
      </c>
      <c r="C177" s="106">
        <f t="shared" ref="C177:D181" si="36">H177+M177</f>
        <v>0</v>
      </c>
      <c r="D177" s="107">
        <f t="shared" si="36"/>
        <v>0</v>
      </c>
      <c r="E177" s="107">
        <f>J177+O177</f>
        <v>1016927.58982</v>
      </c>
      <c r="F177" s="97">
        <f t="shared" si="27"/>
        <v>1016927.58982</v>
      </c>
      <c r="G177" s="98"/>
      <c r="H177" s="133"/>
      <c r="I177" s="134"/>
      <c r="J177" s="134">
        <v>1016927.58982</v>
      </c>
      <c r="K177" s="131">
        <f t="shared" si="28"/>
        <v>1016927.58982</v>
      </c>
      <c r="L177" s="132"/>
      <c r="M177" s="109"/>
      <c r="N177" s="104"/>
      <c r="O177" s="104">
        <v>0</v>
      </c>
      <c r="P177" s="101">
        <f t="shared" si="29"/>
        <v>0</v>
      </c>
      <c r="Q177" s="102"/>
    </row>
    <row r="178" spans="1:17" s="110" customFormat="1" ht="26.25" hidden="1" customHeight="1" x14ac:dyDescent="0.25">
      <c r="A178" s="93" t="s">
        <v>616</v>
      </c>
      <c r="B178" s="108">
        <v>11462220</v>
      </c>
      <c r="C178" s="106">
        <f t="shared" si="36"/>
        <v>0</v>
      </c>
      <c r="D178" s="107">
        <f t="shared" si="36"/>
        <v>1473</v>
      </c>
      <c r="E178" s="107">
        <f>J178+O178</f>
        <v>1188.12653</v>
      </c>
      <c r="F178" s="97">
        <f t="shared" si="27"/>
        <v>-284.87347</v>
      </c>
      <c r="G178" s="98"/>
      <c r="H178" s="133"/>
      <c r="I178" s="134"/>
      <c r="J178" s="134">
        <v>594.06326999999999</v>
      </c>
      <c r="K178" s="131">
        <f t="shared" si="28"/>
        <v>594.06326999999999</v>
      </c>
      <c r="L178" s="132"/>
      <c r="M178" s="109"/>
      <c r="N178" s="104">
        <v>1473</v>
      </c>
      <c r="O178" s="104">
        <v>594.06326000000001</v>
      </c>
      <c r="P178" s="101">
        <f t="shared" si="29"/>
        <v>-878.93673999999999</v>
      </c>
      <c r="Q178" s="102"/>
    </row>
    <row r="179" spans="1:17" s="110" customFormat="1" ht="26.25" hidden="1" customHeight="1" x14ac:dyDescent="0.25">
      <c r="A179" s="93" t="s">
        <v>617</v>
      </c>
      <c r="B179" s="108">
        <v>11462230</v>
      </c>
      <c r="C179" s="106">
        <f t="shared" si="36"/>
        <v>0</v>
      </c>
      <c r="D179" s="107">
        <f t="shared" si="36"/>
        <v>165.3</v>
      </c>
      <c r="E179" s="107">
        <f>J179+O179</f>
        <v>339.69200000000001</v>
      </c>
      <c r="F179" s="97">
        <f t="shared" si="27"/>
        <v>174.392</v>
      </c>
      <c r="G179" s="98"/>
      <c r="H179" s="133"/>
      <c r="I179" s="134"/>
      <c r="J179" s="134">
        <v>169.846</v>
      </c>
      <c r="K179" s="131">
        <f t="shared" si="28"/>
        <v>169.846</v>
      </c>
      <c r="L179" s="132"/>
      <c r="M179" s="109"/>
      <c r="N179" s="104">
        <v>165.3</v>
      </c>
      <c r="O179" s="104">
        <v>169.846</v>
      </c>
      <c r="P179" s="101">
        <f t="shared" si="29"/>
        <v>4.5459999999999923</v>
      </c>
      <c r="Q179" s="102"/>
    </row>
    <row r="180" spans="1:17" s="110" customFormat="1" ht="26.25" hidden="1" customHeight="1" x14ac:dyDescent="0.25">
      <c r="A180" s="93" t="s">
        <v>618</v>
      </c>
      <c r="B180" s="108">
        <v>11462240</v>
      </c>
      <c r="C180" s="106">
        <f t="shared" si="36"/>
        <v>0</v>
      </c>
      <c r="D180" s="107">
        <f t="shared" si="36"/>
        <v>0</v>
      </c>
      <c r="E180" s="107">
        <f>J180+O180</f>
        <v>31.232340000000001</v>
      </c>
      <c r="F180" s="97">
        <f t="shared" si="27"/>
        <v>31.232340000000001</v>
      </c>
      <c r="G180" s="98"/>
      <c r="H180" s="133"/>
      <c r="I180" s="134"/>
      <c r="J180" s="134">
        <v>15.61617</v>
      </c>
      <c r="K180" s="131">
        <f t="shared" si="28"/>
        <v>15.61617</v>
      </c>
      <c r="L180" s="132"/>
      <c r="M180" s="109"/>
      <c r="N180" s="104"/>
      <c r="O180" s="104">
        <v>15.61617</v>
      </c>
      <c r="P180" s="101">
        <f t="shared" si="29"/>
        <v>15.61617</v>
      </c>
      <c r="Q180" s="102"/>
    </row>
    <row r="181" spans="1:17" s="110" customFormat="1" ht="26.25" hidden="1" customHeight="1" x14ac:dyDescent="0.25">
      <c r="A181" s="93" t="s">
        <v>619</v>
      </c>
      <c r="B181" s="108">
        <v>11462290</v>
      </c>
      <c r="C181" s="106">
        <f t="shared" si="36"/>
        <v>0</v>
      </c>
      <c r="D181" s="107">
        <f t="shared" si="36"/>
        <v>38210.5</v>
      </c>
      <c r="E181" s="107">
        <f>J181+O181</f>
        <v>84892.908519999997</v>
      </c>
      <c r="F181" s="97">
        <f t="shared" si="27"/>
        <v>46682.408519999997</v>
      </c>
      <c r="G181" s="98"/>
      <c r="H181" s="133"/>
      <c r="I181" s="134"/>
      <c r="J181" s="134">
        <v>42446.454270000002</v>
      </c>
      <c r="K181" s="131">
        <f t="shared" si="28"/>
        <v>42446.454270000002</v>
      </c>
      <c r="L181" s="132"/>
      <c r="M181" s="109"/>
      <c r="N181" s="104">
        <v>38210.5</v>
      </c>
      <c r="O181" s="104">
        <v>42446.454250000003</v>
      </c>
      <c r="P181" s="101">
        <f t="shared" si="29"/>
        <v>4235.9542500000025</v>
      </c>
      <c r="Q181" s="102"/>
    </row>
    <row r="182" spans="1:17" s="110" customFormat="1" ht="26.25" hidden="1" customHeight="1" x14ac:dyDescent="0.25">
      <c r="A182" s="93" t="s">
        <v>620</v>
      </c>
      <c r="B182" s="108">
        <v>114623</v>
      </c>
      <c r="C182" s="106">
        <f>C183+C184+C185+C186+C187+C188</f>
        <v>0</v>
      </c>
      <c r="D182" s="107">
        <f>D183+D184+D185+D186+D187+D188</f>
        <v>56891.4</v>
      </c>
      <c r="E182" s="107">
        <f>SUM(E183:E188)</f>
        <v>2418690.2839000002</v>
      </c>
      <c r="F182" s="97">
        <f t="shared" si="27"/>
        <v>2361798.8839000002</v>
      </c>
      <c r="G182" s="98"/>
      <c r="H182" s="133">
        <f>SUM(H183:H188)</f>
        <v>0</v>
      </c>
      <c r="I182" s="134">
        <f>SUM(I183:I188)</f>
        <v>0</v>
      </c>
      <c r="J182" s="134">
        <f>SUM(J183:J188)</f>
        <v>59005.811459999997</v>
      </c>
      <c r="K182" s="131">
        <f t="shared" si="28"/>
        <v>59005.811459999997</v>
      </c>
      <c r="L182" s="132"/>
      <c r="M182" s="109">
        <f>SUM(M183:M188)</f>
        <v>0</v>
      </c>
      <c r="N182" s="104">
        <f>SUM(N183:N188)</f>
        <v>56891.4</v>
      </c>
      <c r="O182" s="104">
        <f>SUM(O183:O188)</f>
        <v>59005.810870999994</v>
      </c>
      <c r="P182" s="101">
        <f t="shared" si="29"/>
        <v>2114.4108709999928</v>
      </c>
      <c r="Q182" s="102"/>
    </row>
    <row r="183" spans="1:17" s="110" customFormat="1" ht="26.25" hidden="1" customHeight="1" x14ac:dyDescent="0.25">
      <c r="A183" s="93" t="s">
        <v>621</v>
      </c>
      <c r="B183" s="108">
        <v>11462310</v>
      </c>
      <c r="C183" s="106">
        <f t="shared" ref="C183:D188" si="37">H183+M183</f>
        <v>0</v>
      </c>
      <c r="D183" s="107">
        <f t="shared" si="37"/>
        <v>4335</v>
      </c>
      <c r="E183" s="107">
        <f>J183+O183</f>
        <v>8915.8919999999998</v>
      </c>
      <c r="F183" s="97">
        <f t="shared" si="27"/>
        <v>4580.8919999999998</v>
      </c>
      <c r="G183" s="98"/>
      <c r="H183" s="133"/>
      <c r="I183" s="134"/>
      <c r="J183" s="134">
        <v>4457.9459999999999</v>
      </c>
      <c r="K183" s="131">
        <f t="shared" si="28"/>
        <v>4457.9459999999999</v>
      </c>
      <c r="L183" s="132"/>
      <c r="M183" s="109"/>
      <c r="N183" s="104">
        <v>4335</v>
      </c>
      <c r="O183" s="104">
        <v>4457.9459999999999</v>
      </c>
      <c r="P183" s="101">
        <f t="shared" si="29"/>
        <v>122.94599999999991</v>
      </c>
      <c r="Q183" s="102"/>
    </row>
    <row r="184" spans="1:17" s="110" customFormat="1" ht="26.25" hidden="1" customHeight="1" x14ac:dyDescent="0.25">
      <c r="A184" s="93" t="s">
        <v>634</v>
      </c>
      <c r="B184" s="108">
        <v>11462320</v>
      </c>
      <c r="C184" s="106">
        <f t="shared" si="37"/>
        <v>0</v>
      </c>
      <c r="D184" s="107">
        <f t="shared" si="37"/>
        <v>4369.2</v>
      </c>
      <c r="E184" s="107">
        <f>J184+O184</f>
        <v>12118.57877</v>
      </c>
      <c r="F184" s="97">
        <f t="shared" si="27"/>
        <v>7749.3787700000003</v>
      </c>
      <c r="G184" s="98"/>
      <c r="H184" s="133"/>
      <c r="I184" s="134"/>
      <c r="J184" s="134">
        <v>6059.28946</v>
      </c>
      <c r="K184" s="131">
        <f t="shared" si="28"/>
        <v>6059.28946</v>
      </c>
      <c r="L184" s="132"/>
      <c r="M184" s="109"/>
      <c r="N184" s="104">
        <v>4369.2</v>
      </c>
      <c r="O184" s="104">
        <v>6059.2893100000001</v>
      </c>
      <c r="P184" s="101">
        <f t="shared" si="29"/>
        <v>1690.0893100000003</v>
      </c>
      <c r="Q184" s="102"/>
    </row>
    <row r="185" spans="1:17" s="110" customFormat="1" ht="26.25" hidden="1" customHeight="1" x14ac:dyDescent="0.25">
      <c r="A185" s="93" t="s">
        <v>623</v>
      </c>
      <c r="B185" s="108">
        <v>11462330</v>
      </c>
      <c r="C185" s="106">
        <f t="shared" si="37"/>
        <v>0</v>
      </c>
      <c r="D185" s="107">
        <f t="shared" si="37"/>
        <v>555.20000000000005</v>
      </c>
      <c r="E185" s="107">
        <v>2305289.2400000002</v>
      </c>
      <c r="F185" s="97">
        <f t="shared" si="27"/>
        <v>2304734.04</v>
      </c>
      <c r="G185" s="98"/>
      <c r="H185" s="133"/>
      <c r="I185" s="134"/>
      <c r="J185" s="134">
        <v>2305.2892400000001</v>
      </c>
      <c r="K185" s="131">
        <f t="shared" si="28"/>
        <v>2305.2892400000001</v>
      </c>
      <c r="L185" s="132"/>
      <c r="M185" s="109"/>
      <c r="N185" s="104">
        <v>555.20000000000005</v>
      </c>
      <c r="O185" s="104">
        <v>2305.2891909999998</v>
      </c>
      <c r="P185" s="101">
        <f t="shared" si="29"/>
        <v>1750.0891909999998</v>
      </c>
      <c r="Q185" s="102"/>
    </row>
    <row r="186" spans="1:17" s="110" customFormat="1" ht="26.25" hidden="1" customHeight="1" x14ac:dyDescent="0.25">
      <c r="A186" s="93" t="s">
        <v>624</v>
      </c>
      <c r="B186" s="108">
        <v>11462340</v>
      </c>
      <c r="C186" s="106">
        <f t="shared" si="37"/>
        <v>0</v>
      </c>
      <c r="D186" s="107">
        <f t="shared" si="37"/>
        <v>39904.1</v>
      </c>
      <c r="E186" s="107">
        <f>J186+O186</f>
        <v>73136.970149999994</v>
      </c>
      <c r="F186" s="97">
        <f t="shared" si="27"/>
        <v>33232.870149999995</v>
      </c>
      <c r="G186" s="98"/>
      <c r="H186" s="133"/>
      <c r="I186" s="134"/>
      <c r="J186" s="134">
        <v>36568.485139999997</v>
      </c>
      <c r="K186" s="131">
        <f t="shared" si="28"/>
        <v>36568.485139999997</v>
      </c>
      <c r="L186" s="132"/>
      <c r="M186" s="109"/>
      <c r="N186" s="104">
        <v>39904.1</v>
      </c>
      <c r="O186" s="104">
        <v>36568.485009999997</v>
      </c>
      <c r="P186" s="101">
        <f t="shared" si="29"/>
        <v>-3335.6149900000019</v>
      </c>
      <c r="Q186" s="102"/>
    </row>
    <row r="187" spans="1:17" s="110" customFormat="1" ht="26.25" hidden="1" customHeight="1" x14ac:dyDescent="0.25">
      <c r="A187" s="93" t="s">
        <v>625</v>
      </c>
      <c r="B187" s="108">
        <v>11462350</v>
      </c>
      <c r="C187" s="106">
        <f t="shared" si="37"/>
        <v>0</v>
      </c>
      <c r="D187" s="107">
        <f t="shared" si="37"/>
        <v>0</v>
      </c>
      <c r="E187" s="107">
        <f>J187+O187</f>
        <v>2.931</v>
      </c>
      <c r="F187" s="97">
        <f t="shared" si="27"/>
        <v>2.931</v>
      </c>
      <c r="G187" s="98"/>
      <c r="H187" s="133"/>
      <c r="I187" s="134"/>
      <c r="J187" s="134">
        <v>1.4655</v>
      </c>
      <c r="K187" s="131">
        <f t="shared" si="28"/>
        <v>1.4655</v>
      </c>
      <c r="L187" s="132"/>
      <c r="M187" s="109"/>
      <c r="N187" s="104"/>
      <c r="O187" s="104">
        <v>1.4655</v>
      </c>
      <c r="P187" s="101">
        <f t="shared" si="29"/>
        <v>1.4655</v>
      </c>
      <c r="Q187" s="102"/>
    </row>
    <row r="188" spans="1:17" s="110" customFormat="1" ht="26.25" hidden="1" customHeight="1" x14ac:dyDescent="0.25">
      <c r="A188" s="93" t="s">
        <v>626</v>
      </c>
      <c r="B188" s="108">
        <v>11462390</v>
      </c>
      <c r="C188" s="106">
        <f t="shared" si="37"/>
        <v>0</v>
      </c>
      <c r="D188" s="107">
        <f t="shared" si="37"/>
        <v>7727.9</v>
      </c>
      <c r="E188" s="107">
        <f>J188+O188</f>
        <v>19226.671979999999</v>
      </c>
      <c r="F188" s="97">
        <f t="shared" si="27"/>
        <v>11498.77198</v>
      </c>
      <c r="G188" s="98"/>
      <c r="H188" s="133"/>
      <c r="I188" s="134"/>
      <c r="J188" s="134">
        <v>9613.3361199999999</v>
      </c>
      <c r="K188" s="131">
        <f t="shared" si="28"/>
        <v>9613.3361199999999</v>
      </c>
      <c r="L188" s="132"/>
      <c r="M188" s="109"/>
      <c r="N188" s="104">
        <v>7727.9</v>
      </c>
      <c r="O188" s="104">
        <v>9613.3358599999992</v>
      </c>
      <c r="P188" s="101">
        <f t="shared" si="29"/>
        <v>1885.4358599999996</v>
      </c>
      <c r="Q188" s="102"/>
    </row>
    <row r="189" spans="1:17" s="110" customFormat="1" ht="26.25" hidden="1" customHeight="1" x14ac:dyDescent="0.25">
      <c r="A189" s="93" t="s">
        <v>627</v>
      </c>
      <c r="B189" s="108">
        <v>114624</v>
      </c>
      <c r="C189" s="106">
        <f>C190+C191+C192+C193+C194</f>
        <v>0</v>
      </c>
      <c r="D189" s="107">
        <f>D190+D191+D192+D193+D194</f>
        <v>29973.7</v>
      </c>
      <c r="E189" s="107">
        <f>SUM(E190:E194)</f>
        <v>66457.455042000001</v>
      </c>
      <c r="F189" s="97">
        <f t="shared" si="27"/>
        <v>36483.755042000004</v>
      </c>
      <c r="G189" s="98"/>
      <c r="H189" s="133">
        <f>SUM(H190:H194)</f>
        <v>0</v>
      </c>
      <c r="I189" s="134">
        <f>SUM(I190:I194)</f>
        <v>0</v>
      </c>
      <c r="J189" s="134">
        <f>SUM(J190:J194)</f>
        <v>33228.728029999998</v>
      </c>
      <c r="K189" s="131">
        <f t="shared" si="28"/>
        <v>33228.728029999998</v>
      </c>
      <c r="L189" s="132"/>
      <c r="M189" s="109">
        <f>SUM(M190:M194)</f>
        <v>0</v>
      </c>
      <c r="N189" s="104">
        <f>SUM(N190:N194)</f>
        <v>29973.7</v>
      </c>
      <c r="O189" s="104">
        <f>SUM(O190:O194)</f>
        <v>33228.727011999996</v>
      </c>
      <c r="P189" s="101">
        <f t="shared" si="29"/>
        <v>3255.027011999995</v>
      </c>
      <c r="Q189" s="102"/>
    </row>
    <row r="190" spans="1:17" s="110" customFormat="1" ht="26.25" hidden="1" customHeight="1" x14ac:dyDescent="0.25">
      <c r="A190" s="93" t="s">
        <v>628</v>
      </c>
      <c r="B190" s="108">
        <v>11462410</v>
      </c>
      <c r="C190" s="106">
        <f t="shared" ref="C190:D194" si="38">H190+M190</f>
        <v>0</v>
      </c>
      <c r="D190" s="107">
        <f t="shared" si="38"/>
        <v>5722.9</v>
      </c>
      <c r="E190" s="107">
        <f>J190+O190</f>
        <v>16289.09339</v>
      </c>
      <c r="F190" s="97">
        <f t="shared" si="27"/>
        <v>10566.19339</v>
      </c>
      <c r="G190" s="98"/>
      <c r="H190" s="133"/>
      <c r="I190" s="134"/>
      <c r="J190" s="134">
        <v>8144.5467200000003</v>
      </c>
      <c r="K190" s="131">
        <f t="shared" si="28"/>
        <v>8144.5467200000003</v>
      </c>
      <c r="L190" s="132"/>
      <c r="M190" s="109"/>
      <c r="N190" s="104">
        <v>5722.9</v>
      </c>
      <c r="O190" s="104">
        <v>8144.5466699999997</v>
      </c>
      <c r="P190" s="101">
        <f t="shared" si="29"/>
        <v>2421.6466700000001</v>
      </c>
      <c r="Q190" s="102"/>
    </row>
    <row r="191" spans="1:17" s="110" customFormat="1" ht="26.25" hidden="1" customHeight="1" x14ac:dyDescent="0.25">
      <c r="A191" s="93" t="s">
        <v>629</v>
      </c>
      <c r="B191" s="108">
        <v>11462420</v>
      </c>
      <c r="C191" s="106">
        <f t="shared" si="38"/>
        <v>0</v>
      </c>
      <c r="D191" s="107">
        <f t="shared" si="38"/>
        <v>8.1</v>
      </c>
      <c r="E191" s="107">
        <f>J191+O191</f>
        <v>35.311729999999997</v>
      </c>
      <c r="F191" s="97">
        <f t="shared" si="27"/>
        <v>27.211729999999996</v>
      </c>
      <c r="G191" s="98"/>
      <c r="H191" s="133"/>
      <c r="I191" s="134"/>
      <c r="J191" s="134">
        <v>17.65587</v>
      </c>
      <c r="K191" s="131">
        <f t="shared" si="28"/>
        <v>17.65587</v>
      </c>
      <c r="L191" s="132"/>
      <c r="M191" s="109"/>
      <c r="N191" s="104">
        <v>8.1</v>
      </c>
      <c r="O191" s="104">
        <v>17.655860000000001</v>
      </c>
      <c r="P191" s="101">
        <f t="shared" si="29"/>
        <v>9.5558600000000009</v>
      </c>
      <c r="Q191" s="102"/>
    </row>
    <row r="192" spans="1:17" s="110" customFormat="1" ht="26.25" hidden="1" customHeight="1" x14ac:dyDescent="0.25">
      <c r="A192" s="93" t="s">
        <v>630</v>
      </c>
      <c r="B192" s="108">
        <v>11462430</v>
      </c>
      <c r="C192" s="106">
        <f t="shared" si="38"/>
        <v>0</v>
      </c>
      <c r="D192" s="107">
        <f t="shared" si="38"/>
        <v>0</v>
      </c>
      <c r="E192" s="107">
        <f>J192+O192</f>
        <v>0.18</v>
      </c>
      <c r="F192" s="97">
        <f t="shared" si="27"/>
        <v>0.18</v>
      </c>
      <c r="G192" s="98"/>
      <c r="H192" s="133"/>
      <c r="I192" s="134"/>
      <c r="J192" s="134">
        <v>0.09</v>
      </c>
      <c r="K192" s="131">
        <f t="shared" si="28"/>
        <v>0.09</v>
      </c>
      <c r="L192" s="132"/>
      <c r="M192" s="109"/>
      <c r="N192" s="104"/>
      <c r="O192" s="104">
        <v>0.09</v>
      </c>
      <c r="P192" s="101">
        <f t="shared" si="29"/>
        <v>0.09</v>
      </c>
      <c r="Q192" s="102"/>
    </row>
    <row r="193" spans="1:17" s="110" customFormat="1" ht="26.25" hidden="1" customHeight="1" x14ac:dyDescent="0.25">
      <c r="A193" s="93" t="s">
        <v>631</v>
      </c>
      <c r="B193" s="108">
        <v>11462440</v>
      </c>
      <c r="C193" s="106">
        <f t="shared" si="38"/>
        <v>0</v>
      </c>
      <c r="D193" s="107">
        <f t="shared" si="38"/>
        <v>21116.7</v>
      </c>
      <c r="E193" s="107">
        <f>J193+O193</f>
        <v>44247.359032</v>
      </c>
      <c r="F193" s="97">
        <f t="shared" si="27"/>
        <v>23130.659032</v>
      </c>
      <c r="G193" s="98"/>
      <c r="H193" s="133"/>
      <c r="I193" s="134"/>
      <c r="J193" s="134">
        <v>22123.67986</v>
      </c>
      <c r="K193" s="131">
        <f t="shared" si="28"/>
        <v>22123.67986</v>
      </c>
      <c r="L193" s="132"/>
      <c r="M193" s="109"/>
      <c r="N193" s="104">
        <v>21116.7</v>
      </c>
      <c r="O193" s="104">
        <v>22123.679172</v>
      </c>
      <c r="P193" s="101">
        <f t="shared" si="29"/>
        <v>1006.9791719999994</v>
      </c>
      <c r="Q193" s="102"/>
    </row>
    <row r="194" spans="1:17" s="110" customFormat="1" ht="26.25" hidden="1" customHeight="1" x14ac:dyDescent="0.25">
      <c r="A194" s="93" t="s">
        <v>635</v>
      </c>
      <c r="B194" s="108">
        <v>11462490</v>
      </c>
      <c r="C194" s="106">
        <f t="shared" si="38"/>
        <v>0</v>
      </c>
      <c r="D194" s="107">
        <f t="shared" si="38"/>
        <v>3126</v>
      </c>
      <c r="E194" s="107">
        <f>J194+O194</f>
        <v>5885.5108899999996</v>
      </c>
      <c r="F194" s="97">
        <f t="shared" si="27"/>
        <v>2759.5108899999996</v>
      </c>
      <c r="G194" s="98"/>
      <c r="H194" s="133"/>
      <c r="I194" s="134"/>
      <c r="J194" s="134">
        <v>2942.75558</v>
      </c>
      <c r="K194" s="131">
        <f t="shared" si="28"/>
        <v>2942.75558</v>
      </c>
      <c r="L194" s="132"/>
      <c r="M194" s="109"/>
      <c r="N194" s="104">
        <v>3126</v>
      </c>
      <c r="O194" s="104">
        <v>2942.75531</v>
      </c>
      <c r="P194" s="101">
        <f t="shared" si="29"/>
        <v>-183.24468999999999</v>
      </c>
      <c r="Q194" s="102"/>
    </row>
    <row r="195" spans="1:17" s="110" customFormat="1" ht="26.25" customHeight="1" x14ac:dyDescent="0.25">
      <c r="A195" s="93" t="s">
        <v>636</v>
      </c>
      <c r="B195" s="108">
        <v>115</v>
      </c>
      <c r="C195" s="106">
        <f>C196+C231</f>
        <v>20352200</v>
      </c>
      <c r="D195" s="107">
        <f>D196+D231</f>
        <v>22352200</v>
      </c>
      <c r="E195" s="107">
        <f>E196+E231</f>
        <v>21967706.517000001</v>
      </c>
      <c r="F195" s="97">
        <f t="shared" si="27"/>
        <v>-384493.48299999908</v>
      </c>
      <c r="G195" s="98">
        <f>E195/D195*100</f>
        <v>98.279840539186296</v>
      </c>
      <c r="H195" s="133">
        <v>20352200</v>
      </c>
      <c r="I195" s="134">
        <f>I196+I231</f>
        <v>22352200</v>
      </c>
      <c r="J195" s="134">
        <f>J196+J231</f>
        <v>21967706.517000001</v>
      </c>
      <c r="K195" s="131">
        <f t="shared" si="28"/>
        <v>-384493.48299999908</v>
      </c>
      <c r="L195" s="132">
        <f>J195/I195*100</f>
        <v>98.279840539186296</v>
      </c>
      <c r="M195" s="109">
        <f>M196+M231</f>
        <v>0</v>
      </c>
      <c r="N195" s="104">
        <f>N196+N231</f>
        <v>0</v>
      </c>
      <c r="O195" s="104">
        <f>O196+O231</f>
        <v>0</v>
      </c>
      <c r="P195" s="101">
        <f t="shared" si="29"/>
        <v>0</v>
      </c>
      <c r="Q195" s="102"/>
    </row>
    <row r="196" spans="1:17" s="110" customFormat="1" ht="26.25" customHeight="1" x14ac:dyDescent="0.25">
      <c r="A196" s="93" t="s">
        <v>637</v>
      </c>
      <c r="B196" s="108">
        <v>1151</v>
      </c>
      <c r="C196" s="106">
        <f>C197+C204+C207+C210+C212+C217+C223+C229</f>
        <v>1315500</v>
      </c>
      <c r="D196" s="107">
        <f>D197+D204+D207+D210+D212+D217+D223+D229</f>
        <v>3915500</v>
      </c>
      <c r="E196" s="107">
        <f>E197+E204+E207+E210+E212+E217+E223+E229</f>
        <v>5079290.3123599999</v>
      </c>
      <c r="F196" s="97">
        <f t="shared" si="27"/>
        <v>1163790.3123599999</v>
      </c>
      <c r="G196" s="98">
        <f>E196/D196*100</f>
        <v>129.72264876414249</v>
      </c>
      <c r="H196" s="133">
        <v>1315500</v>
      </c>
      <c r="I196" s="134">
        <f>I197+I204+I207+I210+I212+I217+I223+I229</f>
        <v>3915500</v>
      </c>
      <c r="J196" s="134">
        <f>J197+J204+J207+J210+J212+J217+J223+J229</f>
        <v>5079290.3123599999</v>
      </c>
      <c r="K196" s="131">
        <f t="shared" si="28"/>
        <v>1163790.3123599999</v>
      </c>
      <c r="L196" s="132">
        <f>J196/I196*100</f>
        <v>129.72264876414249</v>
      </c>
      <c r="M196" s="109">
        <f>M197+M204+M207+M210+M212+M217+M223+M229</f>
        <v>0</v>
      </c>
      <c r="N196" s="104">
        <f>N197+N204+N207+N210+N212+N217+N223+N229</f>
        <v>0</v>
      </c>
      <c r="O196" s="104">
        <f>O197+O204+O207+O210+O212+O217+O223+O229</f>
        <v>0</v>
      </c>
      <c r="P196" s="101">
        <f t="shared" si="29"/>
        <v>0</v>
      </c>
      <c r="Q196" s="102"/>
    </row>
    <row r="197" spans="1:17" s="110" customFormat="1" ht="26.25" customHeight="1" x14ac:dyDescent="0.25">
      <c r="A197" s="93" t="s">
        <v>638</v>
      </c>
      <c r="B197" s="108">
        <v>11511</v>
      </c>
      <c r="C197" s="106">
        <f>C198+C199+C200+C201+C202+C203</f>
        <v>657500</v>
      </c>
      <c r="D197" s="107">
        <f>D198+D199+D200+D201+D202+D203</f>
        <v>3257500</v>
      </c>
      <c r="E197" s="107">
        <f>SUM(E198:E203)</f>
        <v>4245082.4247000003</v>
      </c>
      <c r="F197" s="97">
        <f t="shared" si="27"/>
        <v>987582.42470000032</v>
      </c>
      <c r="G197" s="98">
        <f>E197/D197*100</f>
        <v>130.31718878587876</v>
      </c>
      <c r="H197" s="133">
        <v>657500</v>
      </c>
      <c r="I197" s="134">
        <f>SUM(I198:I203)</f>
        <v>3257500</v>
      </c>
      <c r="J197" s="134">
        <f>SUM(J198:J203)</f>
        <v>4245082.4247000003</v>
      </c>
      <c r="K197" s="131">
        <f t="shared" si="28"/>
        <v>987582.42470000032</v>
      </c>
      <c r="L197" s="132">
        <f>J197/I197*100</f>
        <v>130.31718878587876</v>
      </c>
      <c r="M197" s="109">
        <f>SUM(M198:M203)</f>
        <v>0</v>
      </c>
      <c r="N197" s="104">
        <f>SUM(N198:N203)</f>
        <v>0</v>
      </c>
      <c r="O197" s="104">
        <f>SUM(O198:O203)</f>
        <v>0</v>
      </c>
      <c r="P197" s="101">
        <f t="shared" si="29"/>
        <v>0</v>
      </c>
      <c r="Q197" s="102"/>
    </row>
    <row r="198" spans="1:17" s="110" customFormat="1" ht="37.5" customHeight="1" x14ac:dyDescent="0.25">
      <c r="A198" s="93" t="s">
        <v>639</v>
      </c>
      <c r="B198" s="108">
        <v>11511100</v>
      </c>
      <c r="C198" s="106">
        <f t="shared" ref="C198:D203" si="39">H198+M198</f>
        <v>0</v>
      </c>
      <c r="D198" s="107">
        <f t="shared" si="39"/>
        <v>0</v>
      </c>
      <c r="E198" s="107">
        <f>J198+O198</f>
        <v>7873.7576900000004</v>
      </c>
      <c r="F198" s="97">
        <f t="shared" si="27"/>
        <v>7873.7576900000004</v>
      </c>
      <c r="G198" s="98"/>
      <c r="H198" s="133"/>
      <c r="I198" s="134"/>
      <c r="J198" s="134">
        <v>7873.7576900000004</v>
      </c>
      <c r="K198" s="131">
        <f t="shared" si="28"/>
        <v>7873.7576900000004</v>
      </c>
      <c r="L198" s="132"/>
      <c r="M198" s="109"/>
      <c r="N198" s="104"/>
      <c r="O198" s="104">
        <v>0</v>
      </c>
      <c r="P198" s="101">
        <f t="shared" si="29"/>
        <v>0</v>
      </c>
      <c r="Q198" s="102"/>
    </row>
    <row r="199" spans="1:17" s="110" customFormat="1" ht="26.25" hidden="1" customHeight="1" x14ac:dyDescent="0.25">
      <c r="A199" s="93" t="s">
        <v>640</v>
      </c>
      <c r="B199" s="108">
        <v>11511200</v>
      </c>
      <c r="C199" s="106">
        <f t="shared" si="39"/>
        <v>0</v>
      </c>
      <c r="D199" s="107">
        <f t="shared" si="39"/>
        <v>0</v>
      </c>
      <c r="E199" s="107">
        <f>J199+O199</f>
        <v>0</v>
      </c>
      <c r="F199" s="97">
        <f t="shared" si="27"/>
        <v>0</v>
      </c>
      <c r="G199" s="98"/>
      <c r="H199" s="133">
        <v>0</v>
      </c>
      <c r="I199" s="134">
        <v>0</v>
      </c>
      <c r="J199" s="134">
        <v>0</v>
      </c>
      <c r="K199" s="131">
        <f t="shared" si="28"/>
        <v>0</v>
      </c>
      <c r="L199" s="132"/>
      <c r="M199" s="109">
        <v>0</v>
      </c>
      <c r="N199" s="104">
        <v>0</v>
      </c>
      <c r="O199" s="104">
        <v>0</v>
      </c>
      <c r="P199" s="101">
        <f t="shared" si="29"/>
        <v>0</v>
      </c>
      <c r="Q199" s="102"/>
    </row>
    <row r="200" spans="1:17" s="110" customFormat="1" ht="26.25" hidden="1" customHeight="1" x14ac:dyDescent="0.25">
      <c r="A200" s="93" t="s">
        <v>641</v>
      </c>
      <c r="B200" s="108">
        <v>11511300</v>
      </c>
      <c r="C200" s="106">
        <f t="shared" si="39"/>
        <v>0</v>
      </c>
      <c r="D200" s="107">
        <f t="shared" si="39"/>
        <v>0</v>
      </c>
      <c r="E200" s="107">
        <f>J200+O200</f>
        <v>0</v>
      </c>
      <c r="F200" s="97">
        <f t="shared" ref="F200:F263" si="40">E200-D200</f>
        <v>0</v>
      </c>
      <c r="G200" s="98"/>
      <c r="H200" s="133">
        <v>0</v>
      </c>
      <c r="I200" s="134">
        <v>0</v>
      </c>
      <c r="J200" s="134">
        <v>0</v>
      </c>
      <c r="K200" s="131">
        <f t="shared" ref="K200:K263" si="41">J200-I200</f>
        <v>0</v>
      </c>
      <c r="L200" s="132"/>
      <c r="M200" s="109">
        <v>0</v>
      </c>
      <c r="N200" s="104">
        <v>0</v>
      </c>
      <c r="O200" s="104">
        <v>0</v>
      </c>
      <c r="P200" s="101">
        <f t="shared" ref="P200:P263" si="42">O200-N200</f>
        <v>0</v>
      </c>
      <c r="Q200" s="102"/>
    </row>
    <row r="201" spans="1:17" s="110" customFormat="1" ht="26.25" hidden="1" customHeight="1" x14ac:dyDescent="0.25">
      <c r="A201" s="93" t="s">
        <v>642</v>
      </c>
      <c r="B201" s="108">
        <v>11511400</v>
      </c>
      <c r="C201" s="106">
        <f t="shared" si="39"/>
        <v>0</v>
      </c>
      <c r="D201" s="107">
        <f t="shared" si="39"/>
        <v>0</v>
      </c>
      <c r="E201" s="107">
        <v>0</v>
      </c>
      <c r="F201" s="97">
        <f t="shared" si="40"/>
        <v>0</v>
      </c>
      <c r="G201" s="98"/>
      <c r="H201" s="133">
        <v>0</v>
      </c>
      <c r="I201" s="134">
        <v>0</v>
      </c>
      <c r="J201" s="134">
        <v>0</v>
      </c>
      <c r="K201" s="131">
        <f t="shared" si="41"/>
        <v>0</v>
      </c>
      <c r="L201" s="132"/>
      <c r="M201" s="109">
        <v>0</v>
      </c>
      <c r="N201" s="104">
        <v>0</v>
      </c>
      <c r="O201" s="104">
        <v>0</v>
      </c>
      <c r="P201" s="101">
        <f t="shared" si="42"/>
        <v>0</v>
      </c>
      <c r="Q201" s="102"/>
    </row>
    <row r="202" spans="1:17" s="110" customFormat="1" ht="26.25" customHeight="1" x14ac:dyDescent="0.25">
      <c r="A202" s="93" t="s">
        <v>643</v>
      </c>
      <c r="B202" s="108">
        <v>11511500</v>
      </c>
      <c r="C202" s="106">
        <f t="shared" si="39"/>
        <v>657500</v>
      </c>
      <c r="D202" s="107">
        <f t="shared" si="39"/>
        <v>3257500</v>
      </c>
      <c r="E202" s="107">
        <f>J202+O202</f>
        <v>4237207.4906700002</v>
      </c>
      <c r="F202" s="97">
        <f t="shared" si="40"/>
        <v>979707.4906700002</v>
      </c>
      <c r="G202" s="98">
        <f>E202/D202*100</f>
        <v>130.07544100291634</v>
      </c>
      <c r="H202" s="133">
        <v>657500</v>
      </c>
      <c r="I202" s="134">
        <v>3257500</v>
      </c>
      <c r="J202" s="134">
        <v>4237207.4906700002</v>
      </c>
      <c r="K202" s="131">
        <f t="shared" si="41"/>
        <v>979707.4906700002</v>
      </c>
      <c r="L202" s="132">
        <f>J202/I202*100</f>
        <v>130.07544100291634</v>
      </c>
      <c r="M202" s="109"/>
      <c r="N202" s="104"/>
      <c r="O202" s="104">
        <v>0</v>
      </c>
      <c r="P202" s="101">
        <f t="shared" si="42"/>
        <v>0</v>
      </c>
      <c r="Q202" s="102"/>
    </row>
    <row r="203" spans="1:17" s="110" customFormat="1" ht="26.25" customHeight="1" x14ac:dyDescent="0.25">
      <c r="A203" s="93" t="s">
        <v>644</v>
      </c>
      <c r="B203" s="108">
        <v>11511600</v>
      </c>
      <c r="C203" s="106">
        <f t="shared" si="39"/>
        <v>0</v>
      </c>
      <c r="D203" s="107">
        <f t="shared" si="39"/>
        <v>0</v>
      </c>
      <c r="E203" s="107">
        <f>J203+O203</f>
        <v>1.1763399999999999</v>
      </c>
      <c r="F203" s="97">
        <f t="shared" si="40"/>
        <v>1.1763399999999999</v>
      </c>
      <c r="G203" s="98"/>
      <c r="H203" s="133"/>
      <c r="I203" s="134"/>
      <c r="J203" s="134">
        <v>1.1763399999999999</v>
      </c>
      <c r="K203" s="131">
        <f t="shared" si="41"/>
        <v>1.1763399999999999</v>
      </c>
      <c r="L203" s="132"/>
      <c r="M203" s="109"/>
      <c r="N203" s="104"/>
      <c r="O203" s="104">
        <v>0</v>
      </c>
      <c r="P203" s="101">
        <f t="shared" si="42"/>
        <v>0</v>
      </c>
      <c r="Q203" s="102"/>
    </row>
    <row r="204" spans="1:17" s="110" customFormat="1" ht="26.25" customHeight="1" x14ac:dyDescent="0.25">
      <c r="A204" s="93" t="s">
        <v>645</v>
      </c>
      <c r="B204" s="108">
        <v>11512</v>
      </c>
      <c r="C204" s="106">
        <f>C205+C206</f>
        <v>0</v>
      </c>
      <c r="D204" s="107">
        <f>D205+D206</f>
        <v>0</v>
      </c>
      <c r="E204" s="107">
        <f>SUM(E205:E206)</f>
        <v>2964.5209500000001</v>
      </c>
      <c r="F204" s="97">
        <f t="shared" si="40"/>
        <v>2964.5209500000001</v>
      </c>
      <c r="G204" s="98"/>
      <c r="H204" s="133">
        <f>SUM(H205:H206)</f>
        <v>0</v>
      </c>
      <c r="I204" s="134">
        <f>SUM(I205:I206)</f>
        <v>0</v>
      </c>
      <c r="J204" s="134">
        <f>SUM(J205:J206)</f>
        <v>2964.5209500000001</v>
      </c>
      <c r="K204" s="131">
        <f t="shared" si="41"/>
        <v>2964.5209500000001</v>
      </c>
      <c r="L204" s="132"/>
      <c r="M204" s="109">
        <f>SUM(M205:M206)</f>
        <v>0</v>
      </c>
      <c r="N204" s="104">
        <f>SUM(N205:N206)</f>
        <v>0</v>
      </c>
      <c r="O204" s="104">
        <f>SUM(O205:O206)</f>
        <v>0</v>
      </c>
      <c r="P204" s="101">
        <f t="shared" si="42"/>
        <v>0</v>
      </c>
      <c r="Q204" s="102"/>
    </row>
    <row r="205" spans="1:17" s="110" customFormat="1" ht="26.25" customHeight="1" x14ac:dyDescent="0.25">
      <c r="A205" s="93" t="s">
        <v>646</v>
      </c>
      <c r="B205" s="108">
        <v>11512100</v>
      </c>
      <c r="C205" s="106">
        <f t="shared" ref="C205:E206" si="43">H205+M205</f>
        <v>0</v>
      </c>
      <c r="D205" s="107">
        <f t="shared" si="43"/>
        <v>0</v>
      </c>
      <c r="E205" s="107">
        <f t="shared" si="43"/>
        <v>2964.5209500000001</v>
      </c>
      <c r="F205" s="97">
        <f t="shared" si="40"/>
        <v>2964.5209500000001</v>
      </c>
      <c r="G205" s="98"/>
      <c r="H205" s="133"/>
      <c r="I205" s="134"/>
      <c r="J205" s="134">
        <v>2964.5209500000001</v>
      </c>
      <c r="K205" s="131">
        <f t="shared" si="41"/>
        <v>2964.5209500000001</v>
      </c>
      <c r="L205" s="132"/>
      <c r="M205" s="109"/>
      <c r="N205" s="104"/>
      <c r="O205" s="104">
        <v>0</v>
      </c>
      <c r="P205" s="101">
        <f t="shared" si="42"/>
        <v>0</v>
      </c>
      <c r="Q205" s="102"/>
    </row>
    <row r="206" spans="1:17" s="110" customFormat="1" ht="26.25" hidden="1" customHeight="1" x14ac:dyDescent="0.25">
      <c r="A206" s="93" t="s">
        <v>647</v>
      </c>
      <c r="B206" s="108">
        <v>11512200</v>
      </c>
      <c r="C206" s="106">
        <f t="shared" si="43"/>
        <v>0</v>
      </c>
      <c r="D206" s="107">
        <f t="shared" si="43"/>
        <v>0</v>
      </c>
      <c r="E206" s="107">
        <f t="shared" si="43"/>
        <v>0</v>
      </c>
      <c r="F206" s="97">
        <f t="shared" si="40"/>
        <v>0</v>
      </c>
      <c r="G206" s="98"/>
      <c r="H206" s="133">
        <v>0</v>
      </c>
      <c r="I206" s="134">
        <v>0</v>
      </c>
      <c r="J206" s="134">
        <v>0</v>
      </c>
      <c r="K206" s="131">
        <f t="shared" si="41"/>
        <v>0</v>
      </c>
      <c r="L206" s="132"/>
      <c r="M206" s="109">
        <v>0</v>
      </c>
      <c r="N206" s="104">
        <v>0</v>
      </c>
      <c r="O206" s="104">
        <v>0</v>
      </c>
      <c r="P206" s="101">
        <f t="shared" si="42"/>
        <v>0</v>
      </c>
      <c r="Q206" s="102"/>
    </row>
    <row r="207" spans="1:17" s="110" customFormat="1" ht="26.25" customHeight="1" x14ac:dyDescent="0.25">
      <c r="A207" s="93" t="s">
        <v>648</v>
      </c>
      <c r="B207" s="108">
        <v>11513</v>
      </c>
      <c r="C207" s="106">
        <f>C208+C209</f>
        <v>658000</v>
      </c>
      <c r="D207" s="107">
        <f>D208+D209</f>
        <v>658000</v>
      </c>
      <c r="E207" s="107">
        <f>SUM(E208:E209)</f>
        <v>612769.85973000003</v>
      </c>
      <c r="F207" s="97">
        <f t="shared" si="40"/>
        <v>-45230.140269999974</v>
      </c>
      <c r="G207" s="98">
        <f>E207/D207*100</f>
        <v>93.126118500000004</v>
      </c>
      <c r="H207" s="133">
        <v>658000</v>
      </c>
      <c r="I207" s="134">
        <f>SUM(I208:I209)</f>
        <v>658000</v>
      </c>
      <c r="J207" s="134">
        <f>SUM(J208:J209)</f>
        <v>612769.85973000003</v>
      </c>
      <c r="K207" s="131">
        <f t="shared" si="41"/>
        <v>-45230.140269999974</v>
      </c>
      <c r="L207" s="132">
        <f>J207/I207*100</f>
        <v>93.126118500000004</v>
      </c>
      <c r="M207" s="109">
        <f>SUM(M208:M209)</f>
        <v>0</v>
      </c>
      <c r="N207" s="104">
        <f>SUM(N208:N209)</f>
        <v>0</v>
      </c>
      <c r="O207" s="104">
        <f>SUM(O208:O209)</f>
        <v>0</v>
      </c>
      <c r="P207" s="101">
        <f t="shared" si="42"/>
        <v>0</v>
      </c>
      <c r="Q207" s="102"/>
    </row>
    <row r="208" spans="1:17" s="110" customFormat="1" ht="26.25" customHeight="1" x14ac:dyDescent="0.25">
      <c r="A208" s="93" t="s">
        <v>649</v>
      </c>
      <c r="B208" s="108">
        <v>11513100</v>
      </c>
      <c r="C208" s="106">
        <f t="shared" ref="C208:E209" si="44">H208+M208</f>
        <v>8900</v>
      </c>
      <c r="D208" s="107">
        <f t="shared" si="44"/>
        <v>8900</v>
      </c>
      <c r="E208" s="107">
        <f t="shared" si="44"/>
        <v>5070.9492600000003</v>
      </c>
      <c r="F208" s="97">
        <f t="shared" si="40"/>
        <v>-3829.0507399999997</v>
      </c>
      <c r="G208" s="98">
        <f>E208/D208*100</f>
        <v>56.976957977528095</v>
      </c>
      <c r="H208" s="133">
        <v>8900</v>
      </c>
      <c r="I208" s="134">
        <v>8900</v>
      </c>
      <c r="J208" s="134">
        <v>5070.9492600000003</v>
      </c>
      <c r="K208" s="131">
        <f t="shared" si="41"/>
        <v>-3829.0507399999997</v>
      </c>
      <c r="L208" s="132">
        <f>J208/I208*100</f>
        <v>56.976957977528095</v>
      </c>
      <c r="M208" s="109"/>
      <c r="N208" s="104"/>
      <c r="O208" s="104">
        <v>0</v>
      </c>
      <c r="P208" s="101">
        <f t="shared" si="42"/>
        <v>0</v>
      </c>
      <c r="Q208" s="102"/>
    </row>
    <row r="209" spans="1:17" s="110" customFormat="1" ht="26.25" customHeight="1" x14ac:dyDescent="0.25">
      <c r="A209" s="93" t="s">
        <v>650</v>
      </c>
      <c r="B209" s="108">
        <v>11513200</v>
      </c>
      <c r="C209" s="106">
        <f t="shared" si="44"/>
        <v>649100</v>
      </c>
      <c r="D209" s="107">
        <f t="shared" si="44"/>
        <v>649100</v>
      </c>
      <c r="E209" s="107">
        <f t="shared" si="44"/>
        <v>607698.91047</v>
      </c>
      <c r="F209" s="97">
        <f t="shared" si="40"/>
        <v>-41401.089529999997</v>
      </c>
      <c r="G209" s="98">
        <f>E209/D209*100</f>
        <v>93.621770215683256</v>
      </c>
      <c r="H209" s="133">
        <v>649100</v>
      </c>
      <c r="I209" s="134">
        <v>649100</v>
      </c>
      <c r="J209" s="134">
        <v>607698.91047</v>
      </c>
      <c r="K209" s="131">
        <f t="shared" si="41"/>
        <v>-41401.089529999997</v>
      </c>
      <c r="L209" s="132">
        <f>J209/I209*100</f>
        <v>93.621770215683256</v>
      </c>
      <c r="M209" s="109"/>
      <c r="N209" s="104"/>
      <c r="O209" s="104">
        <v>0</v>
      </c>
      <c r="P209" s="101">
        <f t="shared" si="42"/>
        <v>0</v>
      </c>
      <c r="Q209" s="102"/>
    </row>
    <row r="210" spans="1:17" s="110" customFormat="1" ht="26.25" hidden="1" customHeight="1" x14ac:dyDescent="0.25">
      <c r="A210" s="93" t="s">
        <v>651</v>
      </c>
      <c r="B210" s="108">
        <v>11514</v>
      </c>
      <c r="C210" s="106">
        <f>C211</f>
        <v>0</v>
      </c>
      <c r="D210" s="107">
        <f>D211</f>
        <v>0</v>
      </c>
      <c r="E210" s="107">
        <f>J210+O210</f>
        <v>0</v>
      </c>
      <c r="F210" s="97">
        <f t="shared" si="40"/>
        <v>0</v>
      </c>
      <c r="G210" s="98"/>
      <c r="H210" s="133">
        <v>0</v>
      </c>
      <c r="I210" s="134">
        <v>0</v>
      </c>
      <c r="J210" s="134">
        <v>0</v>
      </c>
      <c r="K210" s="131">
        <f t="shared" si="41"/>
        <v>0</v>
      </c>
      <c r="L210" s="132"/>
      <c r="M210" s="109">
        <v>0</v>
      </c>
      <c r="N210" s="104">
        <v>0</v>
      </c>
      <c r="O210" s="104">
        <v>0</v>
      </c>
      <c r="P210" s="101">
        <f t="shared" si="42"/>
        <v>0</v>
      </c>
      <c r="Q210" s="102"/>
    </row>
    <row r="211" spans="1:17" s="110" customFormat="1" ht="26.25" hidden="1" customHeight="1" x14ac:dyDescent="0.25">
      <c r="A211" s="93" t="s">
        <v>651</v>
      </c>
      <c r="B211" s="108">
        <v>11514100</v>
      </c>
      <c r="C211" s="106">
        <f>H211+M211</f>
        <v>0</v>
      </c>
      <c r="D211" s="107">
        <f>I211+N211</f>
        <v>0</v>
      </c>
      <c r="E211" s="107">
        <f>J211+O211</f>
        <v>0</v>
      </c>
      <c r="F211" s="97">
        <f t="shared" si="40"/>
        <v>0</v>
      </c>
      <c r="G211" s="98"/>
      <c r="H211" s="133">
        <v>0</v>
      </c>
      <c r="I211" s="134">
        <v>0</v>
      </c>
      <c r="J211" s="134">
        <v>0</v>
      </c>
      <c r="K211" s="131">
        <f t="shared" si="41"/>
        <v>0</v>
      </c>
      <c r="L211" s="132"/>
      <c r="M211" s="109">
        <v>0</v>
      </c>
      <c r="N211" s="104">
        <v>0</v>
      </c>
      <c r="O211" s="104">
        <v>0</v>
      </c>
      <c r="P211" s="101">
        <f t="shared" si="42"/>
        <v>0</v>
      </c>
      <c r="Q211" s="102"/>
    </row>
    <row r="212" spans="1:17" s="110" customFormat="1" ht="26.25" hidden="1" customHeight="1" x14ac:dyDescent="0.25">
      <c r="A212" s="93" t="s">
        <v>652</v>
      </c>
      <c r="B212" s="108">
        <v>11515</v>
      </c>
      <c r="C212" s="106">
        <f>C213+C214+C215+C216</f>
        <v>0</v>
      </c>
      <c r="D212" s="107">
        <f>D213+D214+D215+D216</f>
        <v>0</v>
      </c>
      <c r="E212" s="107">
        <v>0</v>
      </c>
      <c r="F212" s="97">
        <f t="shared" si="40"/>
        <v>0</v>
      </c>
      <c r="G212" s="98"/>
      <c r="H212" s="133">
        <v>0</v>
      </c>
      <c r="I212" s="134">
        <v>0</v>
      </c>
      <c r="J212" s="134">
        <v>0</v>
      </c>
      <c r="K212" s="131">
        <f t="shared" si="41"/>
        <v>0</v>
      </c>
      <c r="L212" s="132"/>
      <c r="M212" s="109">
        <v>0</v>
      </c>
      <c r="N212" s="104">
        <v>0</v>
      </c>
      <c r="O212" s="104">
        <v>0</v>
      </c>
      <c r="P212" s="101">
        <f t="shared" si="42"/>
        <v>0</v>
      </c>
      <c r="Q212" s="102"/>
    </row>
    <row r="213" spans="1:17" s="110" customFormat="1" ht="26.25" hidden="1" customHeight="1" x14ac:dyDescent="0.25">
      <c r="A213" s="93" t="s">
        <v>653</v>
      </c>
      <c r="B213" s="108">
        <v>11515100</v>
      </c>
      <c r="C213" s="106">
        <f t="shared" ref="C213:D216" si="45">H213+M213</f>
        <v>0</v>
      </c>
      <c r="D213" s="107">
        <f t="shared" si="45"/>
        <v>0</v>
      </c>
      <c r="E213" s="107">
        <f>J213+O213</f>
        <v>0</v>
      </c>
      <c r="F213" s="97">
        <f t="shared" si="40"/>
        <v>0</v>
      </c>
      <c r="G213" s="98"/>
      <c r="H213" s="133">
        <v>0</v>
      </c>
      <c r="I213" s="134">
        <v>0</v>
      </c>
      <c r="J213" s="134">
        <v>0</v>
      </c>
      <c r="K213" s="131">
        <f t="shared" si="41"/>
        <v>0</v>
      </c>
      <c r="L213" s="132"/>
      <c r="M213" s="109">
        <v>0</v>
      </c>
      <c r="N213" s="104">
        <v>0</v>
      </c>
      <c r="O213" s="104">
        <v>0</v>
      </c>
      <c r="P213" s="101">
        <f t="shared" si="42"/>
        <v>0</v>
      </c>
      <c r="Q213" s="102"/>
    </row>
    <row r="214" spans="1:17" s="110" customFormat="1" ht="26.25" hidden="1" customHeight="1" x14ac:dyDescent="0.25">
      <c r="A214" s="93" t="s">
        <v>654</v>
      </c>
      <c r="B214" s="108">
        <v>11515200</v>
      </c>
      <c r="C214" s="106">
        <f t="shared" si="45"/>
        <v>0</v>
      </c>
      <c r="D214" s="107">
        <f t="shared" si="45"/>
        <v>0</v>
      </c>
      <c r="E214" s="107">
        <f>J214+O214</f>
        <v>0</v>
      </c>
      <c r="F214" s="97">
        <f t="shared" si="40"/>
        <v>0</v>
      </c>
      <c r="G214" s="98"/>
      <c r="H214" s="133">
        <v>0</v>
      </c>
      <c r="I214" s="134">
        <v>0</v>
      </c>
      <c r="J214" s="134">
        <v>0</v>
      </c>
      <c r="K214" s="131">
        <f t="shared" si="41"/>
        <v>0</v>
      </c>
      <c r="L214" s="132"/>
      <c r="M214" s="109">
        <v>0</v>
      </c>
      <c r="N214" s="104">
        <v>0</v>
      </c>
      <c r="O214" s="104">
        <v>0</v>
      </c>
      <c r="P214" s="101">
        <f t="shared" si="42"/>
        <v>0</v>
      </c>
      <c r="Q214" s="102"/>
    </row>
    <row r="215" spans="1:17" s="110" customFormat="1" ht="26.25" hidden="1" customHeight="1" x14ac:dyDescent="0.25">
      <c r="A215" s="93" t="s">
        <v>655</v>
      </c>
      <c r="B215" s="108">
        <v>11515300</v>
      </c>
      <c r="C215" s="106">
        <f t="shared" si="45"/>
        <v>0</v>
      </c>
      <c r="D215" s="107">
        <f t="shared" si="45"/>
        <v>0</v>
      </c>
      <c r="E215" s="107">
        <f>J215+O215</f>
        <v>0</v>
      </c>
      <c r="F215" s="97">
        <f t="shared" si="40"/>
        <v>0</v>
      </c>
      <c r="G215" s="98"/>
      <c r="H215" s="133">
        <v>0</v>
      </c>
      <c r="I215" s="134">
        <v>0</v>
      </c>
      <c r="J215" s="134">
        <v>0</v>
      </c>
      <c r="K215" s="131">
        <f t="shared" si="41"/>
        <v>0</v>
      </c>
      <c r="L215" s="132"/>
      <c r="M215" s="109">
        <v>0</v>
      </c>
      <c r="N215" s="104">
        <v>0</v>
      </c>
      <c r="O215" s="104">
        <v>0</v>
      </c>
      <c r="P215" s="101">
        <f t="shared" si="42"/>
        <v>0</v>
      </c>
      <c r="Q215" s="102"/>
    </row>
    <row r="216" spans="1:17" s="110" customFormat="1" ht="26.25" hidden="1" customHeight="1" x14ac:dyDescent="0.25">
      <c r="A216" s="93" t="s">
        <v>656</v>
      </c>
      <c r="B216" s="108">
        <v>11515400</v>
      </c>
      <c r="C216" s="106">
        <f t="shared" si="45"/>
        <v>0</v>
      </c>
      <c r="D216" s="107">
        <f t="shared" si="45"/>
        <v>0</v>
      </c>
      <c r="E216" s="107">
        <f>J216+O216</f>
        <v>0</v>
      </c>
      <c r="F216" s="97">
        <f t="shared" si="40"/>
        <v>0</v>
      </c>
      <c r="G216" s="98"/>
      <c r="H216" s="133">
        <v>0</v>
      </c>
      <c r="I216" s="134">
        <v>0</v>
      </c>
      <c r="J216" s="134">
        <v>0</v>
      </c>
      <c r="K216" s="131">
        <f t="shared" si="41"/>
        <v>0</v>
      </c>
      <c r="L216" s="132"/>
      <c r="M216" s="109">
        <v>0</v>
      </c>
      <c r="N216" s="104">
        <v>0</v>
      </c>
      <c r="O216" s="104">
        <v>0</v>
      </c>
      <c r="P216" s="101">
        <f t="shared" si="42"/>
        <v>0</v>
      </c>
      <c r="Q216" s="102"/>
    </row>
    <row r="217" spans="1:17" s="110" customFormat="1" ht="45.75" customHeight="1" x14ac:dyDescent="0.25">
      <c r="A217" s="93" t="s">
        <v>657</v>
      </c>
      <c r="B217" s="108">
        <v>11516</v>
      </c>
      <c r="C217" s="106">
        <f>C218+C219+C220+C221+C222</f>
        <v>0</v>
      </c>
      <c r="D217" s="107">
        <f>D218+D219+D220+D221+D222</f>
        <v>0</v>
      </c>
      <c r="E217" s="107">
        <f t="shared" ref="E217:O217" si="46">SUM(E218:E222)</f>
        <v>213896.69915</v>
      </c>
      <c r="F217" s="97">
        <f t="shared" si="40"/>
        <v>213896.69915</v>
      </c>
      <c r="G217" s="98"/>
      <c r="H217" s="133">
        <f t="shared" si="46"/>
        <v>0</v>
      </c>
      <c r="I217" s="134">
        <f t="shared" si="46"/>
        <v>0</v>
      </c>
      <c r="J217" s="134">
        <f t="shared" si="46"/>
        <v>213896.69915</v>
      </c>
      <c r="K217" s="131">
        <f t="shared" si="41"/>
        <v>213896.69915</v>
      </c>
      <c r="L217" s="132"/>
      <c r="M217" s="109">
        <f>SUM(M218:M222)</f>
        <v>0</v>
      </c>
      <c r="N217" s="104">
        <f>SUM(N218:N222)</f>
        <v>0</v>
      </c>
      <c r="O217" s="104">
        <f t="shared" si="46"/>
        <v>0</v>
      </c>
      <c r="P217" s="101">
        <f t="shared" si="42"/>
        <v>0</v>
      </c>
      <c r="Q217" s="102"/>
    </row>
    <row r="218" spans="1:17" s="110" customFormat="1" ht="26.25" hidden="1" customHeight="1" x14ac:dyDescent="0.25">
      <c r="A218" s="93" t="s">
        <v>658</v>
      </c>
      <c r="B218" s="108">
        <v>11516100</v>
      </c>
      <c r="C218" s="106">
        <f t="shared" ref="C218:D222" si="47">H218+M218</f>
        <v>0</v>
      </c>
      <c r="D218" s="107">
        <f t="shared" si="47"/>
        <v>0</v>
      </c>
      <c r="E218" s="107">
        <f>J218+O218</f>
        <v>0</v>
      </c>
      <c r="F218" s="97">
        <f t="shared" si="40"/>
        <v>0</v>
      </c>
      <c r="G218" s="98"/>
      <c r="H218" s="133">
        <v>0</v>
      </c>
      <c r="I218" s="134">
        <v>0</v>
      </c>
      <c r="J218" s="134">
        <v>0</v>
      </c>
      <c r="K218" s="131">
        <f t="shared" si="41"/>
        <v>0</v>
      </c>
      <c r="L218" s="132"/>
      <c r="M218" s="109">
        <v>0</v>
      </c>
      <c r="N218" s="104">
        <v>0</v>
      </c>
      <c r="O218" s="104">
        <v>0</v>
      </c>
      <c r="P218" s="101">
        <f t="shared" si="42"/>
        <v>0</v>
      </c>
      <c r="Q218" s="102"/>
    </row>
    <row r="219" spans="1:17" s="110" customFormat="1" ht="26.25" hidden="1" customHeight="1" x14ac:dyDescent="0.25">
      <c r="A219" s="93" t="s">
        <v>659</v>
      </c>
      <c r="B219" s="108">
        <v>11516200</v>
      </c>
      <c r="C219" s="106">
        <f t="shared" si="47"/>
        <v>0</v>
      </c>
      <c r="D219" s="107">
        <f t="shared" si="47"/>
        <v>0</v>
      </c>
      <c r="E219" s="107">
        <f>J219+O219</f>
        <v>0</v>
      </c>
      <c r="F219" s="97">
        <f t="shared" si="40"/>
        <v>0</v>
      </c>
      <c r="G219" s="98"/>
      <c r="H219" s="133">
        <v>0</v>
      </c>
      <c r="I219" s="134">
        <v>0</v>
      </c>
      <c r="J219" s="134">
        <v>0</v>
      </c>
      <c r="K219" s="131">
        <f t="shared" si="41"/>
        <v>0</v>
      </c>
      <c r="L219" s="132"/>
      <c r="M219" s="109">
        <v>0</v>
      </c>
      <c r="N219" s="104">
        <v>0</v>
      </c>
      <c r="O219" s="104">
        <v>0</v>
      </c>
      <c r="P219" s="101">
        <f t="shared" si="42"/>
        <v>0</v>
      </c>
      <c r="Q219" s="102"/>
    </row>
    <row r="220" spans="1:17" s="110" customFormat="1" ht="26.25" hidden="1" customHeight="1" x14ac:dyDescent="0.25">
      <c r="A220" s="93" t="s">
        <v>660</v>
      </c>
      <c r="B220" s="108">
        <v>11516300</v>
      </c>
      <c r="C220" s="106">
        <f t="shared" si="47"/>
        <v>0</v>
      </c>
      <c r="D220" s="107">
        <f t="shared" si="47"/>
        <v>0</v>
      </c>
      <c r="E220" s="107">
        <f>J220+O220</f>
        <v>0</v>
      </c>
      <c r="F220" s="97">
        <f t="shared" si="40"/>
        <v>0</v>
      </c>
      <c r="G220" s="98"/>
      <c r="H220" s="133">
        <v>0</v>
      </c>
      <c r="I220" s="134">
        <v>0</v>
      </c>
      <c r="J220" s="134">
        <v>0</v>
      </c>
      <c r="K220" s="131">
        <f t="shared" si="41"/>
        <v>0</v>
      </c>
      <c r="L220" s="132"/>
      <c r="M220" s="109">
        <v>0</v>
      </c>
      <c r="N220" s="104">
        <v>0</v>
      </c>
      <c r="O220" s="104">
        <v>0</v>
      </c>
      <c r="P220" s="101">
        <f t="shared" si="42"/>
        <v>0</v>
      </c>
      <c r="Q220" s="102"/>
    </row>
    <row r="221" spans="1:17" s="110" customFormat="1" ht="26.25" hidden="1" customHeight="1" x14ac:dyDescent="0.25">
      <c r="A221" s="93" t="s">
        <v>661</v>
      </c>
      <c r="B221" s="108">
        <v>11516400</v>
      </c>
      <c r="C221" s="106">
        <f t="shared" si="47"/>
        <v>0</v>
      </c>
      <c r="D221" s="107">
        <f t="shared" si="47"/>
        <v>0</v>
      </c>
      <c r="E221" s="107">
        <f>J221+O221</f>
        <v>0</v>
      </c>
      <c r="F221" s="97">
        <f t="shared" si="40"/>
        <v>0</v>
      </c>
      <c r="G221" s="98"/>
      <c r="H221" s="133">
        <v>0</v>
      </c>
      <c r="I221" s="134">
        <v>0</v>
      </c>
      <c r="J221" s="134">
        <v>0</v>
      </c>
      <c r="K221" s="131">
        <f t="shared" si="41"/>
        <v>0</v>
      </c>
      <c r="L221" s="132"/>
      <c r="M221" s="109">
        <v>0</v>
      </c>
      <c r="N221" s="104">
        <v>0</v>
      </c>
      <c r="O221" s="104">
        <v>0</v>
      </c>
      <c r="P221" s="101">
        <f t="shared" si="42"/>
        <v>0</v>
      </c>
      <c r="Q221" s="102"/>
    </row>
    <row r="222" spans="1:17" s="110" customFormat="1" ht="26.25" hidden="1" customHeight="1" x14ac:dyDescent="0.25">
      <c r="A222" s="93" t="s">
        <v>662</v>
      </c>
      <c r="B222" s="108">
        <v>11516500</v>
      </c>
      <c r="C222" s="106">
        <f t="shared" si="47"/>
        <v>0</v>
      </c>
      <c r="D222" s="107">
        <f t="shared" si="47"/>
        <v>0</v>
      </c>
      <c r="E222" s="107">
        <f>J222+O222</f>
        <v>213896.69915</v>
      </c>
      <c r="F222" s="97">
        <f t="shared" si="40"/>
        <v>213896.69915</v>
      </c>
      <c r="G222" s="98"/>
      <c r="H222" s="133"/>
      <c r="I222" s="134"/>
      <c r="J222" s="134">
        <v>213896.69915</v>
      </c>
      <c r="K222" s="131">
        <f t="shared" si="41"/>
        <v>213896.69915</v>
      </c>
      <c r="L222" s="132"/>
      <c r="M222" s="109"/>
      <c r="N222" s="104"/>
      <c r="O222" s="104">
        <v>0</v>
      </c>
      <c r="P222" s="101">
        <f t="shared" si="42"/>
        <v>0</v>
      </c>
      <c r="Q222" s="102"/>
    </row>
    <row r="223" spans="1:17" s="110" customFormat="1" ht="75.75" customHeight="1" x14ac:dyDescent="0.25">
      <c r="A223" s="93" t="s">
        <v>663</v>
      </c>
      <c r="B223" s="108">
        <v>11517</v>
      </c>
      <c r="C223" s="106">
        <f>C224+C225+C226+C227+C228</f>
        <v>0</v>
      </c>
      <c r="D223" s="107">
        <f>D224+D225+D226+D227+D228</f>
        <v>0</v>
      </c>
      <c r="E223" s="107">
        <f t="shared" ref="E223:O223" si="48">SUM(E224:E228)</f>
        <v>4576.8078299999997</v>
      </c>
      <c r="F223" s="97">
        <f t="shared" si="40"/>
        <v>4576.8078299999997</v>
      </c>
      <c r="G223" s="98"/>
      <c r="H223" s="133">
        <f t="shared" si="48"/>
        <v>0</v>
      </c>
      <c r="I223" s="134">
        <f t="shared" si="48"/>
        <v>0</v>
      </c>
      <c r="J223" s="134">
        <f t="shared" si="48"/>
        <v>4576.8078299999997</v>
      </c>
      <c r="K223" s="131">
        <f t="shared" si="41"/>
        <v>4576.8078299999997</v>
      </c>
      <c r="L223" s="132"/>
      <c r="M223" s="109">
        <f>SUM(M224:M228)</f>
        <v>0</v>
      </c>
      <c r="N223" s="104">
        <f>SUM(N224:N228)</f>
        <v>0</v>
      </c>
      <c r="O223" s="104">
        <f t="shared" si="48"/>
        <v>0</v>
      </c>
      <c r="P223" s="101">
        <f t="shared" si="42"/>
        <v>0</v>
      </c>
      <c r="Q223" s="102"/>
    </row>
    <row r="224" spans="1:17" s="110" customFormat="1" ht="26.25" hidden="1" customHeight="1" x14ac:dyDescent="0.25">
      <c r="A224" s="93" t="s">
        <v>664</v>
      </c>
      <c r="B224" s="108">
        <v>11517100</v>
      </c>
      <c r="C224" s="106">
        <f t="shared" ref="C224:E239" si="49">H224+M224</f>
        <v>0</v>
      </c>
      <c r="D224" s="107">
        <f t="shared" si="49"/>
        <v>0</v>
      </c>
      <c r="E224" s="107">
        <f t="shared" si="49"/>
        <v>0</v>
      </c>
      <c r="F224" s="97">
        <f t="shared" si="40"/>
        <v>0</v>
      </c>
      <c r="G224" s="98"/>
      <c r="H224" s="133">
        <v>0</v>
      </c>
      <c r="I224" s="134">
        <v>0</v>
      </c>
      <c r="J224" s="134">
        <v>0</v>
      </c>
      <c r="K224" s="131">
        <f t="shared" si="41"/>
        <v>0</v>
      </c>
      <c r="L224" s="132"/>
      <c r="M224" s="109">
        <v>0</v>
      </c>
      <c r="N224" s="104">
        <v>0</v>
      </c>
      <c r="O224" s="104">
        <v>0</v>
      </c>
      <c r="P224" s="101">
        <f t="shared" si="42"/>
        <v>0</v>
      </c>
      <c r="Q224" s="102"/>
    </row>
    <row r="225" spans="1:17" s="110" customFormat="1" ht="26.25" hidden="1" customHeight="1" x14ac:dyDescent="0.25">
      <c r="A225" s="93" t="s">
        <v>665</v>
      </c>
      <c r="B225" s="108">
        <v>11517200</v>
      </c>
      <c r="C225" s="106">
        <f t="shared" si="49"/>
        <v>0</v>
      </c>
      <c r="D225" s="107">
        <f t="shared" si="49"/>
        <v>0</v>
      </c>
      <c r="E225" s="107">
        <f t="shared" si="49"/>
        <v>0</v>
      </c>
      <c r="F225" s="97">
        <f t="shared" si="40"/>
        <v>0</v>
      </c>
      <c r="G225" s="98"/>
      <c r="H225" s="133">
        <v>0</v>
      </c>
      <c r="I225" s="134">
        <v>0</v>
      </c>
      <c r="J225" s="134">
        <v>0</v>
      </c>
      <c r="K225" s="131">
        <f t="shared" si="41"/>
        <v>0</v>
      </c>
      <c r="L225" s="132"/>
      <c r="M225" s="109">
        <v>0</v>
      </c>
      <c r="N225" s="104">
        <v>0</v>
      </c>
      <c r="O225" s="104">
        <v>0</v>
      </c>
      <c r="P225" s="101">
        <f t="shared" si="42"/>
        <v>0</v>
      </c>
      <c r="Q225" s="102"/>
    </row>
    <row r="226" spans="1:17" s="110" customFormat="1" ht="26.25" hidden="1" customHeight="1" x14ac:dyDescent="0.25">
      <c r="A226" s="93" t="s">
        <v>666</v>
      </c>
      <c r="B226" s="108">
        <v>11517300</v>
      </c>
      <c r="C226" s="106">
        <f t="shared" si="49"/>
        <v>0</v>
      </c>
      <c r="D226" s="107">
        <f t="shared" si="49"/>
        <v>0</v>
      </c>
      <c r="E226" s="107">
        <f t="shared" si="49"/>
        <v>0</v>
      </c>
      <c r="F226" s="97">
        <f t="shared" si="40"/>
        <v>0</v>
      </c>
      <c r="G226" s="98"/>
      <c r="H226" s="133">
        <v>0</v>
      </c>
      <c r="I226" s="134">
        <v>0</v>
      </c>
      <c r="J226" s="134">
        <v>0</v>
      </c>
      <c r="K226" s="131">
        <f t="shared" si="41"/>
        <v>0</v>
      </c>
      <c r="L226" s="132"/>
      <c r="M226" s="109">
        <v>0</v>
      </c>
      <c r="N226" s="104">
        <v>0</v>
      </c>
      <c r="O226" s="104">
        <v>0</v>
      </c>
      <c r="P226" s="101">
        <f t="shared" si="42"/>
        <v>0</v>
      </c>
      <c r="Q226" s="102"/>
    </row>
    <row r="227" spans="1:17" s="110" customFormat="1" ht="26.25" hidden="1" customHeight="1" x14ac:dyDescent="0.25">
      <c r="A227" s="93" t="s">
        <v>667</v>
      </c>
      <c r="B227" s="108">
        <v>11517400</v>
      </c>
      <c r="C227" s="106">
        <f t="shared" si="49"/>
        <v>0</v>
      </c>
      <c r="D227" s="107">
        <f t="shared" si="49"/>
        <v>0</v>
      </c>
      <c r="E227" s="107">
        <f t="shared" si="49"/>
        <v>0</v>
      </c>
      <c r="F227" s="97">
        <f t="shared" si="40"/>
        <v>0</v>
      </c>
      <c r="G227" s="98"/>
      <c r="H227" s="133">
        <v>0</v>
      </c>
      <c r="I227" s="134">
        <v>0</v>
      </c>
      <c r="J227" s="134">
        <v>0</v>
      </c>
      <c r="K227" s="131">
        <f t="shared" si="41"/>
        <v>0</v>
      </c>
      <c r="L227" s="132"/>
      <c r="M227" s="109">
        <v>0</v>
      </c>
      <c r="N227" s="104">
        <v>0</v>
      </c>
      <c r="O227" s="104">
        <v>0</v>
      </c>
      <c r="P227" s="101">
        <f t="shared" si="42"/>
        <v>0</v>
      </c>
      <c r="Q227" s="102"/>
    </row>
    <row r="228" spans="1:17" s="110" customFormat="1" ht="49.5" customHeight="1" x14ac:dyDescent="0.25">
      <c r="A228" s="93" t="s">
        <v>668</v>
      </c>
      <c r="B228" s="108">
        <v>11517500</v>
      </c>
      <c r="C228" s="106">
        <f t="shared" si="49"/>
        <v>0</v>
      </c>
      <c r="D228" s="107">
        <f t="shared" si="49"/>
        <v>0</v>
      </c>
      <c r="E228" s="107">
        <f t="shared" si="49"/>
        <v>4576.8078299999997</v>
      </c>
      <c r="F228" s="97">
        <f t="shared" si="40"/>
        <v>4576.8078299999997</v>
      </c>
      <c r="G228" s="98"/>
      <c r="H228" s="133"/>
      <c r="I228" s="134"/>
      <c r="J228" s="134">
        <v>4576.8078299999997</v>
      </c>
      <c r="K228" s="131">
        <f t="shared" si="41"/>
        <v>4576.8078299999997</v>
      </c>
      <c r="L228" s="132"/>
      <c r="M228" s="109"/>
      <c r="N228" s="104"/>
      <c r="O228" s="104">
        <v>0</v>
      </c>
      <c r="P228" s="101">
        <f t="shared" si="42"/>
        <v>0</v>
      </c>
      <c r="Q228" s="102"/>
    </row>
    <row r="229" spans="1:17" s="110" customFormat="1" ht="26.25" hidden="1" customHeight="1" x14ac:dyDescent="0.25">
      <c r="A229" s="93" t="s">
        <v>669</v>
      </c>
      <c r="B229" s="108">
        <v>11518</v>
      </c>
      <c r="C229" s="106">
        <f>C230</f>
        <v>0</v>
      </c>
      <c r="D229" s="107">
        <f>D230</f>
        <v>0</v>
      </c>
      <c r="E229" s="107">
        <f t="shared" si="49"/>
        <v>0</v>
      </c>
      <c r="F229" s="97">
        <f t="shared" si="40"/>
        <v>0</v>
      </c>
      <c r="G229" s="98"/>
      <c r="H229" s="133">
        <f>H230</f>
        <v>0</v>
      </c>
      <c r="I229" s="134">
        <f>I230</f>
        <v>0</v>
      </c>
      <c r="J229" s="134">
        <f>J230</f>
        <v>0</v>
      </c>
      <c r="K229" s="131">
        <f t="shared" si="41"/>
        <v>0</v>
      </c>
      <c r="L229" s="132"/>
      <c r="M229" s="109">
        <f>M230</f>
        <v>0</v>
      </c>
      <c r="N229" s="104">
        <f>N230</f>
        <v>0</v>
      </c>
      <c r="O229" s="104">
        <f>O230</f>
        <v>0</v>
      </c>
      <c r="P229" s="101">
        <f t="shared" si="42"/>
        <v>0</v>
      </c>
      <c r="Q229" s="102"/>
    </row>
    <row r="230" spans="1:17" s="110" customFormat="1" ht="26.25" hidden="1" customHeight="1" x14ac:dyDescent="0.25">
      <c r="A230" s="93" t="s">
        <v>669</v>
      </c>
      <c r="B230" s="108">
        <v>11518100</v>
      </c>
      <c r="C230" s="106">
        <f>H230+M230</f>
        <v>0</v>
      </c>
      <c r="D230" s="107">
        <f>I230+N230</f>
        <v>0</v>
      </c>
      <c r="E230" s="107">
        <f t="shared" si="49"/>
        <v>0</v>
      </c>
      <c r="F230" s="97">
        <f t="shared" si="40"/>
        <v>0</v>
      </c>
      <c r="G230" s="98"/>
      <c r="H230" s="133">
        <v>0</v>
      </c>
      <c r="I230" s="134">
        <v>0</v>
      </c>
      <c r="J230" s="134">
        <v>0</v>
      </c>
      <c r="K230" s="131">
        <f t="shared" si="41"/>
        <v>0</v>
      </c>
      <c r="L230" s="132"/>
      <c r="M230" s="109">
        <v>0</v>
      </c>
      <c r="N230" s="104">
        <v>0</v>
      </c>
      <c r="O230" s="104">
        <v>0</v>
      </c>
      <c r="P230" s="101">
        <f t="shared" si="42"/>
        <v>0</v>
      </c>
      <c r="Q230" s="102"/>
    </row>
    <row r="231" spans="1:17" s="110" customFormat="1" ht="26.25" customHeight="1" x14ac:dyDescent="0.25">
      <c r="A231" s="93" t="s">
        <v>670</v>
      </c>
      <c r="B231" s="108">
        <v>1152</v>
      </c>
      <c r="C231" s="106">
        <f>C232+C237+C242+C247+C252</f>
        <v>19036700</v>
      </c>
      <c r="D231" s="107">
        <f>D232+D237+D242+D247+D252</f>
        <v>18436700</v>
      </c>
      <c r="E231" s="107">
        <f t="shared" ref="E231:O231" si="50">E232+E237+E242+E247+E252+E257</f>
        <v>16888416.204640001</v>
      </c>
      <c r="F231" s="97">
        <f t="shared" si="40"/>
        <v>-1548283.7953599989</v>
      </c>
      <c r="G231" s="98">
        <f>E231/D231*100</f>
        <v>91.602164186866418</v>
      </c>
      <c r="H231" s="133">
        <v>19036700</v>
      </c>
      <c r="I231" s="134">
        <f>I232+I237+I242+I247+I252+I257</f>
        <v>18436700</v>
      </c>
      <c r="J231" s="134">
        <f t="shared" si="50"/>
        <v>16888416.204640001</v>
      </c>
      <c r="K231" s="131">
        <f t="shared" si="41"/>
        <v>-1548283.7953599989</v>
      </c>
      <c r="L231" s="132">
        <f>J231/I231*100</f>
        <v>91.602164186866418</v>
      </c>
      <c r="M231" s="109">
        <f t="shared" si="50"/>
        <v>0</v>
      </c>
      <c r="N231" s="104">
        <f t="shared" si="50"/>
        <v>0</v>
      </c>
      <c r="O231" s="104">
        <f t="shared" si="50"/>
        <v>0</v>
      </c>
      <c r="P231" s="101">
        <f t="shared" si="42"/>
        <v>0</v>
      </c>
      <c r="Q231" s="102"/>
    </row>
    <row r="232" spans="1:17" s="111" customFormat="1" ht="72.75" customHeight="1" x14ac:dyDescent="0.25">
      <c r="A232" s="93" t="s">
        <v>671</v>
      </c>
      <c r="B232" s="108">
        <v>11521</v>
      </c>
      <c r="C232" s="106">
        <f t="shared" ref="C232:D236" si="51">H232+M232</f>
        <v>19036700</v>
      </c>
      <c r="D232" s="107">
        <f t="shared" si="51"/>
        <v>18436700</v>
      </c>
      <c r="E232" s="107">
        <f>SUM(E233:E236)</f>
        <v>16678787.46383</v>
      </c>
      <c r="F232" s="97">
        <f t="shared" si="40"/>
        <v>-1757912.5361700002</v>
      </c>
      <c r="G232" s="98">
        <f>E232/D232*100</f>
        <v>90.465145410133047</v>
      </c>
      <c r="H232" s="133">
        <v>19036700</v>
      </c>
      <c r="I232" s="134">
        <v>18436700</v>
      </c>
      <c r="J232" s="134">
        <f>SUM(J233:J236)</f>
        <v>16678787.46383</v>
      </c>
      <c r="K232" s="131">
        <f t="shared" si="41"/>
        <v>-1757912.5361700002</v>
      </c>
      <c r="L232" s="132">
        <f>J232/I232*100</f>
        <v>90.465145410133047</v>
      </c>
      <c r="M232" s="109">
        <f>SUM(M233:M236)</f>
        <v>0</v>
      </c>
      <c r="N232" s="104">
        <f>SUM(N233:N236)</f>
        <v>0</v>
      </c>
      <c r="O232" s="104">
        <f>SUM(O233:O236)</f>
        <v>0</v>
      </c>
      <c r="P232" s="101">
        <f t="shared" si="42"/>
        <v>0</v>
      </c>
      <c r="Q232" s="102"/>
    </row>
    <row r="233" spans="1:17" s="110" customFormat="1" ht="26.25" hidden="1" customHeight="1" x14ac:dyDescent="0.25">
      <c r="A233" s="93" t="s">
        <v>672</v>
      </c>
      <c r="B233" s="108">
        <v>11521100</v>
      </c>
      <c r="C233" s="106">
        <f t="shared" si="51"/>
        <v>0</v>
      </c>
      <c r="D233" s="107">
        <f t="shared" si="51"/>
        <v>0</v>
      </c>
      <c r="E233" s="107">
        <f t="shared" si="49"/>
        <v>889867.45741999999</v>
      </c>
      <c r="F233" s="97">
        <f t="shared" si="40"/>
        <v>889867.45741999999</v>
      </c>
      <c r="G233" s="98"/>
      <c r="H233" s="133"/>
      <c r="I233" s="134"/>
      <c r="J233" s="134">
        <v>889867.45741999999</v>
      </c>
      <c r="K233" s="131">
        <f t="shared" si="41"/>
        <v>889867.45741999999</v>
      </c>
      <c r="L233" s="132"/>
      <c r="M233" s="109"/>
      <c r="N233" s="104"/>
      <c r="O233" s="104">
        <v>0</v>
      </c>
      <c r="P233" s="101">
        <f t="shared" si="42"/>
        <v>0</v>
      </c>
      <c r="Q233" s="102"/>
    </row>
    <row r="234" spans="1:17" s="110" customFormat="1" ht="26.25" hidden="1" customHeight="1" x14ac:dyDescent="0.25">
      <c r="A234" s="93" t="s">
        <v>673</v>
      </c>
      <c r="B234" s="108">
        <v>11521200</v>
      </c>
      <c r="C234" s="106">
        <f t="shared" si="51"/>
        <v>0</v>
      </c>
      <c r="D234" s="107">
        <f t="shared" si="51"/>
        <v>0</v>
      </c>
      <c r="E234" s="107">
        <f t="shared" si="49"/>
        <v>883648.37363000005</v>
      </c>
      <c r="F234" s="97">
        <f t="shared" si="40"/>
        <v>883648.37363000005</v>
      </c>
      <c r="G234" s="98"/>
      <c r="H234" s="133"/>
      <c r="I234" s="134"/>
      <c r="J234" s="134">
        <v>883648.37363000005</v>
      </c>
      <c r="K234" s="131">
        <f t="shared" si="41"/>
        <v>883648.37363000005</v>
      </c>
      <c r="L234" s="132"/>
      <c r="M234" s="109"/>
      <c r="N234" s="104"/>
      <c r="O234" s="104">
        <v>0</v>
      </c>
      <c r="P234" s="101">
        <f t="shared" si="42"/>
        <v>0</v>
      </c>
      <c r="Q234" s="102"/>
    </row>
    <row r="235" spans="1:17" s="110" customFormat="1" ht="26.25" hidden="1" customHeight="1" x14ac:dyDescent="0.25">
      <c r="A235" s="93" t="s">
        <v>674</v>
      </c>
      <c r="B235" s="108">
        <v>11521300</v>
      </c>
      <c r="C235" s="106">
        <f t="shared" si="51"/>
        <v>0</v>
      </c>
      <c r="D235" s="107">
        <f t="shared" si="51"/>
        <v>0</v>
      </c>
      <c r="E235" s="107">
        <f t="shared" si="49"/>
        <v>14733162.399569999</v>
      </c>
      <c r="F235" s="97">
        <f t="shared" si="40"/>
        <v>14733162.399569999</v>
      </c>
      <c r="G235" s="98"/>
      <c r="H235" s="133"/>
      <c r="I235" s="134"/>
      <c r="J235" s="134">
        <v>14733162.399569999</v>
      </c>
      <c r="K235" s="131">
        <f t="shared" si="41"/>
        <v>14733162.399569999</v>
      </c>
      <c r="L235" s="132"/>
      <c r="M235" s="109"/>
      <c r="N235" s="104"/>
      <c r="O235" s="104">
        <v>0</v>
      </c>
      <c r="P235" s="101">
        <f t="shared" si="42"/>
        <v>0</v>
      </c>
      <c r="Q235" s="102"/>
    </row>
    <row r="236" spans="1:17" s="110" customFormat="1" ht="26.25" hidden="1" customHeight="1" x14ac:dyDescent="0.25">
      <c r="A236" s="93" t="s">
        <v>675</v>
      </c>
      <c r="B236" s="108">
        <v>11521400</v>
      </c>
      <c r="C236" s="106">
        <f t="shared" si="51"/>
        <v>0</v>
      </c>
      <c r="D236" s="107">
        <f t="shared" si="51"/>
        <v>0</v>
      </c>
      <c r="E236" s="107">
        <f t="shared" si="49"/>
        <v>172109.23321000001</v>
      </c>
      <c r="F236" s="97">
        <f t="shared" si="40"/>
        <v>172109.23321000001</v>
      </c>
      <c r="G236" s="98"/>
      <c r="H236" s="133"/>
      <c r="I236" s="134"/>
      <c r="J236" s="134">
        <v>172109.23321000001</v>
      </c>
      <c r="K236" s="131">
        <f t="shared" si="41"/>
        <v>172109.23321000001</v>
      </c>
      <c r="L236" s="132"/>
      <c r="M236" s="109"/>
      <c r="N236" s="104"/>
      <c r="O236" s="104">
        <v>0</v>
      </c>
      <c r="P236" s="101">
        <f t="shared" si="42"/>
        <v>0</v>
      </c>
      <c r="Q236" s="102"/>
    </row>
    <row r="237" spans="1:17" s="110" customFormat="1" ht="26.25" hidden="1" customHeight="1" x14ac:dyDescent="0.25">
      <c r="A237" s="93" t="s">
        <v>676</v>
      </c>
      <c r="B237" s="108">
        <v>11522</v>
      </c>
      <c r="C237" s="106">
        <f>C238+C239+C240+C241</f>
        <v>0</v>
      </c>
      <c r="D237" s="107">
        <f>D238+D239+D240+D241</f>
        <v>0</v>
      </c>
      <c r="E237" s="107">
        <f t="shared" si="49"/>
        <v>0</v>
      </c>
      <c r="F237" s="97">
        <f t="shared" si="40"/>
        <v>0</v>
      </c>
      <c r="G237" s="98"/>
      <c r="H237" s="133">
        <v>0</v>
      </c>
      <c r="I237" s="134">
        <v>0</v>
      </c>
      <c r="J237" s="134">
        <v>0</v>
      </c>
      <c r="K237" s="131">
        <f t="shared" si="41"/>
        <v>0</v>
      </c>
      <c r="L237" s="132"/>
      <c r="M237" s="109">
        <v>0</v>
      </c>
      <c r="N237" s="104">
        <v>0</v>
      </c>
      <c r="O237" s="104">
        <v>0</v>
      </c>
      <c r="P237" s="101">
        <f t="shared" si="42"/>
        <v>0</v>
      </c>
      <c r="Q237" s="102"/>
    </row>
    <row r="238" spans="1:17" s="110" customFormat="1" ht="26.25" hidden="1" customHeight="1" x14ac:dyDescent="0.25">
      <c r="A238" s="93" t="s">
        <v>677</v>
      </c>
      <c r="B238" s="108">
        <v>11522100</v>
      </c>
      <c r="C238" s="106">
        <f t="shared" ref="C238:E251" si="52">H238+M238</f>
        <v>0</v>
      </c>
      <c r="D238" s="107">
        <f t="shared" si="52"/>
        <v>0</v>
      </c>
      <c r="E238" s="107">
        <f t="shared" si="49"/>
        <v>0</v>
      </c>
      <c r="F238" s="97">
        <f t="shared" si="40"/>
        <v>0</v>
      </c>
      <c r="G238" s="98"/>
      <c r="H238" s="133">
        <v>0</v>
      </c>
      <c r="I238" s="134">
        <v>0</v>
      </c>
      <c r="J238" s="134">
        <v>0</v>
      </c>
      <c r="K238" s="131">
        <f t="shared" si="41"/>
        <v>0</v>
      </c>
      <c r="L238" s="132"/>
      <c r="M238" s="109">
        <v>0</v>
      </c>
      <c r="N238" s="104">
        <v>0</v>
      </c>
      <c r="O238" s="104">
        <v>0</v>
      </c>
      <c r="P238" s="101">
        <f t="shared" si="42"/>
        <v>0</v>
      </c>
      <c r="Q238" s="102"/>
    </row>
    <row r="239" spans="1:17" s="110" customFormat="1" ht="26.25" hidden="1" customHeight="1" x14ac:dyDescent="0.25">
      <c r="A239" s="93" t="s">
        <v>678</v>
      </c>
      <c r="B239" s="108">
        <v>11522200</v>
      </c>
      <c r="C239" s="106">
        <f t="shared" si="52"/>
        <v>0</v>
      </c>
      <c r="D239" s="107">
        <f t="shared" si="52"/>
        <v>0</v>
      </c>
      <c r="E239" s="107">
        <f t="shared" si="49"/>
        <v>0</v>
      </c>
      <c r="F239" s="97">
        <f t="shared" si="40"/>
        <v>0</v>
      </c>
      <c r="G239" s="98"/>
      <c r="H239" s="133">
        <v>0</v>
      </c>
      <c r="I239" s="134">
        <v>0</v>
      </c>
      <c r="J239" s="134">
        <v>0</v>
      </c>
      <c r="K239" s="131">
        <f t="shared" si="41"/>
        <v>0</v>
      </c>
      <c r="L239" s="132"/>
      <c r="M239" s="109">
        <v>0</v>
      </c>
      <c r="N239" s="104">
        <v>0</v>
      </c>
      <c r="O239" s="104">
        <v>0</v>
      </c>
      <c r="P239" s="101">
        <f t="shared" si="42"/>
        <v>0</v>
      </c>
      <c r="Q239" s="102"/>
    </row>
    <row r="240" spans="1:17" s="110" customFormat="1" ht="26.25" hidden="1" customHeight="1" x14ac:dyDescent="0.25">
      <c r="A240" s="93" t="s">
        <v>679</v>
      </c>
      <c r="B240" s="108">
        <v>11522300</v>
      </c>
      <c r="C240" s="106">
        <f t="shared" si="52"/>
        <v>0</v>
      </c>
      <c r="D240" s="107">
        <f t="shared" si="52"/>
        <v>0</v>
      </c>
      <c r="E240" s="107">
        <f t="shared" si="52"/>
        <v>0</v>
      </c>
      <c r="F240" s="97">
        <f t="shared" si="40"/>
        <v>0</v>
      </c>
      <c r="G240" s="98"/>
      <c r="H240" s="133">
        <v>0</v>
      </c>
      <c r="I240" s="134">
        <v>0</v>
      </c>
      <c r="J240" s="134">
        <v>0</v>
      </c>
      <c r="K240" s="131">
        <f t="shared" si="41"/>
        <v>0</v>
      </c>
      <c r="L240" s="132"/>
      <c r="M240" s="109">
        <v>0</v>
      </c>
      <c r="N240" s="104">
        <v>0</v>
      </c>
      <c r="O240" s="104">
        <v>0</v>
      </c>
      <c r="P240" s="101">
        <f t="shared" si="42"/>
        <v>0</v>
      </c>
      <c r="Q240" s="102"/>
    </row>
    <row r="241" spans="1:17" s="110" customFormat="1" ht="26.25" hidden="1" customHeight="1" x14ac:dyDescent="0.25">
      <c r="A241" s="93" t="s">
        <v>680</v>
      </c>
      <c r="B241" s="108">
        <v>11522400</v>
      </c>
      <c r="C241" s="106">
        <f t="shared" si="52"/>
        <v>0</v>
      </c>
      <c r="D241" s="107">
        <f t="shared" si="52"/>
        <v>0</v>
      </c>
      <c r="E241" s="107">
        <f t="shared" si="52"/>
        <v>0</v>
      </c>
      <c r="F241" s="97">
        <f t="shared" si="40"/>
        <v>0</v>
      </c>
      <c r="G241" s="98"/>
      <c r="H241" s="133">
        <v>0</v>
      </c>
      <c r="I241" s="134">
        <v>0</v>
      </c>
      <c r="J241" s="134">
        <v>0</v>
      </c>
      <c r="K241" s="131">
        <f t="shared" si="41"/>
        <v>0</v>
      </c>
      <c r="L241" s="132"/>
      <c r="M241" s="109">
        <v>0</v>
      </c>
      <c r="N241" s="104">
        <v>0</v>
      </c>
      <c r="O241" s="104">
        <v>0</v>
      </c>
      <c r="P241" s="101">
        <f t="shared" si="42"/>
        <v>0</v>
      </c>
      <c r="Q241" s="102"/>
    </row>
    <row r="242" spans="1:17" s="110" customFormat="1" ht="26.25" hidden="1" customHeight="1" x14ac:dyDescent="0.25">
      <c r="A242" s="93" t="s">
        <v>681</v>
      </c>
      <c r="B242" s="108">
        <v>11523</v>
      </c>
      <c r="C242" s="106">
        <f>C243+C244+C245+C246</f>
        <v>0</v>
      </c>
      <c r="D242" s="107">
        <f>D243+D244+D245+D246</f>
        <v>0</v>
      </c>
      <c r="E242" s="107">
        <f t="shared" si="52"/>
        <v>0</v>
      </c>
      <c r="F242" s="97">
        <f t="shared" si="40"/>
        <v>0</v>
      </c>
      <c r="G242" s="98"/>
      <c r="H242" s="133">
        <v>0</v>
      </c>
      <c r="I242" s="134">
        <v>0</v>
      </c>
      <c r="J242" s="134">
        <v>0</v>
      </c>
      <c r="K242" s="131">
        <f t="shared" si="41"/>
        <v>0</v>
      </c>
      <c r="L242" s="132"/>
      <c r="M242" s="109">
        <v>0</v>
      </c>
      <c r="N242" s="104">
        <v>0</v>
      </c>
      <c r="O242" s="104">
        <v>0</v>
      </c>
      <c r="P242" s="101">
        <f t="shared" si="42"/>
        <v>0</v>
      </c>
      <c r="Q242" s="102"/>
    </row>
    <row r="243" spans="1:17" s="110" customFormat="1" ht="26.25" hidden="1" customHeight="1" x14ac:dyDescent="0.25">
      <c r="A243" s="93" t="s">
        <v>682</v>
      </c>
      <c r="B243" s="108">
        <v>11523100</v>
      </c>
      <c r="C243" s="106">
        <f t="shared" ref="C243:D246" si="53">H243+M243</f>
        <v>0</v>
      </c>
      <c r="D243" s="107">
        <f t="shared" si="53"/>
        <v>0</v>
      </c>
      <c r="E243" s="107">
        <f t="shared" si="52"/>
        <v>0</v>
      </c>
      <c r="F243" s="97">
        <f t="shared" si="40"/>
        <v>0</v>
      </c>
      <c r="G243" s="98"/>
      <c r="H243" s="133">
        <v>0</v>
      </c>
      <c r="I243" s="134">
        <v>0</v>
      </c>
      <c r="J243" s="134">
        <v>0</v>
      </c>
      <c r="K243" s="131">
        <f t="shared" si="41"/>
        <v>0</v>
      </c>
      <c r="L243" s="132"/>
      <c r="M243" s="109">
        <v>0</v>
      </c>
      <c r="N243" s="104">
        <v>0</v>
      </c>
      <c r="O243" s="104">
        <v>0</v>
      </c>
      <c r="P243" s="101">
        <f t="shared" si="42"/>
        <v>0</v>
      </c>
      <c r="Q243" s="102"/>
    </row>
    <row r="244" spans="1:17" s="110" customFormat="1" ht="26.25" hidden="1" customHeight="1" x14ac:dyDescent="0.25">
      <c r="A244" s="93" t="s">
        <v>683</v>
      </c>
      <c r="B244" s="108">
        <v>11523200</v>
      </c>
      <c r="C244" s="106">
        <f t="shared" si="53"/>
        <v>0</v>
      </c>
      <c r="D244" s="107">
        <f t="shared" si="53"/>
        <v>0</v>
      </c>
      <c r="E244" s="107">
        <f t="shared" si="52"/>
        <v>0</v>
      </c>
      <c r="F244" s="97">
        <f t="shared" si="40"/>
        <v>0</v>
      </c>
      <c r="G244" s="98"/>
      <c r="H244" s="133">
        <v>0</v>
      </c>
      <c r="I244" s="134">
        <v>0</v>
      </c>
      <c r="J244" s="134">
        <v>0</v>
      </c>
      <c r="K244" s="131">
        <f t="shared" si="41"/>
        <v>0</v>
      </c>
      <c r="L244" s="132"/>
      <c r="M244" s="109">
        <v>0</v>
      </c>
      <c r="N244" s="104">
        <v>0</v>
      </c>
      <c r="O244" s="104">
        <v>0</v>
      </c>
      <c r="P244" s="101">
        <f t="shared" si="42"/>
        <v>0</v>
      </c>
      <c r="Q244" s="102"/>
    </row>
    <row r="245" spans="1:17" s="110" customFormat="1" ht="26.25" hidden="1" customHeight="1" x14ac:dyDescent="0.25">
      <c r="A245" s="93" t="s">
        <v>684</v>
      </c>
      <c r="B245" s="108">
        <v>11523300</v>
      </c>
      <c r="C245" s="106">
        <f t="shared" si="53"/>
        <v>0</v>
      </c>
      <c r="D245" s="107">
        <f t="shared" si="53"/>
        <v>0</v>
      </c>
      <c r="E245" s="107">
        <f t="shared" si="52"/>
        <v>0</v>
      </c>
      <c r="F245" s="97">
        <f t="shared" si="40"/>
        <v>0</v>
      </c>
      <c r="G245" s="98"/>
      <c r="H245" s="133">
        <v>0</v>
      </c>
      <c r="I245" s="134">
        <v>0</v>
      </c>
      <c r="J245" s="134">
        <v>0</v>
      </c>
      <c r="K245" s="131">
        <f t="shared" si="41"/>
        <v>0</v>
      </c>
      <c r="L245" s="132"/>
      <c r="M245" s="109">
        <v>0</v>
      </c>
      <c r="N245" s="104">
        <v>0</v>
      </c>
      <c r="O245" s="104">
        <v>0</v>
      </c>
      <c r="P245" s="101">
        <f t="shared" si="42"/>
        <v>0</v>
      </c>
      <c r="Q245" s="102"/>
    </row>
    <row r="246" spans="1:17" s="110" customFormat="1" ht="26.25" hidden="1" customHeight="1" x14ac:dyDescent="0.25">
      <c r="A246" s="93" t="s">
        <v>685</v>
      </c>
      <c r="B246" s="108">
        <v>11523400</v>
      </c>
      <c r="C246" s="106">
        <f t="shared" si="53"/>
        <v>0</v>
      </c>
      <c r="D246" s="107">
        <f t="shared" si="53"/>
        <v>0</v>
      </c>
      <c r="E246" s="107">
        <f t="shared" si="52"/>
        <v>0</v>
      </c>
      <c r="F246" s="97">
        <f t="shared" si="40"/>
        <v>0</v>
      </c>
      <c r="G246" s="98"/>
      <c r="H246" s="133">
        <v>0</v>
      </c>
      <c r="I246" s="134">
        <v>0</v>
      </c>
      <c r="J246" s="134">
        <v>0</v>
      </c>
      <c r="K246" s="131">
        <f t="shared" si="41"/>
        <v>0</v>
      </c>
      <c r="L246" s="132"/>
      <c r="M246" s="109">
        <v>0</v>
      </c>
      <c r="N246" s="104">
        <v>0</v>
      </c>
      <c r="O246" s="104">
        <v>0</v>
      </c>
      <c r="P246" s="101">
        <f t="shared" si="42"/>
        <v>0</v>
      </c>
      <c r="Q246" s="102"/>
    </row>
    <row r="247" spans="1:17" s="110" customFormat="1" ht="26.25" hidden="1" customHeight="1" x14ac:dyDescent="0.25">
      <c r="A247" s="93" t="s">
        <v>686</v>
      </c>
      <c r="B247" s="108">
        <v>11524</v>
      </c>
      <c r="C247" s="106">
        <f>C248+C249+C250+C251</f>
        <v>0</v>
      </c>
      <c r="D247" s="107">
        <f>D248+D249+D250+D251</f>
        <v>0</v>
      </c>
      <c r="E247" s="107">
        <f t="shared" si="52"/>
        <v>0</v>
      </c>
      <c r="F247" s="97">
        <f t="shared" si="40"/>
        <v>0</v>
      </c>
      <c r="G247" s="98"/>
      <c r="H247" s="133">
        <v>0</v>
      </c>
      <c r="I247" s="134">
        <v>0</v>
      </c>
      <c r="J247" s="134">
        <v>0</v>
      </c>
      <c r="K247" s="131">
        <f t="shared" si="41"/>
        <v>0</v>
      </c>
      <c r="L247" s="132"/>
      <c r="M247" s="109">
        <v>0</v>
      </c>
      <c r="N247" s="104">
        <v>0</v>
      </c>
      <c r="O247" s="104">
        <v>0</v>
      </c>
      <c r="P247" s="101">
        <f t="shared" si="42"/>
        <v>0</v>
      </c>
      <c r="Q247" s="102"/>
    </row>
    <row r="248" spans="1:17" s="110" customFormat="1" ht="26.25" hidden="1" customHeight="1" x14ac:dyDescent="0.25">
      <c r="A248" s="93" t="s">
        <v>687</v>
      </c>
      <c r="B248" s="108">
        <v>11524100</v>
      </c>
      <c r="C248" s="106">
        <f t="shared" ref="C248:D251" si="54">H248+M248</f>
        <v>0</v>
      </c>
      <c r="D248" s="107">
        <f t="shared" si="54"/>
        <v>0</v>
      </c>
      <c r="E248" s="107">
        <f t="shared" si="52"/>
        <v>0</v>
      </c>
      <c r="F248" s="97">
        <f t="shared" si="40"/>
        <v>0</v>
      </c>
      <c r="G248" s="98"/>
      <c r="H248" s="133">
        <v>0</v>
      </c>
      <c r="I248" s="134">
        <v>0</v>
      </c>
      <c r="J248" s="134">
        <v>0</v>
      </c>
      <c r="K248" s="131">
        <f t="shared" si="41"/>
        <v>0</v>
      </c>
      <c r="L248" s="132"/>
      <c r="M248" s="109">
        <v>0</v>
      </c>
      <c r="N248" s="104">
        <v>0</v>
      </c>
      <c r="O248" s="104">
        <v>0</v>
      </c>
      <c r="P248" s="101">
        <f t="shared" si="42"/>
        <v>0</v>
      </c>
      <c r="Q248" s="102"/>
    </row>
    <row r="249" spans="1:17" s="110" customFormat="1" ht="26.25" hidden="1" customHeight="1" x14ac:dyDescent="0.25">
      <c r="A249" s="93" t="s">
        <v>688</v>
      </c>
      <c r="B249" s="108">
        <v>11524200</v>
      </c>
      <c r="C249" s="106">
        <f t="shared" si="54"/>
        <v>0</v>
      </c>
      <c r="D249" s="107">
        <f t="shared" si="54"/>
        <v>0</v>
      </c>
      <c r="E249" s="107">
        <f t="shared" si="52"/>
        <v>0</v>
      </c>
      <c r="F249" s="97">
        <f t="shared" si="40"/>
        <v>0</v>
      </c>
      <c r="G249" s="98"/>
      <c r="H249" s="133">
        <v>0</v>
      </c>
      <c r="I249" s="134">
        <v>0</v>
      </c>
      <c r="J249" s="134">
        <v>0</v>
      </c>
      <c r="K249" s="131">
        <f t="shared" si="41"/>
        <v>0</v>
      </c>
      <c r="L249" s="132"/>
      <c r="M249" s="109">
        <v>0</v>
      </c>
      <c r="N249" s="104">
        <v>0</v>
      </c>
      <c r="O249" s="104">
        <v>0</v>
      </c>
      <c r="P249" s="101">
        <f t="shared" si="42"/>
        <v>0</v>
      </c>
      <c r="Q249" s="102"/>
    </row>
    <row r="250" spans="1:17" s="110" customFormat="1" ht="26.25" hidden="1" customHeight="1" x14ac:dyDescent="0.25">
      <c r="A250" s="93" t="s">
        <v>689</v>
      </c>
      <c r="B250" s="108">
        <v>11524300</v>
      </c>
      <c r="C250" s="106">
        <f t="shared" si="54"/>
        <v>0</v>
      </c>
      <c r="D250" s="107">
        <f t="shared" si="54"/>
        <v>0</v>
      </c>
      <c r="E250" s="107">
        <f t="shared" si="52"/>
        <v>0</v>
      </c>
      <c r="F250" s="97">
        <f t="shared" si="40"/>
        <v>0</v>
      </c>
      <c r="G250" s="98"/>
      <c r="H250" s="133">
        <v>0</v>
      </c>
      <c r="I250" s="134">
        <v>0</v>
      </c>
      <c r="J250" s="134">
        <v>0</v>
      </c>
      <c r="K250" s="131">
        <f t="shared" si="41"/>
        <v>0</v>
      </c>
      <c r="L250" s="132"/>
      <c r="M250" s="109">
        <v>0</v>
      </c>
      <c r="N250" s="104">
        <v>0</v>
      </c>
      <c r="O250" s="104">
        <v>0</v>
      </c>
      <c r="P250" s="101">
        <f t="shared" si="42"/>
        <v>0</v>
      </c>
      <c r="Q250" s="102"/>
    </row>
    <row r="251" spans="1:17" s="110" customFormat="1" ht="26.25" hidden="1" customHeight="1" x14ac:dyDescent="0.25">
      <c r="A251" s="93" t="s">
        <v>690</v>
      </c>
      <c r="B251" s="108">
        <v>11524400</v>
      </c>
      <c r="C251" s="106">
        <f t="shared" si="54"/>
        <v>0</v>
      </c>
      <c r="D251" s="107">
        <f t="shared" si="54"/>
        <v>0</v>
      </c>
      <c r="E251" s="107">
        <f t="shared" si="52"/>
        <v>0</v>
      </c>
      <c r="F251" s="97">
        <f t="shared" si="40"/>
        <v>0</v>
      </c>
      <c r="G251" s="98"/>
      <c r="H251" s="133">
        <v>0</v>
      </c>
      <c r="I251" s="134">
        <v>0</v>
      </c>
      <c r="J251" s="134">
        <v>0</v>
      </c>
      <c r="K251" s="131">
        <f t="shared" si="41"/>
        <v>0</v>
      </c>
      <c r="L251" s="132"/>
      <c r="M251" s="109">
        <v>0</v>
      </c>
      <c r="N251" s="104">
        <v>0</v>
      </c>
      <c r="O251" s="104">
        <v>0</v>
      </c>
      <c r="P251" s="101">
        <f t="shared" si="42"/>
        <v>0</v>
      </c>
      <c r="Q251" s="102"/>
    </row>
    <row r="252" spans="1:17" s="110" customFormat="1" ht="55.5" customHeight="1" x14ac:dyDescent="0.25">
      <c r="A252" s="93" t="s">
        <v>686</v>
      </c>
      <c r="B252" s="108">
        <v>11524</v>
      </c>
      <c r="C252" s="106">
        <f t="shared" ref="C252:O252" si="55">SUM(C253:C256)</f>
        <v>0</v>
      </c>
      <c r="D252" s="107">
        <f>D253</f>
        <v>0</v>
      </c>
      <c r="E252" s="107">
        <f t="shared" si="55"/>
        <v>209628.74080999999</v>
      </c>
      <c r="F252" s="97">
        <f t="shared" si="40"/>
        <v>209628.74080999999</v>
      </c>
      <c r="G252" s="98"/>
      <c r="H252" s="133">
        <f>SUM(H253:H256)</f>
        <v>0</v>
      </c>
      <c r="I252" s="134">
        <f>SUM(I253:I256)</f>
        <v>0</v>
      </c>
      <c r="J252" s="134">
        <f t="shared" si="55"/>
        <v>209628.74080999999</v>
      </c>
      <c r="K252" s="131">
        <f t="shared" si="41"/>
        <v>209628.74080999999</v>
      </c>
      <c r="L252" s="132"/>
      <c r="M252" s="109">
        <f t="shared" si="55"/>
        <v>0</v>
      </c>
      <c r="N252" s="104">
        <f t="shared" si="55"/>
        <v>0</v>
      </c>
      <c r="O252" s="104">
        <f t="shared" si="55"/>
        <v>0</v>
      </c>
      <c r="P252" s="101">
        <f t="shared" si="42"/>
        <v>0</v>
      </c>
      <c r="Q252" s="102"/>
    </row>
    <row r="253" spans="1:17" s="110" customFormat="1" ht="34.5" hidden="1" customHeight="1" x14ac:dyDescent="0.25">
      <c r="A253" s="93" t="s">
        <v>687</v>
      </c>
      <c r="B253" s="108">
        <v>11524100</v>
      </c>
      <c r="C253" s="106">
        <f>H253+M253</f>
        <v>0</v>
      </c>
      <c r="D253" s="107">
        <f>I253+N253</f>
        <v>0</v>
      </c>
      <c r="E253" s="107">
        <f>J253+O253</f>
        <v>19910.120080000001</v>
      </c>
      <c r="F253" s="97">
        <f t="shared" si="40"/>
        <v>19910.120080000001</v>
      </c>
      <c r="G253" s="98"/>
      <c r="H253" s="133"/>
      <c r="I253" s="134"/>
      <c r="J253" s="134">
        <v>19910.120080000001</v>
      </c>
      <c r="K253" s="131">
        <f t="shared" si="41"/>
        <v>19910.120080000001</v>
      </c>
      <c r="L253" s="132"/>
      <c r="M253" s="109"/>
      <c r="N253" s="104"/>
      <c r="O253" s="104">
        <v>0</v>
      </c>
      <c r="P253" s="101">
        <f t="shared" si="42"/>
        <v>0</v>
      </c>
      <c r="Q253" s="102"/>
    </row>
    <row r="254" spans="1:17" s="110" customFormat="1" ht="26.25" hidden="1" customHeight="1" x14ac:dyDescent="0.25">
      <c r="A254" s="93" t="s">
        <v>688</v>
      </c>
      <c r="B254" s="108">
        <v>11524200</v>
      </c>
      <c r="C254" s="112"/>
      <c r="D254" s="113"/>
      <c r="E254" s="107">
        <f t="shared" ref="E254:E261" si="56">J254+O254</f>
        <v>21452.606660000001</v>
      </c>
      <c r="F254" s="97">
        <f t="shared" si="40"/>
        <v>21452.606660000001</v>
      </c>
      <c r="G254" s="98"/>
      <c r="H254" s="133"/>
      <c r="I254" s="134"/>
      <c r="J254" s="134">
        <v>21452.606660000001</v>
      </c>
      <c r="K254" s="131">
        <f t="shared" si="41"/>
        <v>21452.606660000001</v>
      </c>
      <c r="L254" s="132"/>
      <c r="M254" s="109"/>
      <c r="N254" s="104"/>
      <c r="O254" s="115">
        <v>0</v>
      </c>
      <c r="P254" s="101">
        <f t="shared" si="42"/>
        <v>0</v>
      </c>
      <c r="Q254" s="102"/>
    </row>
    <row r="255" spans="1:17" s="110" customFormat="1" ht="26.25" hidden="1" customHeight="1" x14ac:dyDescent="0.25">
      <c r="A255" s="93" t="s">
        <v>689</v>
      </c>
      <c r="B255" s="108">
        <v>11524300</v>
      </c>
      <c r="C255" s="112"/>
      <c r="D255" s="113"/>
      <c r="E255" s="107">
        <f t="shared" si="56"/>
        <v>166774.55366000001</v>
      </c>
      <c r="F255" s="97">
        <f t="shared" si="40"/>
        <v>166774.55366000001</v>
      </c>
      <c r="G255" s="98"/>
      <c r="H255" s="133"/>
      <c r="I255" s="134"/>
      <c r="J255" s="134">
        <v>166774.55366000001</v>
      </c>
      <c r="K255" s="131">
        <f t="shared" si="41"/>
        <v>166774.55366000001</v>
      </c>
      <c r="L255" s="132"/>
      <c r="M255" s="109"/>
      <c r="N255" s="104"/>
      <c r="O255" s="115">
        <v>0</v>
      </c>
      <c r="P255" s="101">
        <f t="shared" si="42"/>
        <v>0</v>
      </c>
      <c r="Q255" s="102"/>
    </row>
    <row r="256" spans="1:17" s="110" customFormat="1" ht="26.25" hidden="1" customHeight="1" x14ac:dyDescent="0.25">
      <c r="A256" s="93" t="s">
        <v>690</v>
      </c>
      <c r="B256" s="108">
        <v>11524400</v>
      </c>
      <c r="C256" s="112"/>
      <c r="D256" s="113"/>
      <c r="E256" s="107">
        <f t="shared" si="56"/>
        <v>1491.4604099999999</v>
      </c>
      <c r="F256" s="97">
        <f t="shared" si="40"/>
        <v>1491.4604099999999</v>
      </c>
      <c r="G256" s="98"/>
      <c r="H256" s="133"/>
      <c r="I256" s="134"/>
      <c r="J256" s="134">
        <v>1491.4604099999999</v>
      </c>
      <c r="K256" s="131">
        <f t="shared" si="41"/>
        <v>1491.4604099999999</v>
      </c>
      <c r="L256" s="132"/>
      <c r="M256" s="109"/>
      <c r="N256" s="104"/>
      <c r="O256" s="115">
        <v>0</v>
      </c>
      <c r="P256" s="101">
        <f t="shared" si="42"/>
        <v>0</v>
      </c>
      <c r="Q256" s="102"/>
    </row>
    <row r="257" spans="1:17" s="110" customFormat="1" ht="26.25" hidden="1" customHeight="1" x14ac:dyDescent="0.25">
      <c r="A257" s="93" t="s">
        <v>691</v>
      </c>
      <c r="B257" s="108">
        <v>11526</v>
      </c>
      <c r="C257" s="112"/>
      <c r="D257" s="113"/>
      <c r="E257" s="107">
        <f t="shared" si="56"/>
        <v>0</v>
      </c>
      <c r="F257" s="97">
        <f t="shared" si="40"/>
        <v>0</v>
      </c>
      <c r="G257" s="98"/>
      <c r="H257" s="135">
        <v>0</v>
      </c>
      <c r="I257" s="136">
        <v>0</v>
      </c>
      <c r="J257" s="136">
        <v>0</v>
      </c>
      <c r="K257" s="131">
        <f t="shared" si="41"/>
        <v>0</v>
      </c>
      <c r="L257" s="132"/>
      <c r="M257" s="114">
        <v>0</v>
      </c>
      <c r="N257" s="115">
        <v>0</v>
      </c>
      <c r="O257" s="115">
        <v>0</v>
      </c>
      <c r="P257" s="101">
        <f t="shared" si="42"/>
        <v>0</v>
      </c>
      <c r="Q257" s="102"/>
    </row>
    <row r="258" spans="1:17" s="110" customFormat="1" ht="26.25" hidden="1" customHeight="1" x14ac:dyDescent="0.25">
      <c r="A258" s="93" t="s">
        <v>692</v>
      </c>
      <c r="B258" s="108">
        <v>11526100</v>
      </c>
      <c r="C258" s="112"/>
      <c r="D258" s="113"/>
      <c r="E258" s="107">
        <f t="shared" si="56"/>
        <v>0</v>
      </c>
      <c r="F258" s="97">
        <f t="shared" si="40"/>
        <v>0</v>
      </c>
      <c r="G258" s="98"/>
      <c r="H258" s="135">
        <v>0</v>
      </c>
      <c r="I258" s="136">
        <v>0</v>
      </c>
      <c r="J258" s="136">
        <v>0</v>
      </c>
      <c r="K258" s="131">
        <f t="shared" si="41"/>
        <v>0</v>
      </c>
      <c r="L258" s="132"/>
      <c r="M258" s="114">
        <v>0</v>
      </c>
      <c r="N258" s="115">
        <v>0</v>
      </c>
      <c r="O258" s="115">
        <v>0</v>
      </c>
      <c r="P258" s="101">
        <f t="shared" si="42"/>
        <v>0</v>
      </c>
      <c r="Q258" s="102"/>
    </row>
    <row r="259" spans="1:17" s="110" customFormat="1" ht="26.25" hidden="1" customHeight="1" x14ac:dyDescent="0.25">
      <c r="A259" s="93" t="s">
        <v>693</v>
      </c>
      <c r="B259" s="108">
        <v>11526200</v>
      </c>
      <c r="C259" s="112"/>
      <c r="D259" s="113"/>
      <c r="E259" s="107">
        <f t="shared" si="56"/>
        <v>0</v>
      </c>
      <c r="F259" s="97">
        <f t="shared" si="40"/>
        <v>0</v>
      </c>
      <c r="G259" s="98"/>
      <c r="H259" s="135">
        <v>0</v>
      </c>
      <c r="I259" s="136">
        <v>0</v>
      </c>
      <c r="J259" s="136">
        <v>0</v>
      </c>
      <c r="K259" s="131">
        <f t="shared" si="41"/>
        <v>0</v>
      </c>
      <c r="L259" s="132"/>
      <c r="M259" s="114">
        <v>0</v>
      </c>
      <c r="N259" s="115">
        <v>0</v>
      </c>
      <c r="O259" s="115">
        <v>0</v>
      </c>
      <c r="P259" s="101">
        <f t="shared" si="42"/>
        <v>0</v>
      </c>
      <c r="Q259" s="102"/>
    </row>
    <row r="260" spans="1:17" s="110" customFormat="1" ht="26.25" hidden="1" customHeight="1" x14ac:dyDescent="0.25">
      <c r="A260" s="93" t="s">
        <v>694</v>
      </c>
      <c r="B260" s="108">
        <v>11526300</v>
      </c>
      <c r="C260" s="112"/>
      <c r="D260" s="113"/>
      <c r="E260" s="107">
        <f t="shared" si="56"/>
        <v>0</v>
      </c>
      <c r="F260" s="97">
        <f t="shared" si="40"/>
        <v>0</v>
      </c>
      <c r="G260" s="98"/>
      <c r="H260" s="135">
        <v>0</v>
      </c>
      <c r="I260" s="136">
        <v>0</v>
      </c>
      <c r="J260" s="136">
        <v>0</v>
      </c>
      <c r="K260" s="131">
        <f t="shared" si="41"/>
        <v>0</v>
      </c>
      <c r="L260" s="132"/>
      <c r="M260" s="114">
        <v>0</v>
      </c>
      <c r="N260" s="115">
        <v>0</v>
      </c>
      <c r="O260" s="115">
        <v>0</v>
      </c>
      <c r="P260" s="101">
        <f t="shared" si="42"/>
        <v>0</v>
      </c>
      <c r="Q260" s="102"/>
    </row>
    <row r="261" spans="1:17" s="110" customFormat="1" ht="3.75" hidden="1" customHeight="1" x14ac:dyDescent="0.25">
      <c r="A261" s="93" t="s">
        <v>695</v>
      </c>
      <c r="B261" s="108">
        <v>11526400</v>
      </c>
      <c r="C261" s="112"/>
      <c r="D261" s="113"/>
      <c r="E261" s="107">
        <f t="shared" si="56"/>
        <v>0</v>
      </c>
      <c r="F261" s="97">
        <f t="shared" si="40"/>
        <v>0</v>
      </c>
      <c r="G261" s="98"/>
      <c r="H261" s="135">
        <v>0</v>
      </c>
      <c r="I261" s="136">
        <v>0</v>
      </c>
      <c r="J261" s="136">
        <v>0</v>
      </c>
      <c r="K261" s="131">
        <f t="shared" si="41"/>
        <v>0</v>
      </c>
      <c r="L261" s="132"/>
      <c r="M261" s="114">
        <v>0</v>
      </c>
      <c r="N261" s="115">
        <v>0</v>
      </c>
      <c r="O261" s="115">
        <v>0</v>
      </c>
      <c r="P261" s="101">
        <f t="shared" si="42"/>
        <v>0</v>
      </c>
      <c r="Q261" s="102"/>
    </row>
    <row r="262" spans="1:17" s="110" customFormat="1" ht="26.25" customHeight="1" x14ac:dyDescent="0.25">
      <c r="A262" s="93" t="s">
        <v>696</v>
      </c>
      <c r="B262" s="108">
        <v>116</v>
      </c>
      <c r="C262" s="106">
        <f t="shared" ref="C262:O263" si="57">C263</f>
        <v>0</v>
      </c>
      <c r="D262" s="107">
        <f t="shared" si="57"/>
        <v>0</v>
      </c>
      <c r="E262" s="107">
        <f t="shared" si="57"/>
        <v>34125.554089999998</v>
      </c>
      <c r="F262" s="97">
        <f t="shared" si="40"/>
        <v>34125.554089999998</v>
      </c>
      <c r="G262" s="98"/>
      <c r="H262" s="133">
        <f t="shared" si="57"/>
        <v>0</v>
      </c>
      <c r="I262" s="134">
        <f t="shared" si="57"/>
        <v>0</v>
      </c>
      <c r="J262" s="134">
        <f t="shared" si="57"/>
        <v>33163.342550000001</v>
      </c>
      <c r="K262" s="131">
        <f t="shared" si="41"/>
        <v>33163.342550000001</v>
      </c>
      <c r="L262" s="132"/>
      <c r="M262" s="109">
        <f t="shared" si="57"/>
        <v>0</v>
      </c>
      <c r="N262" s="104">
        <f t="shared" si="57"/>
        <v>0</v>
      </c>
      <c r="O262" s="104">
        <f t="shared" si="57"/>
        <v>962.21154000000001</v>
      </c>
      <c r="P262" s="101">
        <f t="shared" si="42"/>
        <v>962.21154000000001</v>
      </c>
      <c r="Q262" s="102"/>
    </row>
    <row r="263" spans="1:17" s="110" customFormat="1" ht="26.25" customHeight="1" x14ac:dyDescent="0.25">
      <c r="A263" s="93" t="s">
        <v>696</v>
      </c>
      <c r="B263" s="108">
        <v>1161</v>
      </c>
      <c r="C263" s="106">
        <f t="shared" si="57"/>
        <v>0</v>
      </c>
      <c r="D263" s="107">
        <f t="shared" si="57"/>
        <v>0</v>
      </c>
      <c r="E263" s="107">
        <f t="shared" si="57"/>
        <v>34125.554089999998</v>
      </c>
      <c r="F263" s="97">
        <f t="shared" si="40"/>
        <v>34125.554089999998</v>
      </c>
      <c r="G263" s="98"/>
      <c r="H263" s="133">
        <f t="shared" si="57"/>
        <v>0</v>
      </c>
      <c r="I263" s="134">
        <f t="shared" si="57"/>
        <v>0</v>
      </c>
      <c r="J263" s="134">
        <f t="shared" si="57"/>
        <v>33163.342550000001</v>
      </c>
      <c r="K263" s="131">
        <f t="shared" si="41"/>
        <v>33163.342550000001</v>
      </c>
      <c r="L263" s="132"/>
      <c r="M263" s="109">
        <f t="shared" si="57"/>
        <v>0</v>
      </c>
      <c r="N263" s="104">
        <f t="shared" si="57"/>
        <v>0</v>
      </c>
      <c r="O263" s="104">
        <f t="shared" si="57"/>
        <v>962.21154000000001</v>
      </c>
      <c r="P263" s="101">
        <f t="shared" si="42"/>
        <v>962.21154000000001</v>
      </c>
      <c r="Q263" s="102"/>
    </row>
    <row r="264" spans="1:17" s="110" customFormat="1" ht="26.25" customHeight="1" x14ac:dyDescent="0.25">
      <c r="A264" s="93" t="s">
        <v>696</v>
      </c>
      <c r="B264" s="108">
        <v>11611</v>
      </c>
      <c r="C264" s="106">
        <f t="shared" ref="C264:O264" si="58">C265+C266</f>
        <v>0</v>
      </c>
      <c r="D264" s="107">
        <f t="shared" si="58"/>
        <v>0</v>
      </c>
      <c r="E264" s="107">
        <f t="shared" si="58"/>
        <v>34125.554089999998</v>
      </c>
      <c r="F264" s="97">
        <f t="shared" ref="F264:F327" si="59">E264-D264</f>
        <v>34125.554089999998</v>
      </c>
      <c r="G264" s="98"/>
      <c r="H264" s="133">
        <f t="shared" si="58"/>
        <v>0</v>
      </c>
      <c r="I264" s="134">
        <f t="shared" si="58"/>
        <v>0</v>
      </c>
      <c r="J264" s="134">
        <f t="shared" si="58"/>
        <v>33163.342550000001</v>
      </c>
      <c r="K264" s="131">
        <f t="shared" ref="K264:K327" si="60">J264-I264</f>
        <v>33163.342550000001</v>
      </c>
      <c r="L264" s="132"/>
      <c r="M264" s="109">
        <f>M265+M266</f>
        <v>0</v>
      </c>
      <c r="N264" s="104">
        <f>N265+N266</f>
        <v>0</v>
      </c>
      <c r="O264" s="104">
        <f t="shared" si="58"/>
        <v>962.21154000000001</v>
      </c>
      <c r="P264" s="101">
        <f t="shared" ref="P264:P327" si="61">O264-N264</f>
        <v>962.21154000000001</v>
      </c>
      <c r="Q264" s="102"/>
    </row>
    <row r="265" spans="1:17" s="110" customFormat="1" ht="26.25" customHeight="1" x14ac:dyDescent="0.25">
      <c r="A265" s="93" t="s">
        <v>697</v>
      </c>
      <c r="B265" s="108">
        <v>11611100</v>
      </c>
      <c r="C265" s="106">
        <f t="shared" ref="C265:E266" si="62">H265+M265</f>
        <v>0</v>
      </c>
      <c r="D265" s="107">
        <f t="shared" si="62"/>
        <v>0</v>
      </c>
      <c r="E265" s="107">
        <f t="shared" si="62"/>
        <v>33163.342550000001</v>
      </c>
      <c r="F265" s="97">
        <f t="shared" si="59"/>
        <v>33163.342550000001</v>
      </c>
      <c r="G265" s="98"/>
      <c r="H265" s="133"/>
      <c r="I265" s="134"/>
      <c r="J265" s="134">
        <v>33163.342550000001</v>
      </c>
      <c r="K265" s="131">
        <f t="shared" si="60"/>
        <v>33163.342550000001</v>
      </c>
      <c r="L265" s="132"/>
      <c r="M265" s="109"/>
      <c r="N265" s="104"/>
      <c r="O265" s="104">
        <v>0</v>
      </c>
      <c r="P265" s="101">
        <f t="shared" si="61"/>
        <v>0</v>
      </c>
      <c r="Q265" s="102"/>
    </row>
    <row r="266" spans="1:17" s="110" customFormat="1" ht="26.25" hidden="1" customHeight="1" x14ac:dyDescent="0.25">
      <c r="A266" s="93" t="s">
        <v>698</v>
      </c>
      <c r="B266" s="108">
        <v>11611200</v>
      </c>
      <c r="C266" s="106">
        <f t="shared" si="62"/>
        <v>0</v>
      </c>
      <c r="D266" s="107">
        <f t="shared" si="62"/>
        <v>0</v>
      </c>
      <c r="E266" s="107">
        <f t="shared" si="62"/>
        <v>962.21154000000001</v>
      </c>
      <c r="F266" s="97">
        <f t="shared" si="59"/>
        <v>962.21154000000001</v>
      </c>
      <c r="G266" s="98"/>
      <c r="H266" s="133">
        <v>0</v>
      </c>
      <c r="I266" s="134">
        <v>0</v>
      </c>
      <c r="J266" s="134">
        <v>0</v>
      </c>
      <c r="K266" s="131">
        <f t="shared" si="60"/>
        <v>0</v>
      </c>
      <c r="L266" s="132"/>
      <c r="M266" s="109">
        <v>0</v>
      </c>
      <c r="N266" s="104">
        <v>0</v>
      </c>
      <c r="O266" s="104">
        <v>962.21154000000001</v>
      </c>
      <c r="P266" s="101">
        <f t="shared" si="61"/>
        <v>962.21154000000001</v>
      </c>
      <c r="Q266" s="102"/>
    </row>
    <row r="267" spans="1:17" s="110" customFormat="1" ht="26.25" customHeight="1" x14ac:dyDescent="0.25">
      <c r="A267" s="93" t="s">
        <v>699</v>
      </c>
      <c r="B267" s="108">
        <v>13</v>
      </c>
      <c r="C267" s="106">
        <f t="shared" ref="C267:O267" si="63">C268+C277</f>
        <v>11588517.1</v>
      </c>
      <c r="D267" s="107">
        <f t="shared" si="63"/>
        <v>14726306.6</v>
      </c>
      <c r="E267" s="107">
        <f t="shared" si="63"/>
        <v>13488730.34</v>
      </c>
      <c r="F267" s="97">
        <f t="shared" si="59"/>
        <v>-1237576.2599999998</v>
      </c>
      <c r="G267" s="98">
        <f t="shared" ref="G267:G327" si="64">E267/D267*100</f>
        <v>91.596153104675963</v>
      </c>
      <c r="H267" s="133">
        <f t="shared" si="63"/>
        <v>11588517.1</v>
      </c>
      <c r="I267" s="134">
        <f t="shared" si="63"/>
        <v>14726306.6</v>
      </c>
      <c r="J267" s="134">
        <f t="shared" si="63"/>
        <v>13488730.34</v>
      </c>
      <c r="K267" s="131">
        <f t="shared" si="60"/>
        <v>-1237576.2599999998</v>
      </c>
      <c r="L267" s="132">
        <f t="shared" ref="L267:L327" si="65">J267/I267*100</f>
        <v>91.596153104675963</v>
      </c>
      <c r="M267" s="109">
        <f t="shared" si="63"/>
        <v>3057300</v>
      </c>
      <c r="N267" s="104">
        <f t="shared" si="63"/>
        <v>2982709.7</v>
      </c>
      <c r="O267" s="104">
        <f t="shared" si="63"/>
        <v>2971535.1703699999</v>
      </c>
      <c r="P267" s="101">
        <f t="shared" si="61"/>
        <v>-11174.529630000237</v>
      </c>
      <c r="Q267" s="102">
        <f>O267/N267*100</f>
        <v>99.625356445851892</v>
      </c>
    </row>
    <row r="268" spans="1:17" s="110" customFormat="1" ht="26.25" customHeight="1" x14ac:dyDescent="0.25">
      <c r="A268" s="93" t="s">
        <v>700</v>
      </c>
      <c r="B268" s="108">
        <v>131</v>
      </c>
      <c r="C268" s="106">
        <f t="shared" ref="C268:O268" si="66">C269+C273</f>
        <v>11588517.1</v>
      </c>
      <c r="D268" s="107">
        <f t="shared" si="66"/>
        <v>14726306.6</v>
      </c>
      <c r="E268" s="107">
        <f t="shared" si="66"/>
        <v>13488730.34</v>
      </c>
      <c r="F268" s="97">
        <f t="shared" si="59"/>
        <v>-1237576.2599999998</v>
      </c>
      <c r="G268" s="98">
        <f t="shared" si="64"/>
        <v>91.596153104675963</v>
      </c>
      <c r="H268" s="133">
        <f t="shared" si="66"/>
        <v>11588517.1</v>
      </c>
      <c r="I268" s="134">
        <f t="shared" si="66"/>
        <v>14726306.6</v>
      </c>
      <c r="J268" s="134">
        <f t="shared" si="66"/>
        <v>13488730.34</v>
      </c>
      <c r="K268" s="131">
        <f t="shared" si="60"/>
        <v>-1237576.2599999998</v>
      </c>
      <c r="L268" s="132">
        <f t="shared" si="65"/>
        <v>91.596153104675963</v>
      </c>
      <c r="M268" s="109">
        <f t="shared" si="66"/>
        <v>0</v>
      </c>
      <c r="N268" s="104">
        <f t="shared" si="66"/>
        <v>0</v>
      </c>
      <c r="O268" s="104">
        <f t="shared" si="66"/>
        <v>0</v>
      </c>
      <c r="P268" s="101">
        <f t="shared" si="61"/>
        <v>0</v>
      </c>
      <c r="Q268" s="102"/>
    </row>
    <row r="269" spans="1:17" s="110" customFormat="1" ht="26.25" customHeight="1" x14ac:dyDescent="0.25">
      <c r="A269" s="93" t="s">
        <v>701</v>
      </c>
      <c r="B269" s="108">
        <v>1311</v>
      </c>
      <c r="C269" s="106">
        <f t="shared" ref="C269:O269" si="67">C270</f>
        <v>2094000</v>
      </c>
      <c r="D269" s="107">
        <f t="shared" si="67"/>
        <v>6523624.7999999998</v>
      </c>
      <c r="E269" s="107">
        <f t="shared" si="67"/>
        <v>5330253.7</v>
      </c>
      <c r="F269" s="97">
        <f t="shared" si="59"/>
        <v>-1193371.0999999996</v>
      </c>
      <c r="G269" s="98">
        <f t="shared" si="64"/>
        <v>81.706932317750713</v>
      </c>
      <c r="H269" s="133">
        <f t="shared" si="67"/>
        <v>2094000</v>
      </c>
      <c r="I269" s="134">
        <f t="shared" si="67"/>
        <v>6523624.7999999998</v>
      </c>
      <c r="J269" s="134">
        <f t="shared" si="67"/>
        <v>5330253.7</v>
      </c>
      <c r="K269" s="131">
        <f t="shared" si="60"/>
        <v>-1193371.0999999996</v>
      </c>
      <c r="L269" s="132">
        <f t="shared" si="65"/>
        <v>81.706932317750713</v>
      </c>
      <c r="M269" s="109">
        <f>M270</f>
        <v>0</v>
      </c>
      <c r="N269" s="104">
        <f>N270</f>
        <v>0</v>
      </c>
      <c r="O269" s="104">
        <f t="shared" si="67"/>
        <v>0</v>
      </c>
      <c r="P269" s="101">
        <f t="shared" si="61"/>
        <v>0</v>
      </c>
      <c r="Q269" s="102"/>
    </row>
    <row r="270" spans="1:17" s="110" customFormat="1" ht="26.25" customHeight="1" x14ac:dyDescent="0.25">
      <c r="A270" s="93" t="s">
        <v>701</v>
      </c>
      <c r="B270" s="108">
        <v>13111</v>
      </c>
      <c r="C270" s="106">
        <f t="shared" ref="C270:O270" si="68">SUM(C271:C272)</f>
        <v>2094000</v>
      </c>
      <c r="D270" s="107">
        <f t="shared" si="68"/>
        <v>6523624.7999999998</v>
      </c>
      <c r="E270" s="107">
        <f t="shared" si="68"/>
        <v>5330253.7</v>
      </c>
      <c r="F270" s="97">
        <f t="shared" si="59"/>
        <v>-1193371.0999999996</v>
      </c>
      <c r="G270" s="98">
        <f t="shared" si="64"/>
        <v>81.706932317750713</v>
      </c>
      <c r="H270" s="133">
        <f t="shared" si="68"/>
        <v>2094000</v>
      </c>
      <c r="I270" s="134">
        <f t="shared" si="68"/>
        <v>6523624.7999999998</v>
      </c>
      <c r="J270" s="134">
        <f t="shared" si="68"/>
        <v>5330253.7</v>
      </c>
      <c r="K270" s="131">
        <f t="shared" si="60"/>
        <v>-1193371.0999999996</v>
      </c>
      <c r="L270" s="132">
        <f t="shared" si="65"/>
        <v>81.706932317750713</v>
      </c>
      <c r="M270" s="109">
        <f t="shared" si="68"/>
        <v>0</v>
      </c>
      <c r="N270" s="104">
        <f t="shared" si="68"/>
        <v>0</v>
      </c>
      <c r="O270" s="104">
        <f t="shared" si="68"/>
        <v>0</v>
      </c>
      <c r="P270" s="101">
        <f t="shared" si="61"/>
        <v>0</v>
      </c>
      <c r="Q270" s="102"/>
    </row>
    <row r="271" spans="1:17" s="110" customFormat="1" ht="26.25" customHeight="1" x14ac:dyDescent="0.25">
      <c r="A271" s="93" t="s">
        <v>702</v>
      </c>
      <c r="B271" s="108">
        <v>13111100</v>
      </c>
      <c r="C271" s="106">
        <f t="shared" ref="C271:E272" si="69">H271+M271</f>
        <v>2094000</v>
      </c>
      <c r="D271" s="107">
        <f t="shared" si="69"/>
        <v>6523624.7999999998</v>
      </c>
      <c r="E271" s="107">
        <f t="shared" si="69"/>
        <v>5330253.7</v>
      </c>
      <c r="F271" s="97">
        <f t="shared" si="59"/>
        <v>-1193371.0999999996</v>
      </c>
      <c r="G271" s="98">
        <f t="shared" si="64"/>
        <v>81.706932317750713</v>
      </c>
      <c r="H271" s="133">
        <v>2094000</v>
      </c>
      <c r="I271" s="134">
        <f>1001979+3488257+139700+472200+1421488.8</f>
        <v>6523624.7999999998</v>
      </c>
      <c r="J271" s="134">
        <v>5330253.7</v>
      </c>
      <c r="K271" s="131">
        <f t="shared" si="60"/>
        <v>-1193371.0999999996</v>
      </c>
      <c r="L271" s="132">
        <f t="shared" si="65"/>
        <v>81.706932317750713</v>
      </c>
      <c r="M271" s="109"/>
      <c r="N271" s="104"/>
      <c r="O271" s="104">
        <v>0</v>
      </c>
      <c r="P271" s="101">
        <f t="shared" si="61"/>
        <v>0</v>
      </c>
      <c r="Q271" s="102"/>
    </row>
    <row r="272" spans="1:17" s="110" customFormat="1" ht="26.25" customHeight="1" x14ac:dyDescent="0.25">
      <c r="A272" s="93" t="s">
        <v>703</v>
      </c>
      <c r="B272" s="108">
        <v>13111200</v>
      </c>
      <c r="C272" s="106">
        <f t="shared" si="69"/>
        <v>0</v>
      </c>
      <c r="D272" s="107">
        <f t="shared" si="69"/>
        <v>0</v>
      </c>
      <c r="E272" s="107">
        <f t="shared" si="69"/>
        <v>0</v>
      </c>
      <c r="F272" s="97">
        <f t="shared" si="59"/>
        <v>0</v>
      </c>
      <c r="G272" s="98"/>
      <c r="H272" s="133">
        <v>0</v>
      </c>
      <c r="I272" s="134">
        <v>0</v>
      </c>
      <c r="J272" s="134">
        <v>0</v>
      </c>
      <c r="K272" s="131">
        <f t="shared" si="60"/>
        <v>0</v>
      </c>
      <c r="L272" s="132"/>
      <c r="M272" s="109">
        <v>0</v>
      </c>
      <c r="N272" s="104">
        <v>0</v>
      </c>
      <c r="O272" s="104">
        <v>0</v>
      </c>
      <c r="P272" s="101">
        <f t="shared" si="61"/>
        <v>0</v>
      </c>
      <c r="Q272" s="102"/>
    </row>
    <row r="273" spans="1:17" s="110" customFormat="1" ht="26.25" customHeight="1" x14ac:dyDescent="0.25">
      <c r="A273" s="93" t="s">
        <v>704</v>
      </c>
      <c r="B273" s="108">
        <v>1312</v>
      </c>
      <c r="C273" s="106">
        <f t="shared" ref="C273:O273" si="70">C274</f>
        <v>9494517.0999999996</v>
      </c>
      <c r="D273" s="107">
        <f t="shared" si="70"/>
        <v>8202681.7999999998</v>
      </c>
      <c r="E273" s="107">
        <f t="shared" si="70"/>
        <v>8158476.6399999997</v>
      </c>
      <c r="F273" s="97">
        <f t="shared" si="59"/>
        <v>-44205.160000000149</v>
      </c>
      <c r="G273" s="98">
        <f t="shared" si="64"/>
        <v>99.461088933134036</v>
      </c>
      <c r="H273" s="133">
        <f t="shared" si="70"/>
        <v>9494517.0999999996</v>
      </c>
      <c r="I273" s="134">
        <f t="shared" si="70"/>
        <v>8202681.7999999998</v>
      </c>
      <c r="J273" s="134">
        <f t="shared" si="70"/>
        <v>8158476.6399999997</v>
      </c>
      <c r="K273" s="131">
        <f t="shared" si="60"/>
        <v>-44205.160000000149</v>
      </c>
      <c r="L273" s="132">
        <f t="shared" si="65"/>
        <v>99.461088933134036</v>
      </c>
      <c r="M273" s="109">
        <f>M274</f>
        <v>0</v>
      </c>
      <c r="N273" s="104">
        <f>N274</f>
        <v>0</v>
      </c>
      <c r="O273" s="104">
        <f t="shared" si="70"/>
        <v>0</v>
      </c>
      <c r="P273" s="101">
        <f t="shared" si="61"/>
        <v>0</v>
      </c>
      <c r="Q273" s="102"/>
    </row>
    <row r="274" spans="1:17" s="110" customFormat="1" ht="26.25" customHeight="1" x14ac:dyDescent="0.25">
      <c r="A274" s="93" t="s">
        <v>704</v>
      </c>
      <c r="B274" s="108">
        <v>13121</v>
      </c>
      <c r="C274" s="106">
        <f t="shared" ref="C274:O274" si="71">SUM(C275:C276)</f>
        <v>9494517.0999999996</v>
      </c>
      <c r="D274" s="107">
        <f t="shared" si="71"/>
        <v>8202681.7999999998</v>
      </c>
      <c r="E274" s="107">
        <f t="shared" si="71"/>
        <v>8158476.6399999997</v>
      </c>
      <c r="F274" s="97">
        <f t="shared" si="59"/>
        <v>-44205.160000000149</v>
      </c>
      <c r="G274" s="98">
        <f t="shared" si="64"/>
        <v>99.461088933134036</v>
      </c>
      <c r="H274" s="133">
        <f t="shared" si="71"/>
        <v>9494517.0999999996</v>
      </c>
      <c r="I274" s="134">
        <f t="shared" si="71"/>
        <v>8202681.7999999998</v>
      </c>
      <c r="J274" s="134">
        <f t="shared" si="71"/>
        <v>8158476.6399999997</v>
      </c>
      <c r="K274" s="131">
        <f t="shared" si="60"/>
        <v>-44205.160000000149</v>
      </c>
      <c r="L274" s="132">
        <f t="shared" si="65"/>
        <v>99.461088933134036</v>
      </c>
      <c r="M274" s="109">
        <f>SUM(M275:M276)</f>
        <v>0</v>
      </c>
      <c r="N274" s="104">
        <f>SUM(N275:N276)</f>
        <v>0</v>
      </c>
      <c r="O274" s="104">
        <f t="shared" si="71"/>
        <v>0</v>
      </c>
      <c r="P274" s="101">
        <f t="shared" si="61"/>
        <v>0</v>
      </c>
      <c r="Q274" s="102"/>
    </row>
    <row r="275" spans="1:17" s="110" customFormat="1" ht="26.25" customHeight="1" x14ac:dyDescent="0.25">
      <c r="A275" s="93" t="s">
        <v>702</v>
      </c>
      <c r="B275" s="108">
        <v>13121100</v>
      </c>
      <c r="C275" s="106">
        <f t="shared" ref="C275:E276" si="72">H275+M275</f>
        <v>9494517.0999999996</v>
      </c>
      <c r="D275" s="107">
        <f t="shared" si="72"/>
        <v>8202681.7999999998</v>
      </c>
      <c r="E275" s="107">
        <f t="shared" si="72"/>
        <v>8158476.6399999997</v>
      </c>
      <c r="F275" s="97">
        <f t="shared" si="59"/>
        <v>-44205.160000000149</v>
      </c>
      <c r="G275" s="98">
        <f t="shared" si="64"/>
        <v>99.461088933134036</v>
      </c>
      <c r="H275" s="133">
        <v>9494517.0999999996</v>
      </c>
      <c r="I275" s="134">
        <f>3490000+174500+4538181.8</f>
        <v>8202681.7999999998</v>
      </c>
      <c r="J275" s="134">
        <v>8158476.6399999997</v>
      </c>
      <c r="K275" s="131">
        <f t="shared" si="60"/>
        <v>-44205.160000000149</v>
      </c>
      <c r="L275" s="132">
        <f t="shared" si="65"/>
        <v>99.461088933134036</v>
      </c>
      <c r="M275" s="109"/>
      <c r="N275" s="104"/>
      <c r="O275" s="104">
        <v>0</v>
      </c>
      <c r="P275" s="101">
        <f t="shared" si="61"/>
        <v>0</v>
      </c>
      <c r="Q275" s="102"/>
    </row>
    <row r="276" spans="1:17" s="110" customFormat="1" ht="26.25" hidden="1" customHeight="1" x14ac:dyDescent="0.25">
      <c r="A276" s="93" t="s">
        <v>703</v>
      </c>
      <c r="B276" s="108">
        <v>13121200</v>
      </c>
      <c r="C276" s="106">
        <f t="shared" si="72"/>
        <v>0</v>
      </c>
      <c r="D276" s="107">
        <f t="shared" si="72"/>
        <v>0</v>
      </c>
      <c r="E276" s="107">
        <f t="shared" si="72"/>
        <v>0</v>
      </c>
      <c r="F276" s="97">
        <f t="shared" si="59"/>
        <v>0</v>
      </c>
      <c r="G276" s="98"/>
      <c r="H276" s="133">
        <v>0</v>
      </c>
      <c r="I276" s="134">
        <v>0</v>
      </c>
      <c r="J276" s="134">
        <v>0</v>
      </c>
      <c r="K276" s="131">
        <f t="shared" si="60"/>
        <v>0</v>
      </c>
      <c r="L276" s="132"/>
      <c r="M276" s="109">
        <v>0</v>
      </c>
      <c r="N276" s="104">
        <v>0</v>
      </c>
      <c r="O276" s="104">
        <v>0</v>
      </c>
      <c r="P276" s="101">
        <f t="shared" si="61"/>
        <v>0</v>
      </c>
      <c r="Q276" s="102"/>
    </row>
    <row r="277" spans="1:17" s="110" customFormat="1" ht="26.25" hidden="1" customHeight="1" x14ac:dyDescent="0.25">
      <c r="A277" s="93" t="s">
        <v>705</v>
      </c>
      <c r="B277" s="108">
        <v>133</v>
      </c>
      <c r="C277" s="106"/>
      <c r="D277" s="107"/>
      <c r="E277" s="107"/>
      <c r="F277" s="97"/>
      <c r="G277" s="98"/>
      <c r="H277" s="133">
        <f t="shared" ref="H277:O278" si="73">H278</f>
        <v>0</v>
      </c>
      <c r="I277" s="134">
        <f t="shared" si="73"/>
        <v>0</v>
      </c>
      <c r="J277" s="134">
        <f t="shared" si="73"/>
        <v>0</v>
      </c>
      <c r="K277" s="131">
        <f t="shared" si="60"/>
        <v>0</v>
      </c>
      <c r="L277" s="132"/>
      <c r="M277" s="109">
        <f t="shared" si="73"/>
        <v>3057300</v>
      </c>
      <c r="N277" s="104">
        <f t="shared" si="73"/>
        <v>2982709.7</v>
      </c>
      <c r="O277" s="104">
        <f t="shared" si="73"/>
        <v>2971535.1703699999</v>
      </c>
      <c r="P277" s="101">
        <f t="shared" si="61"/>
        <v>-11174.529630000237</v>
      </c>
      <c r="Q277" s="102">
        <f t="shared" ref="Q277:Q282" si="74">O277/N277*100</f>
        <v>99.625356445851892</v>
      </c>
    </row>
    <row r="278" spans="1:17" s="110" customFormat="1" ht="26.25" hidden="1" customHeight="1" x14ac:dyDescent="0.25">
      <c r="A278" s="93" t="s">
        <v>706</v>
      </c>
      <c r="B278" s="108">
        <v>1332</v>
      </c>
      <c r="C278" s="106"/>
      <c r="D278" s="107"/>
      <c r="E278" s="107"/>
      <c r="F278" s="97"/>
      <c r="G278" s="98"/>
      <c r="H278" s="133">
        <f t="shared" si="73"/>
        <v>0</v>
      </c>
      <c r="I278" s="134">
        <f t="shared" si="73"/>
        <v>0</v>
      </c>
      <c r="J278" s="134">
        <f t="shared" si="73"/>
        <v>0</v>
      </c>
      <c r="K278" s="131">
        <f t="shared" si="60"/>
        <v>0</v>
      </c>
      <c r="L278" s="132"/>
      <c r="M278" s="109">
        <f t="shared" si="73"/>
        <v>3057300</v>
      </c>
      <c r="N278" s="104">
        <f t="shared" si="73"/>
        <v>2982709.7</v>
      </c>
      <c r="O278" s="104">
        <f t="shared" si="73"/>
        <v>2971535.1703699999</v>
      </c>
      <c r="P278" s="101">
        <f t="shared" si="61"/>
        <v>-11174.529630000237</v>
      </c>
      <c r="Q278" s="102">
        <f t="shared" si="74"/>
        <v>99.625356445851892</v>
      </c>
    </row>
    <row r="279" spans="1:17" s="110" customFormat="1" ht="26.25" hidden="1" customHeight="1" x14ac:dyDescent="0.25">
      <c r="A279" s="93" t="s">
        <v>706</v>
      </c>
      <c r="B279" s="108">
        <v>13311</v>
      </c>
      <c r="C279" s="106"/>
      <c r="D279" s="107"/>
      <c r="E279" s="107"/>
      <c r="F279" s="97"/>
      <c r="G279" s="98"/>
      <c r="H279" s="133">
        <f>SUM(H280:H281)</f>
        <v>0</v>
      </c>
      <c r="I279" s="134">
        <f>SUM(I280:I281)</f>
        <v>0</v>
      </c>
      <c r="J279" s="134">
        <f>SUM(J280:J281)</f>
        <v>0</v>
      </c>
      <c r="K279" s="131">
        <f t="shared" si="60"/>
        <v>0</v>
      </c>
      <c r="L279" s="132"/>
      <c r="M279" s="109">
        <f>SUM(M280:M281)</f>
        <v>3057300</v>
      </c>
      <c r="N279" s="109">
        <f>SUM(N280:N281)</f>
        <v>2982709.7</v>
      </c>
      <c r="O279" s="104">
        <f>SUM(O280:O281)</f>
        <v>2971535.1703699999</v>
      </c>
      <c r="P279" s="101">
        <f t="shared" si="61"/>
        <v>-11174.529630000237</v>
      </c>
      <c r="Q279" s="102">
        <f t="shared" si="74"/>
        <v>99.625356445851892</v>
      </c>
    </row>
    <row r="280" spans="1:17" s="110" customFormat="1" ht="26.25" hidden="1" customHeight="1" x14ac:dyDescent="0.25">
      <c r="A280" s="93" t="s">
        <v>707</v>
      </c>
      <c r="B280" s="108">
        <v>13321100</v>
      </c>
      <c r="C280" s="106"/>
      <c r="D280" s="107"/>
      <c r="E280" s="107"/>
      <c r="F280" s="97"/>
      <c r="G280" s="98"/>
      <c r="H280" s="133">
        <v>0</v>
      </c>
      <c r="I280" s="134">
        <v>0</v>
      </c>
      <c r="J280" s="134">
        <v>0</v>
      </c>
      <c r="K280" s="131">
        <f t="shared" si="60"/>
        <v>0</v>
      </c>
      <c r="L280" s="132"/>
      <c r="M280" s="109">
        <v>2000300</v>
      </c>
      <c r="N280" s="109">
        <v>2000300</v>
      </c>
      <c r="O280" s="104">
        <v>1998843.1574500001</v>
      </c>
      <c r="P280" s="101">
        <f t="shared" si="61"/>
        <v>-1456.842549999943</v>
      </c>
      <c r="Q280" s="102">
        <f t="shared" si="74"/>
        <v>99.927168797180428</v>
      </c>
    </row>
    <row r="281" spans="1:17" s="110" customFormat="1" ht="26.25" hidden="1" customHeight="1" x14ac:dyDescent="0.25">
      <c r="A281" s="93" t="s">
        <v>708</v>
      </c>
      <c r="B281" s="108">
        <v>13321200</v>
      </c>
      <c r="C281" s="106"/>
      <c r="D281" s="107"/>
      <c r="E281" s="107"/>
      <c r="F281" s="97"/>
      <c r="G281" s="98"/>
      <c r="H281" s="133">
        <v>0</v>
      </c>
      <c r="I281" s="134">
        <v>0</v>
      </c>
      <c r="J281" s="134">
        <v>0</v>
      </c>
      <c r="K281" s="131">
        <f t="shared" si="60"/>
        <v>0</v>
      </c>
      <c r="L281" s="132"/>
      <c r="M281" s="109">
        <v>1057000</v>
      </c>
      <c r="N281" s="104">
        <v>982409.7</v>
      </c>
      <c r="O281" s="104">
        <v>972692.01292000001</v>
      </c>
      <c r="P281" s="101">
        <f t="shared" si="61"/>
        <v>-9717.6870799999451</v>
      </c>
      <c r="Q281" s="102">
        <f t="shared" si="74"/>
        <v>99.010831521716455</v>
      </c>
    </row>
    <row r="282" spans="1:17" s="110" customFormat="1" ht="26.25" customHeight="1" x14ac:dyDescent="0.25">
      <c r="A282" s="93" t="s">
        <v>709</v>
      </c>
      <c r="B282" s="108">
        <v>14</v>
      </c>
      <c r="C282" s="106">
        <f>C285+C314+C437+C450+C456</f>
        <v>25606551.600000001</v>
      </c>
      <c r="D282" s="107">
        <f t="shared" ref="D282:O282" si="75">D285+D314+D437+D450+D456</f>
        <v>31670724.400000002</v>
      </c>
      <c r="E282" s="107">
        <f t="shared" si="75"/>
        <v>32314328.625911005</v>
      </c>
      <c r="F282" s="97">
        <f t="shared" si="59"/>
        <v>643604.22591100261</v>
      </c>
      <c r="G282" s="98">
        <f t="shared" si="64"/>
        <v>102.03217399697687</v>
      </c>
      <c r="H282" s="133">
        <v>22246056.599999998</v>
      </c>
      <c r="I282" s="134">
        <f>I285+I314+I437+I450+I456</f>
        <v>28482210.100000001</v>
      </c>
      <c r="J282" s="134">
        <f t="shared" si="75"/>
        <v>29066088.625650998</v>
      </c>
      <c r="K282" s="131">
        <f t="shared" si="60"/>
        <v>583878.52565099671</v>
      </c>
      <c r="L282" s="132">
        <f t="shared" si="65"/>
        <v>102.04997619075564</v>
      </c>
      <c r="M282" s="109">
        <f t="shared" si="75"/>
        <v>3360495</v>
      </c>
      <c r="N282" s="104">
        <f t="shared" si="75"/>
        <v>3188514.3</v>
      </c>
      <c r="O282" s="104">
        <f t="shared" si="75"/>
        <v>3248240.0002599997</v>
      </c>
      <c r="P282" s="101">
        <f t="shared" si="61"/>
        <v>59725.700259999838</v>
      </c>
      <c r="Q282" s="102">
        <f t="shared" si="74"/>
        <v>101.8731514003246</v>
      </c>
    </row>
    <row r="283" spans="1:17" s="111" customFormat="1" ht="26.25" customHeight="1" x14ac:dyDescent="0.25">
      <c r="A283" s="93" t="s">
        <v>710</v>
      </c>
      <c r="B283" s="108"/>
      <c r="C283" s="106">
        <f>H283+M283</f>
        <v>9373521.9000000004</v>
      </c>
      <c r="D283" s="107">
        <f t="shared" ref="C283:E332" si="76">I283+N283</f>
        <v>10735749.34</v>
      </c>
      <c r="E283" s="107">
        <f t="shared" si="76"/>
        <v>11779212.607380001</v>
      </c>
      <c r="F283" s="97">
        <f t="shared" si="59"/>
        <v>1043463.267380001</v>
      </c>
      <c r="G283" s="98">
        <f t="shared" si="64"/>
        <v>109.71951965655711</v>
      </c>
      <c r="H283" s="133">
        <v>9373521.9000000004</v>
      </c>
      <c r="I283" s="134">
        <v>10735749.34</v>
      </c>
      <c r="J283" s="134">
        <v>10541925.288620001</v>
      </c>
      <c r="K283" s="131">
        <f t="shared" si="60"/>
        <v>-193824.05137999915</v>
      </c>
      <c r="L283" s="132">
        <f t="shared" si="65"/>
        <v>98.194592242780516</v>
      </c>
      <c r="M283" s="109"/>
      <c r="N283" s="104"/>
      <c r="O283" s="104">
        <v>1237287.3187599999</v>
      </c>
      <c r="P283" s="101">
        <f t="shared" si="61"/>
        <v>1237287.3187599999</v>
      </c>
      <c r="Q283" s="102"/>
    </row>
    <row r="284" spans="1:17" s="111" customFormat="1" ht="26.25" customHeight="1" x14ac:dyDescent="0.25">
      <c r="A284" s="93" t="s">
        <v>711</v>
      </c>
      <c r="B284" s="108"/>
      <c r="C284" s="106">
        <f>C300+C304+C305+C306+C307+C308+C316+C320+C330+C332+C334+C336+C338+C339+C341+C343+C344+C345+C347+C461</f>
        <v>4420689.7</v>
      </c>
      <c r="D284" s="107">
        <f>D300+D304+D305+D306+D307+D308+D316+D320+D330+D332+D334+D336+D338+D339+D341+D343+D344+D345+D347+D461</f>
        <v>4424797.4000000004</v>
      </c>
      <c r="E284" s="107">
        <f>E300+E304+E305+E306+E307+E308+E316+E320+E330+E332+E334+E336+E338+E339+E341+E343+E344+E345+E347+E461</f>
        <v>5759801.8315909998</v>
      </c>
      <c r="F284" s="97">
        <f t="shared" si="59"/>
        <v>1335004.4315909995</v>
      </c>
      <c r="G284" s="98">
        <f t="shared" si="64"/>
        <v>130.17097306174966</v>
      </c>
      <c r="H284" s="133">
        <f>H300+H304+H305+H306+H307+H308+H316+H320+H330+H332+H334+H336+H338+H339+H341+H343+H344+H345+H347+H461</f>
        <v>2184239.7000000002</v>
      </c>
      <c r="I284" s="134">
        <f>I300+I304+I305+I306+I307+I308+I316+I320+I330+I332+I334+I336+I338+I339+I341+I343+I344+I345+I347+I461</f>
        <v>2533004.0999999996</v>
      </c>
      <c r="J284" s="134">
        <f>J300+J304+J305+J306+J307+J308+J316+J320+J330+J332+J334+J336+J338+J339+J341+J343+J344+J345+J347+J461</f>
        <v>3847131.0841610003</v>
      </c>
      <c r="K284" s="131">
        <f t="shared" si="60"/>
        <v>1314126.9841610007</v>
      </c>
      <c r="L284" s="132">
        <f t="shared" si="65"/>
        <v>151.88017596027581</v>
      </c>
      <c r="M284" s="109">
        <f>M300+M304+M305+M306+M307+M308+M316+M320+M330+M332+M334+M336+M338+M339+M341+M343+M344+M345+M347+M461</f>
        <v>2236450</v>
      </c>
      <c r="N284" s="104">
        <f>N300+N304+N305+N306+N307+N308+N316+N320+N330+N332+N334+N336+N338+N339+N341+N343+N344+N345+N347+N461</f>
        <v>1891793.3000000003</v>
      </c>
      <c r="O284" s="104">
        <f>O300+O304+O305+O306+O307+O308+O316+O320+O330+O332+O334+O336+O338+O339+O341+O343+O344+O345+O347+O461</f>
        <v>1912670.7474299995</v>
      </c>
      <c r="P284" s="101">
        <f t="shared" si="61"/>
        <v>20877.447429999243</v>
      </c>
      <c r="Q284" s="102">
        <f>O284/N284*100</f>
        <v>101.10357973199288</v>
      </c>
    </row>
    <row r="285" spans="1:17" s="110" customFormat="1" ht="26.25" customHeight="1" x14ac:dyDescent="0.25">
      <c r="A285" s="93" t="s">
        <v>712</v>
      </c>
      <c r="B285" s="108">
        <v>141</v>
      </c>
      <c r="C285" s="106">
        <f>C286+C292+C299</f>
        <v>8493022</v>
      </c>
      <c r="D285" s="107">
        <f t="shared" ref="D285:O285" si="77">D286+D292+D299</f>
        <v>7781171</v>
      </c>
      <c r="E285" s="107">
        <f t="shared" si="77"/>
        <v>7840849.304370001</v>
      </c>
      <c r="F285" s="97">
        <f t="shared" si="59"/>
        <v>59678.304370000958</v>
      </c>
      <c r="G285" s="98">
        <f t="shared" si="64"/>
        <v>100.76695788294592</v>
      </c>
      <c r="H285" s="133">
        <v>6665323</v>
      </c>
      <c r="I285" s="134">
        <f>I286+I292+I299</f>
        <v>6323722.1000000006</v>
      </c>
      <c r="J285" s="134">
        <f t="shared" si="77"/>
        <v>6397403.2625800008</v>
      </c>
      <c r="K285" s="131">
        <f t="shared" si="60"/>
        <v>73681.162580000237</v>
      </c>
      <c r="L285" s="132">
        <f t="shared" si="65"/>
        <v>101.16515497384049</v>
      </c>
      <c r="M285" s="109">
        <f t="shared" si="77"/>
        <v>1827699</v>
      </c>
      <c r="N285" s="104">
        <f t="shared" si="77"/>
        <v>1457448.9</v>
      </c>
      <c r="O285" s="104">
        <f t="shared" si="77"/>
        <v>1443446.0417899997</v>
      </c>
      <c r="P285" s="101">
        <f t="shared" si="61"/>
        <v>-14002.85821000021</v>
      </c>
      <c r="Q285" s="102">
        <f>O285/N285*100</f>
        <v>99.039221326387477</v>
      </c>
    </row>
    <row r="286" spans="1:17" s="110" customFormat="1" ht="24.75" customHeight="1" x14ac:dyDescent="0.25">
      <c r="A286" s="93" t="s">
        <v>713</v>
      </c>
      <c r="B286" s="108">
        <v>1411</v>
      </c>
      <c r="C286" s="106">
        <f t="shared" ref="C286:O286" si="78">C287+C289</f>
        <v>949323</v>
      </c>
      <c r="D286" s="107">
        <f t="shared" si="78"/>
        <v>1524523</v>
      </c>
      <c r="E286" s="107">
        <f t="shared" si="78"/>
        <v>1533138.2604</v>
      </c>
      <c r="F286" s="97">
        <f t="shared" si="59"/>
        <v>8615.2604000000283</v>
      </c>
      <c r="G286" s="98">
        <f t="shared" si="64"/>
        <v>100.56511186777766</v>
      </c>
      <c r="H286" s="133">
        <v>949323</v>
      </c>
      <c r="I286" s="134">
        <f>I287+I289</f>
        <v>1524523</v>
      </c>
      <c r="J286" s="134">
        <f t="shared" si="78"/>
        <v>1533138.2604</v>
      </c>
      <c r="K286" s="131">
        <f t="shared" si="60"/>
        <v>8615.2604000000283</v>
      </c>
      <c r="L286" s="132">
        <f t="shared" si="65"/>
        <v>100.56511186777766</v>
      </c>
      <c r="M286" s="109">
        <f t="shared" si="78"/>
        <v>0</v>
      </c>
      <c r="N286" s="104">
        <f t="shared" si="78"/>
        <v>0</v>
      </c>
      <c r="O286" s="104">
        <f t="shared" si="78"/>
        <v>0</v>
      </c>
      <c r="P286" s="101">
        <f t="shared" si="61"/>
        <v>0</v>
      </c>
      <c r="Q286" s="102"/>
    </row>
    <row r="287" spans="1:17" s="110" customFormat="1" ht="26.25" hidden="1" customHeight="1" x14ac:dyDescent="0.25">
      <c r="A287" s="93" t="s">
        <v>714</v>
      </c>
      <c r="B287" s="108">
        <v>14111</v>
      </c>
      <c r="C287" s="106">
        <f>C288</f>
        <v>0</v>
      </c>
      <c r="D287" s="107">
        <f>D288</f>
        <v>0</v>
      </c>
      <c r="E287" s="107">
        <f t="shared" si="76"/>
        <v>0</v>
      </c>
      <c r="F287" s="97">
        <f t="shared" si="59"/>
        <v>0</v>
      </c>
      <c r="G287" s="98"/>
      <c r="H287" s="133">
        <v>0</v>
      </c>
      <c r="I287" s="134">
        <v>0</v>
      </c>
      <c r="J287" s="134">
        <v>0</v>
      </c>
      <c r="K287" s="131">
        <f t="shared" si="60"/>
        <v>0</v>
      </c>
      <c r="L287" s="132"/>
      <c r="M287" s="109">
        <v>0</v>
      </c>
      <c r="N287" s="104">
        <v>0</v>
      </c>
      <c r="O287" s="104">
        <v>0</v>
      </c>
      <c r="P287" s="101">
        <f t="shared" si="61"/>
        <v>0</v>
      </c>
      <c r="Q287" s="102"/>
    </row>
    <row r="288" spans="1:17" s="110" customFormat="1" ht="26.25" hidden="1" customHeight="1" x14ac:dyDescent="0.25">
      <c r="A288" s="93"/>
      <c r="B288" s="108"/>
      <c r="C288" s="106">
        <f>H288+M288</f>
        <v>0</v>
      </c>
      <c r="D288" s="107">
        <f>I288+N288</f>
        <v>0</v>
      </c>
      <c r="E288" s="107">
        <f t="shared" si="76"/>
        <v>0</v>
      </c>
      <c r="F288" s="97">
        <f t="shared" si="59"/>
        <v>0</v>
      </c>
      <c r="G288" s="98"/>
      <c r="H288" s="133"/>
      <c r="I288" s="134"/>
      <c r="J288" s="134"/>
      <c r="K288" s="131">
        <f t="shared" si="60"/>
        <v>0</v>
      </c>
      <c r="L288" s="132"/>
      <c r="M288" s="109"/>
      <c r="N288" s="104"/>
      <c r="O288" s="104"/>
      <c r="P288" s="101">
        <f t="shared" si="61"/>
        <v>0</v>
      </c>
      <c r="Q288" s="102"/>
    </row>
    <row r="289" spans="1:17" s="110" customFormat="1" ht="26.25" customHeight="1" x14ac:dyDescent="0.25">
      <c r="A289" s="93" t="s">
        <v>715</v>
      </c>
      <c r="B289" s="108">
        <v>14112</v>
      </c>
      <c r="C289" s="106">
        <f t="shared" ref="C289:J289" si="79">C290+C291</f>
        <v>949323</v>
      </c>
      <c r="D289" s="107">
        <f t="shared" si="79"/>
        <v>1524523</v>
      </c>
      <c r="E289" s="107">
        <f t="shared" si="79"/>
        <v>1533138.2604</v>
      </c>
      <c r="F289" s="97">
        <f t="shared" si="59"/>
        <v>8615.2604000000283</v>
      </c>
      <c r="G289" s="98">
        <f t="shared" si="64"/>
        <v>100.56511186777766</v>
      </c>
      <c r="H289" s="133">
        <v>949323</v>
      </c>
      <c r="I289" s="134">
        <f t="shared" si="79"/>
        <v>1524523</v>
      </c>
      <c r="J289" s="134">
        <f t="shared" si="79"/>
        <v>1533138.2604</v>
      </c>
      <c r="K289" s="131">
        <f t="shared" si="60"/>
        <v>8615.2604000000283</v>
      </c>
      <c r="L289" s="132">
        <f t="shared" si="65"/>
        <v>100.56511186777766</v>
      </c>
      <c r="M289" s="109">
        <f>M290+M291</f>
        <v>0</v>
      </c>
      <c r="N289" s="104">
        <f>N290+N291</f>
        <v>0</v>
      </c>
      <c r="O289" s="104">
        <f>O290+O291</f>
        <v>0</v>
      </c>
      <c r="P289" s="101">
        <f t="shared" si="61"/>
        <v>0</v>
      </c>
      <c r="Q289" s="102"/>
    </row>
    <row r="290" spans="1:17" s="110" customFormat="1" ht="26.25" customHeight="1" x14ac:dyDescent="0.25">
      <c r="A290" s="93" t="s">
        <v>715</v>
      </c>
      <c r="B290" s="108">
        <v>14112100</v>
      </c>
      <c r="C290" s="106">
        <f>H290+M290</f>
        <v>949323</v>
      </c>
      <c r="D290" s="107">
        <f t="shared" si="76"/>
        <v>1524523</v>
      </c>
      <c r="E290" s="107">
        <f t="shared" si="76"/>
        <v>1533138.2604</v>
      </c>
      <c r="F290" s="97">
        <f t="shared" si="59"/>
        <v>8615.2604000000283</v>
      </c>
      <c r="G290" s="98">
        <f t="shared" si="64"/>
        <v>100.56511186777766</v>
      </c>
      <c r="H290" s="133">
        <v>949323</v>
      </c>
      <c r="I290" s="134">
        <v>1524523</v>
      </c>
      <c r="J290" s="134">
        <v>1533138.2604</v>
      </c>
      <c r="K290" s="131">
        <f t="shared" si="60"/>
        <v>8615.2604000000283</v>
      </c>
      <c r="L290" s="132">
        <f t="shared" si="65"/>
        <v>100.56511186777766</v>
      </c>
      <c r="M290" s="109"/>
      <c r="N290" s="104"/>
      <c r="O290" s="104">
        <v>0</v>
      </c>
      <c r="P290" s="101">
        <f t="shared" si="61"/>
        <v>0</v>
      </c>
      <c r="Q290" s="102"/>
    </row>
    <row r="291" spans="1:17" s="110" customFormat="1" ht="46.5" hidden="1" customHeight="1" x14ac:dyDescent="0.25">
      <c r="A291" s="93" t="s">
        <v>716</v>
      </c>
      <c r="B291" s="108">
        <v>14112200</v>
      </c>
      <c r="C291" s="106">
        <f t="shared" si="76"/>
        <v>0</v>
      </c>
      <c r="D291" s="107">
        <f t="shared" si="76"/>
        <v>0</v>
      </c>
      <c r="E291" s="107">
        <f t="shared" si="76"/>
        <v>0</v>
      </c>
      <c r="F291" s="97">
        <f t="shared" si="59"/>
        <v>0</v>
      </c>
      <c r="G291" s="98"/>
      <c r="H291" s="133">
        <v>0</v>
      </c>
      <c r="I291" s="134">
        <v>0</v>
      </c>
      <c r="J291" s="134">
        <v>0</v>
      </c>
      <c r="K291" s="131">
        <f t="shared" si="60"/>
        <v>0</v>
      </c>
      <c r="L291" s="132"/>
      <c r="M291" s="109">
        <v>0</v>
      </c>
      <c r="N291" s="104">
        <v>0</v>
      </c>
      <c r="O291" s="104">
        <v>0</v>
      </c>
      <c r="P291" s="101">
        <f t="shared" si="61"/>
        <v>0</v>
      </c>
      <c r="Q291" s="102"/>
    </row>
    <row r="292" spans="1:17" s="110" customFormat="1" ht="26.25" customHeight="1" x14ac:dyDescent="0.25">
      <c r="A292" s="93" t="s">
        <v>717</v>
      </c>
      <c r="B292" s="108">
        <v>1412</v>
      </c>
      <c r="C292" s="106">
        <f t="shared" ref="C292:N292" si="80">C293+C296</f>
        <v>5200000</v>
      </c>
      <c r="D292" s="107">
        <f t="shared" si="80"/>
        <v>4193542.7</v>
      </c>
      <c r="E292" s="107">
        <f t="shared" si="80"/>
        <v>4107212.8364700004</v>
      </c>
      <c r="F292" s="97">
        <f t="shared" si="59"/>
        <v>-86329.86352999974</v>
      </c>
      <c r="G292" s="98">
        <f t="shared" si="64"/>
        <v>97.941362000916314</v>
      </c>
      <c r="H292" s="133">
        <v>5200000</v>
      </c>
      <c r="I292" s="134">
        <f>I293+I296</f>
        <v>4193542.7</v>
      </c>
      <c r="J292" s="134">
        <f t="shared" si="80"/>
        <v>4107212.8364700004</v>
      </c>
      <c r="K292" s="131">
        <f t="shared" si="60"/>
        <v>-86329.86352999974</v>
      </c>
      <c r="L292" s="132">
        <f t="shared" si="65"/>
        <v>97.941362000916314</v>
      </c>
      <c r="M292" s="109">
        <f t="shared" si="80"/>
        <v>0</v>
      </c>
      <c r="N292" s="104">
        <f t="shared" si="80"/>
        <v>0</v>
      </c>
      <c r="O292" s="104">
        <f>O293+O296</f>
        <v>0</v>
      </c>
      <c r="P292" s="101">
        <f t="shared" si="61"/>
        <v>0</v>
      </c>
      <c r="Q292" s="102"/>
    </row>
    <row r="293" spans="1:17" s="110" customFormat="1" ht="26.25" customHeight="1" x14ac:dyDescent="0.25">
      <c r="A293" s="93" t="s">
        <v>718</v>
      </c>
      <c r="B293" s="108">
        <v>14121</v>
      </c>
      <c r="C293" s="106">
        <f t="shared" ref="C293:N293" si="81">SUM(C294:C295)</f>
        <v>2700000</v>
      </c>
      <c r="D293" s="107">
        <f t="shared" si="81"/>
        <v>1800000</v>
      </c>
      <c r="E293" s="107">
        <f t="shared" si="81"/>
        <v>1695791.6928600001</v>
      </c>
      <c r="F293" s="97">
        <f t="shared" si="59"/>
        <v>-104208.30713999993</v>
      </c>
      <c r="G293" s="98">
        <f t="shared" si="64"/>
        <v>94.210649603333337</v>
      </c>
      <c r="H293" s="133">
        <v>2700000</v>
      </c>
      <c r="I293" s="134">
        <f>SUM(I294:I295)</f>
        <v>1800000</v>
      </c>
      <c r="J293" s="134">
        <f t="shared" si="81"/>
        <v>1695791.6928600001</v>
      </c>
      <c r="K293" s="131">
        <f t="shared" si="60"/>
        <v>-104208.30713999993</v>
      </c>
      <c r="L293" s="132">
        <f t="shared" si="65"/>
        <v>94.210649603333337</v>
      </c>
      <c r="M293" s="109">
        <f t="shared" si="81"/>
        <v>0</v>
      </c>
      <c r="N293" s="104">
        <f t="shared" si="81"/>
        <v>0</v>
      </c>
      <c r="O293" s="104">
        <f>SUM(O294:O295)</f>
        <v>0</v>
      </c>
      <c r="P293" s="101">
        <f t="shared" si="61"/>
        <v>0</v>
      </c>
      <c r="Q293" s="102"/>
    </row>
    <row r="294" spans="1:17" s="110" customFormat="1" ht="26.25" customHeight="1" x14ac:dyDescent="0.25">
      <c r="A294" s="93" t="s">
        <v>719</v>
      </c>
      <c r="B294" s="108">
        <v>14121100</v>
      </c>
      <c r="C294" s="106">
        <f t="shared" si="76"/>
        <v>2700000</v>
      </c>
      <c r="D294" s="107">
        <f t="shared" si="76"/>
        <v>1800000</v>
      </c>
      <c r="E294" s="107">
        <f t="shared" si="76"/>
        <v>1695791.6928600001</v>
      </c>
      <c r="F294" s="97">
        <f t="shared" si="59"/>
        <v>-104208.30713999993</v>
      </c>
      <c r="G294" s="98">
        <f t="shared" si="64"/>
        <v>94.210649603333337</v>
      </c>
      <c r="H294" s="133">
        <v>2700000</v>
      </c>
      <c r="I294" s="137">
        <v>1800000</v>
      </c>
      <c r="J294" s="134">
        <v>1695791.6928600001</v>
      </c>
      <c r="K294" s="131">
        <f t="shared" si="60"/>
        <v>-104208.30713999993</v>
      </c>
      <c r="L294" s="132">
        <f t="shared" si="65"/>
        <v>94.210649603333337</v>
      </c>
      <c r="M294" s="114"/>
      <c r="N294" s="115"/>
      <c r="O294" s="115">
        <v>0</v>
      </c>
      <c r="P294" s="101">
        <f t="shared" si="61"/>
        <v>0</v>
      </c>
      <c r="Q294" s="102"/>
    </row>
    <row r="295" spans="1:17" s="110" customFormat="1" ht="26.25" hidden="1" customHeight="1" x14ac:dyDescent="0.25">
      <c r="A295" s="93" t="s">
        <v>720</v>
      </c>
      <c r="B295" s="108">
        <v>14121200</v>
      </c>
      <c r="C295" s="106">
        <f t="shared" si="76"/>
        <v>0</v>
      </c>
      <c r="D295" s="107">
        <f t="shared" si="76"/>
        <v>0</v>
      </c>
      <c r="E295" s="107">
        <f t="shared" si="76"/>
        <v>0</v>
      </c>
      <c r="F295" s="97">
        <f t="shared" si="59"/>
        <v>0</v>
      </c>
      <c r="G295" s="98"/>
      <c r="H295" s="135">
        <v>0</v>
      </c>
      <c r="I295" s="136">
        <v>0</v>
      </c>
      <c r="J295" s="136">
        <v>0</v>
      </c>
      <c r="K295" s="131">
        <f t="shared" si="60"/>
        <v>0</v>
      </c>
      <c r="L295" s="132"/>
      <c r="M295" s="114">
        <v>0</v>
      </c>
      <c r="N295" s="115">
        <v>0</v>
      </c>
      <c r="O295" s="115">
        <v>0</v>
      </c>
      <c r="P295" s="101">
        <f t="shared" si="61"/>
        <v>0</v>
      </c>
      <c r="Q295" s="102"/>
    </row>
    <row r="296" spans="1:17" s="110" customFormat="1" ht="26.25" customHeight="1" x14ac:dyDescent="0.25">
      <c r="A296" s="93" t="s">
        <v>721</v>
      </c>
      <c r="B296" s="108">
        <v>14122</v>
      </c>
      <c r="C296" s="106">
        <f t="shared" ref="C296:O296" si="82">C297+C298</f>
        <v>2500000</v>
      </c>
      <c r="D296" s="107">
        <f t="shared" si="82"/>
        <v>2393542.7000000002</v>
      </c>
      <c r="E296" s="107">
        <f t="shared" si="82"/>
        <v>2411421.1436100001</v>
      </c>
      <c r="F296" s="97">
        <f t="shared" si="59"/>
        <v>17878.443609999958</v>
      </c>
      <c r="G296" s="98">
        <f t="shared" si="64"/>
        <v>100.7469448366223</v>
      </c>
      <c r="H296" s="133">
        <v>2500000</v>
      </c>
      <c r="I296" s="134">
        <f t="shared" si="82"/>
        <v>2393542.7000000002</v>
      </c>
      <c r="J296" s="134">
        <f t="shared" si="82"/>
        <v>2411421.1436100001</v>
      </c>
      <c r="K296" s="131">
        <f t="shared" si="60"/>
        <v>17878.443609999958</v>
      </c>
      <c r="L296" s="132">
        <f t="shared" si="65"/>
        <v>100.7469448366223</v>
      </c>
      <c r="M296" s="109">
        <f>M297+M298</f>
        <v>0</v>
      </c>
      <c r="N296" s="104">
        <f>N297+N298</f>
        <v>0</v>
      </c>
      <c r="O296" s="104">
        <f t="shared" si="82"/>
        <v>0</v>
      </c>
      <c r="P296" s="101">
        <f t="shared" si="61"/>
        <v>0</v>
      </c>
      <c r="Q296" s="102"/>
    </row>
    <row r="297" spans="1:17" s="110" customFormat="1" ht="26.25" customHeight="1" x14ac:dyDescent="0.25">
      <c r="A297" s="93" t="s">
        <v>722</v>
      </c>
      <c r="B297" s="108">
        <v>14122100</v>
      </c>
      <c r="C297" s="106">
        <f>H297+M297</f>
        <v>2000000</v>
      </c>
      <c r="D297" s="107">
        <f>I297+N297</f>
        <v>1893542.7</v>
      </c>
      <c r="E297" s="107">
        <f t="shared" si="76"/>
        <v>1893542.71019</v>
      </c>
      <c r="F297" s="97">
        <f t="shared" si="59"/>
        <v>1.0190000059083104E-2</v>
      </c>
      <c r="G297" s="98">
        <f t="shared" si="64"/>
        <v>100.00000053814473</v>
      </c>
      <c r="H297" s="133">
        <v>2000000</v>
      </c>
      <c r="I297" s="134">
        <v>1893542.7</v>
      </c>
      <c r="J297" s="134">
        <v>1893542.71019</v>
      </c>
      <c r="K297" s="131">
        <f t="shared" si="60"/>
        <v>1.0190000059083104E-2</v>
      </c>
      <c r="L297" s="132">
        <f t="shared" si="65"/>
        <v>100.00000053814473</v>
      </c>
      <c r="M297" s="109"/>
      <c r="N297" s="104"/>
      <c r="O297" s="104">
        <v>0</v>
      </c>
      <c r="P297" s="101">
        <f t="shared" si="61"/>
        <v>0</v>
      </c>
      <c r="Q297" s="102"/>
    </row>
    <row r="298" spans="1:17" s="110" customFormat="1" ht="26.25" customHeight="1" x14ac:dyDescent="0.25">
      <c r="A298" s="93" t="s">
        <v>723</v>
      </c>
      <c r="B298" s="108">
        <v>14122200</v>
      </c>
      <c r="C298" s="106">
        <f>H298+M298</f>
        <v>500000</v>
      </c>
      <c r="D298" s="107">
        <f>I298+N298</f>
        <v>500000</v>
      </c>
      <c r="E298" s="107">
        <f t="shared" si="76"/>
        <v>517878.43342000002</v>
      </c>
      <c r="F298" s="97">
        <f t="shared" si="59"/>
        <v>17878.433420000016</v>
      </c>
      <c r="G298" s="98">
        <f t="shared" si="64"/>
        <v>103.57568668400002</v>
      </c>
      <c r="H298" s="133">
        <v>500000</v>
      </c>
      <c r="I298" s="134">
        <v>500000</v>
      </c>
      <c r="J298" s="134">
        <v>517878.43342000002</v>
      </c>
      <c r="K298" s="131">
        <f t="shared" si="60"/>
        <v>17878.433420000016</v>
      </c>
      <c r="L298" s="132">
        <f t="shared" si="65"/>
        <v>103.57568668400002</v>
      </c>
      <c r="M298" s="109"/>
      <c r="N298" s="104"/>
      <c r="O298" s="104">
        <v>0</v>
      </c>
      <c r="P298" s="101">
        <f t="shared" si="61"/>
        <v>0</v>
      </c>
      <c r="Q298" s="102"/>
    </row>
    <row r="299" spans="1:17" s="110" customFormat="1" ht="26.25" customHeight="1" x14ac:dyDescent="0.25">
      <c r="A299" s="93" t="s">
        <v>724</v>
      </c>
      <c r="B299" s="108">
        <v>1415</v>
      </c>
      <c r="C299" s="106">
        <f>C300+C303+C312</f>
        <v>2343699</v>
      </c>
      <c r="D299" s="107">
        <f t="shared" ref="D299:O299" si="83">D300+D303+D312</f>
        <v>2063105.2999999998</v>
      </c>
      <c r="E299" s="107">
        <f t="shared" si="83"/>
        <v>2200498.2075</v>
      </c>
      <c r="F299" s="97">
        <f t="shared" si="59"/>
        <v>137392.9075000002</v>
      </c>
      <c r="G299" s="98">
        <f t="shared" si="64"/>
        <v>106.65951987520947</v>
      </c>
      <c r="H299" s="133">
        <v>516000</v>
      </c>
      <c r="I299" s="134">
        <f>I300+I303+I312</f>
        <v>605656.4</v>
      </c>
      <c r="J299" s="134">
        <f t="shared" si="83"/>
        <v>757052.16570999997</v>
      </c>
      <c r="K299" s="131">
        <f t="shared" si="60"/>
        <v>151395.76570999995</v>
      </c>
      <c r="L299" s="132">
        <f t="shared" si="65"/>
        <v>124.9969728232047</v>
      </c>
      <c r="M299" s="109">
        <f t="shared" si="83"/>
        <v>1827699</v>
      </c>
      <c r="N299" s="104">
        <f t="shared" si="83"/>
        <v>1457448.9</v>
      </c>
      <c r="O299" s="104">
        <f t="shared" si="83"/>
        <v>1443446.0417899997</v>
      </c>
      <c r="P299" s="101">
        <f t="shared" si="61"/>
        <v>-14002.85821000021</v>
      </c>
      <c r="Q299" s="102">
        <f>O299/N299*100</f>
        <v>99.039221326387477</v>
      </c>
    </row>
    <row r="300" spans="1:17" s="110" customFormat="1" ht="45" customHeight="1" x14ac:dyDescent="0.25">
      <c r="A300" s="93" t="s">
        <v>725</v>
      </c>
      <c r="B300" s="108">
        <v>14151</v>
      </c>
      <c r="C300" s="106">
        <f t="shared" ref="C300:O300" si="84">C301+C302</f>
        <v>520000</v>
      </c>
      <c r="D300" s="107">
        <f t="shared" si="84"/>
        <v>524577.4</v>
      </c>
      <c r="E300" s="107">
        <f t="shared" si="84"/>
        <v>566208.26196000003</v>
      </c>
      <c r="F300" s="97">
        <f t="shared" si="59"/>
        <v>41630.861960000009</v>
      </c>
      <c r="G300" s="98">
        <f t="shared" si="64"/>
        <v>107.93607615577795</v>
      </c>
      <c r="H300" s="133">
        <f>H301+H302</f>
        <v>216000</v>
      </c>
      <c r="I300" s="134">
        <f>I301+I302</f>
        <v>220577.4</v>
      </c>
      <c r="J300" s="134">
        <f t="shared" si="84"/>
        <v>244850.26618999999</v>
      </c>
      <c r="K300" s="131">
        <f t="shared" si="60"/>
        <v>24272.866190000001</v>
      </c>
      <c r="L300" s="132">
        <f t="shared" si="65"/>
        <v>111.00423986772896</v>
      </c>
      <c r="M300" s="109">
        <f t="shared" si="84"/>
        <v>304000</v>
      </c>
      <c r="N300" s="104">
        <f t="shared" si="84"/>
        <v>304000</v>
      </c>
      <c r="O300" s="104">
        <f t="shared" si="84"/>
        <v>321357.99576999998</v>
      </c>
      <c r="P300" s="101">
        <f t="shared" si="61"/>
        <v>17357.99576999998</v>
      </c>
      <c r="Q300" s="102">
        <f>O300/N300*100</f>
        <v>105.70986702960525</v>
      </c>
    </row>
    <row r="301" spans="1:17" s="110" customFormat="1" ht="50.25" customHeight="1" x14ac:dyDescent="0.25">
      <c r="A301" s="93" t="s">
        <v>726</v>
      </c>
      <c r="B301" s="108">
        <v>14151100</v>
      </c>
      <c r="C301" s="106">
        <f t="shared" si="76"/>
        <v>216000</v>
      </c>
      <c r="D301" s="107">
        <f t="shared" si="76"/>
        <v>216000</v>
      </c>
      <c r="E301" s="107">
        <f t="shared" si="76"/>
        <v>224850.57360999999</v>
      </c>
      <c r="F301" s="97">
        <f t="shared" si="59"/>
        <v>8850.5736099999922</v>
      </c>
      <c r="G301" s="98">
        <f t="shared" si="64"/>
        <v>104.0974877824074</v>
      </c>
      <c r="H301" s="133">
        <v>216000</v>
      </c>
      <c r="I301" s="134">
        <v>216000</v>
      </c>
      <c r="J301" s="134">
        <v>223351.50576999999</v>
      </c>
      <c r="K301" s="131">
        <f t="shared" si="60"/>
        <v>7351.5057699999888</v>
      </c>
      <c r="L301" s="132">
        <f t="shared" si="65"/>
        <v>103.40347489351851</v>
      </c>
      <c r="M301" s="109"/>
      <c r="N301" s="104"/>
      <c r="O301" s="104">
        <v>1499.0678399999999</v>
      </c>
      <c r="P301" s="101">
        <f t="shared" si="61"/>
        <v>1499.0678399999999</v>
      </c>
      <c r="Q301" s="102"/>
    </row>
    <row r="302" spans="1:17" s="110" customFormat="1" ht="26.25" customHeight="1" x14ac:dyDescent="0.25">
      <c r="A302" s="93" t="s">
        <v>727</v>
      </c>
      <c r="B302" s="108">
        <v>14151200</v>
      </c>
      <c r="C302" s="106">
        <f t="shared" si="76"/>
        <v>304000</v>
      </c>
      <c r="D302" s="107">
        <f t="shared" si="76"/>
        <v>308577.40000000002</v>
      </c>
      <c r="E302" s="107">
        <f t="shared" si="76"/>
        <v>341357.68835000001</v>
      </c>
      <c r="F302" s="97">
        <f t="shared" si="59"/>
        <v>32780.288349999988</v>
      </c>
      <c r="G302" s="98">
        <f t="shared" si="64"/>
        <v>110.62303601948813</v>
      </c>
      <c r="H302" s="133"/>
      <c r="I302" s="134">
        <v>4577.3999999999996</v>
      </c>
      <c r="J302" s="134">
        <v>21498.760419999999</v>
      </c>
      <c r="K302" s="131">
        <f t="shared" si="60"/>
        <v>16921.360419999997</v>
      </c>
      <c r="L302" s="132">
        <f t="shared" si="65"/>
        <v>469.67187530038893</v>
      </c>
      <c r="M302" s="109">
        <v>304000</v>
      </c>
      <c r="N302" s="104">
        <v>304000</v>
      </c>
      <c r="O302" s="104">
        <v>319858.92793000001</v>
      </c>
      <c r="P302" s="101">
        <f t="shared" si="61"/>
        <v>15858.927930000005</v>
      </c>
      <c r="Q302" s="102">
        <f>O302/N302*100</f>
        <v>105.21675260855264</v>
      </c>
    </row>
    <row r="303" spans="1:17" s="110" customFormat="1" ht="26.25" customHeight="1" x14ac:dyDescent="0.25">
      <c r="A303" s="93" t="s">
        <v>728</v>
      </c>
      <c r="B303" s="108">
        <v>14152</v>
      </c>
      <c r="C303" s="106">
        <f t="shared" ref="C303:O303" si="85">SUM(C304:C311)</f>
        <v>1643699</v>
      </c>
      <c r="D303" s="107">
        <f t="shared" si="85"/>
        <v>1288527.8999999999</v>
      </c>
      <c r="E303" s="107">
        <f t="shared" si="85"/>
        <v>1413049.6233000001</v>
      </c>
      <c r="F303" s="97">
        <f t="shared" si="59"/>
        <v>124521.72330000019</v>
      </c>
      <c r="G303" s="98">
        <f t="shared" si="64"/>
        <v>109.66387482180249</v>
      </c>
      <c r="H303" s="133">
        <v>120000</v>
      </c>
      <c r="I303" s="134">
        <f>SUM(I304:I311)</f>
        <v>135079</v>
      </c>
      <c r="J303" s="134">
        <f t="shared" si="85"/>
        <v>290961.57728000003</v>
      </c>
      <c r="K303" s="131">
        <f t="shared" si="60"/>
        <v>155882.57728000003</v>
      </c>
      <c r="L303" s="132">
        <f t="shared" si="65"/>
        <v>215.40104478120213</v>
      </c>
      <c r="M303" s="109">
        <f t="shared" si="85"/>
        <v>1523699</v>
      </c>
      <c r="N303" s="104">
        <f t="shared" si="85"/>
        <v>1153448.8999999999</v>
      </c>
      <c r="O303" s="104">
        <f t="shared" si="85"/>
        <v>1122088.0460199998</v>
      </c>
      <c r="P303" s="101">
        <f t="shared" si="61"/>
        <v>-31360.853980000131</v>
      </c>
      <c r="Q303" s="102">
        <f>O303/N303*100</f>
        <v>97.281123248719553</v>
      </c>
    </row>
    <row r="304" spans="1:17" s="110" customFormat="1" ht="26.25" hidden="1" customHeight="1" x14ac:dyDescent="0.25">
      <c r="A304" s="93" t="s">
        <v>729</v>
      </c>
      <c r="B304" s="108">
        <v>14152100</v>
      </c>
      <c r="C304" s="106">
        <f t="shared" si="76"/>
        <v>1131594</v>
      </c>
      <c r="D304" s="107">
        <f t="shared" si="76"/>
        <v>737174.6</v>
      </c>
      <c r="E304" s="107">
        <f t="shared" si="76"/>
        <v>664093.15790999995</v>
      </c>
      <c r="F304" s="97">
        <f t="shared" si="59"/>
        <v>-73081.442090000026</v>
      </c>
      <c r="G304" s="98">
        <f t="shared" si="64"/>
        <v>90.086277784123325</v>
      </c>
      <c r="H304" s="133">
        <v>0</v>
      </c>
      <c r="I304" s="134">
        <v>0</v>
      </c>
      <c r="J304" s="134">
        <v>0</v>
      </c>
      <c r="K304" s="131">
        <f t="shared" si="60"/>
        <v>0</v>
      </c>
      <c r="L304" s="132"/>
      <c r="M304" s="109">
        <v>1131594</v>
      </c>
      <c r="N304" s="104">
        <v>737174.6</v>
      </c>
      <c r="O304" s="104">
        <v>664093.15790999995</v>
      </c>
      <c r="P304" s="101">
        <f t="shared" si="61"/>
        <v>-73081.442090000026</v>
      </c>
      <c r="Q304" s="102">
        <f>O304/N304*100</f>
        <v>90.086277784123325</v>
      </c>
    </row>
    <row r="305" spans="1:17" s="110" customFormat="1" ht="26.25" hidden="1" customHeight="1" x14ac:dyDescent="0.25">
      <c r="A305" s="93" t="s">
        <v>730</v>
      </c>
      <c r="B305" s="108">
        <v>14152200</v>
      </c>
      <c r="C305" s="106">
        <f t="shared" si="76"/>
        <v>107306</v>
      </c>
      <c r="D305" s="107">
        <f t="shared" si="76"/>
        <v>114041</v>
      </c>
      <c r="E305" s="107">
        <f t="shared" si="76"/>
        <v>106166.24914</v>
      </c>
      <c r="F305" s="97">
        <f t="shared" si="59"/>
        <v>-7874.7508600000001</v>
      </c>
      <c r="G305" s="98">
        <f t="shared" si="64"/>
        <v>93.094807253531613</v>
      </c>
      <c r="H305" s="133">
        <v>0</v>
      </c>
      <c r="I305" s="134">
        <v>0</v>
      </c>
      <c r="J305" s="134">
        <v>0</v>
      </c>
      <c r="K305" s="131">
        <f t="shared" si="60"/>
        <v>0</v>
      </c>
      <c r="L305" s="132"/>
      <c r="M305" s="109">
        <v>107306</v>
      </c>
      <c r="N305" s="104">
        <v>114041</v>
      </c>
      <c r="O305" s="104">
        <v>106166.24914</v>
      </c>
      <c r="P305" s="101">
        <f t="shared" si="61"/>
        <v>-7874.7508600000001</v>
      </c>
      <c r="Q305" s="102">
        <f>O305/N305*100</f>
        <v>93.094807253531613</v>
      </c>
    </row>
    <row r="306" spans="1:17" s="110" customFormat="1" ht="39.75" customHeight="1" x14ac:dyDescent="0.25">
      <c r="A306" s="93" t="s">
        <v>731</v>
      </c>
      <c r="B306" s="108">
        <v>14152300</v>
      </c>
      <c r="C306" s="106">
        <f t="shared" si="76"/>
        <v>120000</v>
      </c>
      <c r="D306" s="107">
        <f t="shared" si="76"/>
        <v>123520</v>
      </c>
      <c r="E306" s="107">
        <f t="shared" si="76"/>
        <v>196131.43251000001</v>
      </c>
      <c r="F306" s="97">
        <f t="shared" si="59"/>
        <v>72611.432510000013</v>
      </c>
      <c r="G306" s="98">
        <f t="shared" si="64"/>
        <v>158.78516232998706</v>
      </c>
      <c r="H306" s="133">
        <v>120000</v>
      </c>
      <c r="I306" s="134">
        <v>123520</v>
      </c>
      <c r="J306" s="134">
        <v>196131.43251000001</v>
      </c>
      <c r="K306" s="131">
        <f t="shared" si="60"/>
        <v>72611.432510000013</v>
      </c>
      <c r="L306" s="132">
        <f t="shared" si="65"/>
        <v>158.78516232998706</v>
      </c>
      <c r="M306" s="109"/>
      <c r="N306" s="104"/>
      <c r="O306" s="104">
        <v>0</v>
      </c>
      <c r="P306" s="101">
        <f t="shared" si="61"/>
        <v>0</v>
      </c>
      <c r="Q306" s="102"/>
    </row>
    <row r="307" spans="1:17" s="110" customFormat="1" ht="26.25" hidden="1" customHeight="1" x14ac:dyDescent="0.25">
      <c r="A307" s="93" t="s">
        <v>732</v>
      </c>
      <c r="B307" s="108">
        <v>14152400</v>
      </c>
      <c r="C307" s="106">
        <f t="shared" si="76"/>
        <v>0</v>
      </c>
      <c r="D307" s="107">
        <f t="shared" si="76"/>
        <v>0</v>
      </c>
      <c r="E307" s="107">
        <f t="shared" si="76"/>
        <v>5003.3723900000005</v>
      </c>
      <c r="F307" s="97">
        <f t="shared" si="59"/>
        <v>5003.3723900000005</v>
      </c>
      <c r="G307" s="98"/>
      <c r="H307" s="133">
        <v>0</v>
      </c>
      <c r="I307" s="134">
        <v>0</v>
      </c>
      <c r="J307" s="134">
        <v>0</v>
      </c>
      <c r="K307" s="131">
        <f t="shared" si="60"/>
        <v>0</v>
      </c>
      <c r="L307" s="132"/>
      <c r="M307" s="109">
        <v>0</v>
      </c>
      <c r="N307" s="104">
        <v>0</v>
      </c>
      <c r="O307" s="104">
        <v>5003.3723900000005</v>
      </c>
      <c r="P307" s="101">
        <f t="shared" si="61"/>
        <v>5003.3723900000005</v>
      </c>
      <c r="Q307" s="102"/>
    </row>
    <row r="308" spans="1:17" s="110" customFormat="1" ht="26.25" hidden="1" customHeight="1" x14ac:dyDescent="0.25">
      <c r="A308" s="93" t="s">
        <v>733</v>
      </c>
      <c r="B308" s="108">
        <v>14152600</v>
      </c>
      <c r="C308" s="106">
        <f t="shared" si="76"/>
        <v>282824</v>
      </c>
      <c r="D308" s="107">
        <f t="shared" si="76"/>
        <v>292129.59999999998</v>
      </c>
      <c r="E308" s="107">
        <f t="shared" si="76"/>
        <v>330500.08288</v>
      </c>
      <c r="F308" s="97">
        <f t="shared" si="59"/>
        <v>38370.482880000025</v>
      </c>
      <c r="G308" s="98">
        <f t="shared" si="64"/>
        <v>113.13474666038637</v>
      </c>
      <c r="H308" s="133">
        <v>0</v>
      </c>
      <c r="I308" s="134">
        <v>0</v>
      </c>
      <c r="J308" s="134">
        <v>0</v>
      </c>
      <c r="K308" s="131">
        <f t="shared" si="60"/>
        <v>0</v>
      </c>
      <c r="L308" s="132"/>
      <c r="M308" s="109">
        <v>282824</v>
      </c>
      <c r="N308" s="104">
        <v>292129.59999999998</v>
      </c>
      <c r="O308" s="104">
        <v>330500.08288</v>
      </c>
      <c r="P308" s="101">
        <f t="shared" si="61"/>
        <v>38370.482880000025</v>
      </c>
      <c r="Q308" s="102">
        <f>O308/N308*100</f>
        <v>113.13474666038637</v>
      </c>
    </row>
    <row r="309" spans="1:17" s="110" customFormat="1" ht="32.25" customHeight="1" x14ac:dyDescent="0.25">
      <c r="A309" s="93" t="s">
        <v>734</v>
      </c>
      <c r="B309" s="108">
        <v>14152700</v>
      </c>
      <c r="C309" s="106">
        <f t="shared" si="76"/>
        <v>1975</v>
      </c>
      <c r="D309" s="107">
        <f t="shared" si="76"/>
        <v>10103.700000000001</v>
      </c>
      <c r="E309" s="107">
        <f t="shared" si="76"/>
        <v>5396.3569299999999</v>
      </c>
      <c r="F309" s="97">
        <f t="shared" si="59"/>
        <v>-4707.3430700000008</v>
      </c>
      <c r="G309" s="98">
        <f t="shared" si="64"/>
        <v>53.409710601066926</v>
      </c>
      <c r="H309" s="133"/>
      <c r="I309" s="134"/>
      <c r="J309" s="134">
        <v>5312.0969299999997</v>
      </c>
      <c r="K309" s="131">
        <f t="shared" si="60"/>
        <v>5312.0969299999997</v>
      </c>
      <c r="L309" s="132"/>
      <c r="M309" s="109">
        <v>1975</v>
      </c>
      <c r="N309" s="104">
        <v>10103.700000000001</v>
      </c>
      <c r="O309" s="104">
        <v>84.26</v>
      </c>
      <c r="P309" s="101">
        <f t="shared" si="61"/>
        <v>-10019.44</v>
      </c>
      <c r="Q309" s="102">
        <f>O309/N309*100</f>
        <v>0.8339519186040758</v>
      </c>
    </row>
    <row r="310" spans="1:17" s="110" customFormat="1" ht="26.25" customHeight="1" x14ac:dyDescent="0.25">
      <c r="A310" s="93" t="s">
        <v>735</v>
      </c>
      <c r="B310" s="108">
        <v>14152800</v>
      </c>
      <c r="C310" s="106">
        <f t="shared" si="76"/>
        <v>0</v>
      </c>
      <c r="D310" s="107">
        <f t="shared" si="76"/>
        <v>11559</v>
      </c>
      <c r="E310" s="107">
        <f t="shared" si="76"/>
        <v>11042.840849999999</v>
      </c>
      <c r="F310" s="97">
        <f t="shared" si="59"/>
        <v>-516.15915000000132</v>
      </c>
      <c r="G310" s="98">
        <f t="shared" si="64"/>
        <v>95.534569166882932</v>
      </c>
      <c r="H310" s="133"/>
      <c r="I310" s="134">
        <v>11559</v>
      </c>
      <c r="J310" s="134">
        <v>11002.825849999999</v>
      </c>
      <c r="K310" s="131">
        <f t="shared" si="60"/>
        <v>-556.17415000000074</v>
      </c>
      <c r="L310" s="132">
        <f t="shared" si="65"/>
        <v>95.188388701444765</v>
      </c>
      <c r="M310" s="109"/>
      <c r="N310" s="104"/>
      <c r="O310" s="104">
        <v>40.015000000000001</v>
      </c>
      <c r="P310" s="101">
        <f t="shared" si="61"/>
        <v>40.015000000000001</v>
      </c>
      <c r="Q310" s="102"/>
    </row>
    <row r="311" spans="1:17" s="110" customFormat="1" ht="26.25" customHeight="1" x14ac:dyDescent="0.25">
      <c r="A311" s="93" t="s">
        <v>736</v>
      </c>
      <c r="B311" s="108">
        <v>14152900</v>
      </c>
      <c r="C311" s="106">
        <f t="shared" si="76"/>
        <v>0</v>
      </c>
      <c r="D311" s="107">
        <f t="shared" si="76"/>
        <v>0</v>
      </c>
      <c r="E311" s="107">
        <f t="shared" si="76"/>
        <v>94716.130690000005</v>
      </c>
      <c r="F311" s="97">
        <f t="shared" si="59"/>
        <v>94716.130690000005</v>
      </c>
      <c r="G311" s="98" t="e">
        <f t="shared" si="64"/>
        <v>#DIV/0!</v>
      </c>
      <c r="H311" s="133"/>
      <c r="I311" s="134"/>
      <c r="J311" s="134">
        <v>78515.221990000005</v>
      </c>
      <c r="K311" s="131">
        <f t="shared" si="60"/>
        <v>78515.221990000005</v>
      </c>
      <c r="L311" s="132"/>
      <c r="M311" s="109"/>
      <c r="N311" s="104">
        <v>0</v>
      </c>
      <c r="O311" s="104">
        <v>16200.9087</v>
      </c>
      <c r="P311" s="101">
        <f t="shared" si="61"/>
        <v>16200.9087</v>
      </c>
      <c r="Q311" s="102">
        <v>0</v>
      </c>
    </row>
    <row r="312" spans="1:17" s="110" customFormat="1" ht="26.25" customHeight="1" x14ac:dyDescent="0.25">
      <c r="A312" s="93" t="s">
        <v>737</v>
      </c>
      <c r="B312" s="108">
        <v>14153</v>
      </c>
      <c r="C312" s="106">
        <f t="shared" ref="C312:J312" si="86">C313</f>
        <v>180000</v>
      </c>
      <c r="D312" s="107">
        <f t="shared" si="86"/>
        <v>250000</v>
      </c>
      <c r="E312" s="107">
        <f t="shared" si="86"/>
        <v>221240.32224000001</v>
      </c>
      <c r="F312" s="97">
        <f t="shared" si="59"/>
        <v>-28759.677759999991</v>
      </c>
      <c r="G312" s="98">
        <f t="shared" si="64"/>
        <v>88.496128896000002</v>
      </c>
      <c r="H312" s="133">
        <v>180000</v>
      </c>
      <c r="I312" s="134">
        <f t="shared" si="86"/>
        <v>250000</v>
      </c>
      <c r="J312" s="134">
        <f t="shared" si="86"/>
        <v>221240.32224000001</v>
      </c>
      <c r="K312" s="131">
        <f t="shared" si="60"/>
        <v>-28759.677759999991</v>
      </c>
      <c r="L312" s="132">
        <f t="shared" si="65"/>
        <v>88.496128896000002</v>
      </c>
      <c r="M312" s="109">
        <f>M313</f>
        <v>0</v>
      </c>
      <c r="N312" s="104">
        <f>N313</f>
        <v>0</v>
      </c>
      <c r="O312" s="104">
        <f>O313</f>
        <v>0</v>
      </c>
      <c r="P312" s="101">
        <f t="shared" si="61"/>
        <v>0</v>
      </c>
      <c r="Q312" s="102"/>
    </row>
    <row r="313" spans="1:17" s="110" customFormat="1" ht="26.25" customHeight="1" x14ac:dyDescent="0.25">
      <c r="A313" s="93" t="s">
        <v>737</v>
      </c>
      <c r="B313" s="108">
        <v>14153100</v>
      </c>
      <c r="C313" s="106">
        <f t="shared" si="76"/>
        <v>180000</v>
      </c>
      <c r="D313" s="107">
        <f t="shared" si="76"/>
        <v>250000</v>
      </c>
      <c r="E313" s="107">
        <f t="shared" si="76"/>
        <v>221240.32224000001</v>
      </c>
      <c r="F313" s="97">
        <f t="shared" si="59"/>
        <v>-28759.677759999991</v>
      </c>
      <c r="G313" s="98">
        <f t="shared" si="64"/>
        <v>88.496128896000002</v>
      </c>
      <c r="H313" s="133">
        <v>180000</v>
      </c>
      <c r="I313" s="134">
        <v>250000</v>
      </c>
      <c r="J313" s="134">
        <v>221240.32224000001</v>
      </c>
      <c r="K313" s="131">
        <f t="shared" si="60"/>
        <v>-28759.677759999991</v>
      </c>
      <c r="L313" s="132">
        <f t="shared" si="65"/>
        <v>88.496128896000002</v>
      </c>
      <c r="M313" s="109"/>
      <c r="N313" s="104"/>
      <c r="O313" s="104">
        <v>0</v>
      </c>
      <c r="P313" s="101">
        <f t="shared" si="61"/>
        <v>0</v>
      </c>
      <c r="Q313" s="102"/>
    </row>
    <row r="314" spans="1:17" s="110" customFormat="1" ht="26.25" customHeight="1" x14ac:dyDescent="0.25">
      <c r="A314" s="93" t="s">
        <v>738</v>
      </c>
      <c r="B314" s="108">
        <v>142</v>
      </c>
      <c r="C314" s="106">
        <f t="shared" ref="C314:J314" si="87">C315+C322+C349</f>
        <v>13626315.5</v>
      </c>
      <c r="D314" s="107">
        <f t="shared" si="87"/>
        <v>15434927.6</v>
      </c>
      <c r="E314" s="107">
        <f t="shared" si="87"/>
        <v>15363452.901387002</v>
      </c>
      <c r="F314" s="97">
        <f t="shared" si="59"/>
        <v>-71474.698612997308</v>
      </c>
      <c r="G314" s="98">
        <f t="shared" si="64"/>
        <v>99.536928837858639</v>
      </c>
      <c r="H314" s="133">
        <v>12178711.9</v>
      </c>
      <c r="I314" s="134">
        <f t="shared" si="87"/>
        <v>13915599.300000001</v>
      </c>
      <c r="J314" s="134">
        <f t="shared" si="87"/>
        <v>13873991.439366998</v>
      </c>
      <c r="K314" s="131">
        <f t="shared" si="60"/>
        <v>-41607.860633002594</v>
      </c>
      <c r="L314" s="132">
        <f t="shared" si="65"/>
        <v>99.700998428195604</v>
      </c>
      <c r="M314" s="109">
        <f>M315+M322+M349</f>
        <v>1447603.6</v>
      </c>
      <c r="N314" s="104">
        <f>N315+N322+N349</f>
        <v>1519328.2999999998</v>
      </c>
      <c r="O314" s="104">
        <f>O315+O322+O349</f>
        <v>1489461.4620200002</v>
      </c>
      <c r="P314" s="101">
        <f t="shared" si="61"/>
        <v>-29866.837979999604</v>
      </c>
      <c r="Q314" s="102">
        <f>O314/N314*100</f>
        <v>98.034207749569362</v>
      </c>
    </row>
    <row r="315" spans="1:17" s="110" customFormat="1" ht="26.25" customHeight="1" x14ac:dyDescent="0.25">
      <c r="A315" s="93" t="s">
        <v>739</v>
      </c>
      <c r="B315" s="108">
        <v>1421</v>
      </c>
      <c r="C315" s="106">
        <f t="shared" ref="C315:J315" si="88">C316+C320</f>
        <v>798936</v>
      </c>
      <c r="D315" s="107">
        <f t="shared" si="88"/>
        <v>788186.5</v>
      </c>
      <c r="E315" s="107">
        <f t="shared" si="88"/>
        <v>809044.52196100005</v>
      </c>
      <c r="F315" s="97">
        <f t="shared" si="59"/>
        <v>20858.021961000049</v>
      </c>
      <c r="G315" s="98">
        <f t="shared" si="64"/>
        <v>102.64633078097634</v>
      </c>
      <c r="H315" s="133">
        <v>535000</v>
      </c>
      <c r="I315" s="134">
        <f t="shared" si="88"/>
        <v>518000</v>
      </c>
      <c r="J315" s="134">
        <f t="shared" si="88"/>
        <v>516268.59868099994</v>
      </c>
      <c r="K315" s="131">
        <f t="shared" si="60"/>
        <v>-1731.4013190000551</v>
      </c>
      <c r="L315" s="132">
        <f t="shared" si="65"/>
        <v>99.665752641119681</v>
      </c>
      <c r="M315" s="109">
        <f>M316+M320</f>
        <v>263936</v>
      </c>
      <c r="N315" s="104">
        <f>N316+N320</f>
        <v>270186.5</v>
      </c>
      <c r="O315" s="104">
        <f>O316+O320</f>
        <v>292775.92327999999</v>
      </c>
      <c r="P315" s="101">
        <f t="shared" si="61"/>
        <v>22589.423279999988</v>
      </c>
      <c r="Q315" s="102">
        <f>O315/N315*100</f>
        <v>108.36067800574787</v>
      </c>
    </row>
    <row r="316" spans="1:17" s="110" customFormat="1" ht="26.25" customHeight="1" x14ac:dyDescent="0.25">
      <c r="A316" s="93" t="s">
        <v>740</v>
      </c>
      <c r="B316" s="108">
        <v>14211</v>
      </c>
      <c r="C316" s="106">
        <f t="shared" ref="C316:J316" si="89">C317+C318+C319</f>
        <v>773936</v>
      </c>
      <c r="D316" s="107">
        <f t="shared" si="89"/>
        <v>780186.5</v>
      </c>
      <c r="E316" s="107">
        <f t="shared" si="89"/>
        <v>803176.81886100001</v>
      </c>
      <c r="F316" s="97">
        <f t="shared" si="59"/>
        <v>22990.318861000007</v>
      </c>
      <c r="G316" s="98">
        <f t="shared" si="64"/>
        <v>102.94677219626334</v>
      </c>
      <c r="H316" s="133">
        <v>510000</v>
      </c>
      <c r="I316" s="134">
        <f t="shared" si="89"/>
        <v>510000</v>
      </c>
      <c r="J316" s="134">
        <f t="shared" si="89"/>
        <v>510400.89558099996</v>
      </c>
      <c r="K316" s="131">
        <f t="shared" si="60"/>
        <v>400.89558099996066</v>
      </c>
      <c r="L316" s="132">
        <f t="shared" si="65"/>
        <v>100.07860697666666</v>
      </c>
      <c r="M316" s="109">
        <f>M317+M318+M319</f>
        <v>263936</v>
      </c>
      <c r="N316" s="104">
        <f>N317+N318+N319</f>
        <v>270186.5</v>
      </c>
      <c r="O316" s="104">
        <f>O317+O318+O319</f>
        <v>292775.92327999999</v>
      </c>
      <c r="P316" s="101">
        <f t="shared" si="61"/>
        <v>22589.423279999988</v>
      </c>
      <c r="Q316" s="102">
        <f>O316/N316*100</f>
        <v>108.36067800574787</v>
      </c>
    </row>
    <row r="317" spans="1:17" s="110" customFormat="1" ht="26.25" customHeight="1" x14ac:dyDescent="0.25">
      <c r="A317" s="93" t="s">
        <v>741</v>
      </c>
      <c r="B317" s="108">
        <v>14211100</v>
      </c>
      <c r="C317" s="106">
        <f t="shared" si="76"/>
        <v>200000</v>
      </c>
      <c r="D317" s="107">
        <f t="shared" si="76"/>
        <v>200000</v>
      </c>
      <c r="E317" s="107">
        <f t="shared" si="76"/>
        <v>181568.23921999999</v>
      </c>
      <c r="F317" s="97">
        <f t="shared" si="59"/>
        <v>-18431.760780000011</v>
      </c>
      <c r="G317" s="98">
        <f t="shared" si="64"/>
        <v>90.784119609999991</v>
      </c>
      <c r="H317" s="133">
        <v>200000</v>
      </c>
      <c r="I317" s="134">
        <v>200000</v>
      </c>
      <c r="J317" s="134">
        <v>181568.23921999999</v>
      </c>
      <c r="K317" s="131">
        <f t="shared" si="60"/>
        <v>-18431.760780000011</v>
      </c>
      <c r="L317" s="132">
        <f t="shared" si="65"/>
        <v>90.784119609999991</v>
      </c>
      <c r="M317" s="109"/>
      <c r="N317" s="104"/>
      <c r="O317" s="104">
        <v>0</v>
      </c>
      <c r="P317" s="101">
        <f t="shared" si="61"/>
        <v>0</v>
      </c>
      <c r="Q317" s="102"/>
    </row>
    <row r="318" spans="1:17" s="110" customFormat="1" ht="26.25" hidden="1" customHeight="1" x14ac:dyDescent="0.25">
      <c r="A318" s="93" t="s">
        <v>742</v>
      </c>
      <c r="B318" s="108">
        <v>14211200</v>
      </c>
      <c r="C318" s="106">
        <f t="shared" si="76"/>
        <v>263936</v>
      </c>
      <c r="D318" s="107">
        <f t="shared" si="76"/>
        <v>169276.5</v>
      </c>
      <c r="E318" s="107">
        <f t="shared" si="76"/>
        <v>164280.07003</v>
      </c>
      <c r="F318" s="97">
        <f t="shared" si="59"/>
        <v>-4996.4299699999974</v>
      </c>
      <c r="G318" s="98">
        <f t="shared" si="64"/>
        <v>97.048361721798358</v>
      </c>
      <c r="H318" s="133">
        <v>0</v>
      </c>
      <c r="I318" s="134">
        <v>0</v>
      </c>
      <c r="J318" s="134">
        <v>0</v>
      </c>
      <c r="K318" s="131">
        <f t="shared" si="60"/>
        <v>0</v>
      </c>
      <c r="L318" s="132"/>
      <c r="M318" s="109">
        <v>263936</v>
      </c>
      <c r="N318" s="104">
        <v>169276.5</v>
      </c>
      <c r="O318" s="104">
        <v>164280.07003</v>
      </c>
      <c r="P318" s="101">
        <f t="shared" si="61"/>
        <v>-4996.4299699999974</v>
      </c>
      <c r="Q318" s="102">
        <f>O318/N318*100</f>
        <v>97.048361721798358</v>
      </c>
    </row>
    <row r="319" spans="1:17" s="110" customFormat="1" ht="26.25" customHeight="1" x14ac:dyDescent="0.25">
      <c r="A319" s="93" t="s">
        <v>743</v>
      </c>
      <c r="B319" s="108">
        <v>14211900</v>
      </c>
      <c r="C319" s="106">
        <f t="shared" si="76"/>
        <v>310000</v>
      </c>
      <c r="D319" s="107">
        <f t="shared" si="76"/>
        <v>410910</v>
      </c>
      <c r="E319" s="107">
        <f t="shared" si="76"/>
        <v>457328.50961099996</v>
      </c>
      <c r="F319" s="97">
        <f t="shared" si="59"/>
        <v>46418.509610999958</v>
      </c>
      <c r="G319" s="98">
        <f t="shared" si="64"/>
        <v>111.29651495728992</v>
      </c>
      <c r="H319" s="133">
        <v>310000</v>
      </c>
      <c r="I319" s="134">
        <v>310000</v>
      </c>
      <c r="J319" s="134">
        <v>328832.65636099997</v>
      </c>
      <c r="K319" s="131">
        <f t="shared" si="60"/>
        <v>18832.656360999972</v>
      </c>
      <c r="L319" s="132">
        <f t="shared" si="65"/>
        <v>106.07505043903225</v>
      </c>
      <c r="M319" s="109"/>
      <c r="N319" s="104">
        <v>100910</v>
      </c>
      <c r="O319" s="104">
        <v>128495.85325</v>
      </c>
      <c r="P319" s="101">
        <f t="shared" si="61"/>
        <v>27585.85325</v>
      </c>
      <c r="Q319" s="102">
        <f>O319/N319*100</f>
        <v>127.33708576949758</v>
      </c>
    </row>
    <row r="320" spans="1:17" s="110" customFormat="1" ht="26.25" customHeight="1" x14ac:dyDescent="0.25">
      <c r="A320" s="93" t="s">
        <v>744</v>
      </c>
      <c r="B320" s="108">
        <v>14212</v>
      </c>
      <c r="C320" s="106">
        <f t="shared" ref="C320:J320" si="90">C321</f>
        <v>25000</v>
      </c>
      <c r="D320" s="107">
        <f t="shared" si="90"/>
        <v>8000</v>
      </c>
      <c r="E320" s="107">
        <f t="shared" si="90"/>
        <v>5867.7030999999997</v>
      </c>
      <c r="F320" s="97">
        <f t="shared" si="59"/>
        <v>-2132.2969000000003</v>
      </c>
      <c r="G320" s="98">
        <f t="shared" si="64"/>
        <v>73.346288749999999</v>
      </c>
      <c r="H320" s="133">
        <v>25000</v>
      </c>
      <c r="I320" s="134">
        <f t="shared" si="90"/>
        <v>8000</v>
      </c>
      <c r="J320" s="134">
        <f t="shared" si="90"/>
        <v>5867.7030999999997</v>
      </c>
      <c r="K320" s="131">
        <f t="shared" si="60"/>
        <v>-2132.2969000000003</v>
      </c>
      <c r="L320" s="132">
        <f t="shared" si="65"/>
        <v>73.346288749999999</v>
      </c>
      <c r="M320" s="109">
        <f>M321</f>
        <v>0</v>
      </c>
      <c r="N320" s="104">
        <f>N321</f>
        <v>0</v>
      </c>
      <c r="O320" s="104">
        <f>O321</f>
        <v>0</v>
      </c>
      <c r="P320" s="101">
        <f t="shared" si="61"/>
        <v>0</v>
      </c>
      <c r="Q320" s="102"/>
    </row>
    <row r="321" spans="1:17" s="110" customFormat="1" ht="26.25" customHeight="1" x14ac:dyDescent="0.25">
      <c r="A321" s="93" t="s">
        <v>745</v>
      </c>
      <c r="B321" s="108">
        <v>14212100</v>
      </c>
      <c r="C321" s="106">
        <f t="shared" si="76"/>
        <v>25000</v>
      </c>
      <c r="D321" s="107">
        <f t="shared" si="76"/>
        <v>8000</v>
      </c>
      <c r="E321" s="107">
        <f t="shared" si="76"/>
        <v>5867.7030999999997</v>
      </c>
      <c r="F321" s="97">
        <f t="shared" si="59"/>
        <v>-2132.2969000000003</v>
      </c>
      <c r="G321" s="98">
        <f t="shared" si="64"/>
        <v>73.346288749999999</v>
      </c>
      <c r="H321" s="133">
        <v>25000</v>
      </c>
      <c r="I321" s="134">
        <v>8000</v>
      </c>
      <c r="J321" s="134">
        <v>5867.7030999999997</v>
      </c>
      <c r="K321" s="131">
        <f t="shared" si="60"/>
        <v>-2132.2969000000003</v>
      </c>
      <c r="L321" s="132">
        <f t="shared" si="65"/>
        <v>73.346288749999999</v>
      </c>
      <c r="M321" s="109"/>
      <c r="N321" s="104"/>
      <c r="O321" s="104">
        <v>0</v>
      </c>
      <c r="P321" s="101">
        <f t="shared" si="61"/>
        <v>0</v>
      </c>
      <c r="Q321" s="102"/>
    </row>
    <row r="322" spans="1:17" s="110" customFormat="1" ht="26.25" customHeight="1" x14ac:dyDescent="0.25">
      <c r="A322" s="93" t="s">
        <v>746</v>
      </c>
      <c r="B322" s="108">
        <v>1422</v>
      </c>
      <c r="C322" s="106">
        <f t="shared" ref="C322:J322" si="91">C323+C333+C340+C342</f>
        <v>2331787.6</v>
      </c>
      <c r="D322" s="107">
        <f t="shared" si="91"/>
        <v>2723447.6</v>
      </c>
      <c r="E322" s="107">
        <f t="shared" si="91"/>
        <v>3670378.89072</v>
      </c>
      <c r="F322" s="97">
        <f t="shared" si="59"/>
        <v>946931.29071999993</v>
      </c>
      <c r="G322" s="98">
        <f t="shared" si="64"/>
        <v>134.76957995152907</v>
      </c>
      <c r="H322" s="133">
        <v>2270190</v>
      </c>
      <c r="I322" s="134">
        <f t="shared" si="91"/>
        <v>2661850</v>
      </c>
      <c r="J322" s="134">
        <f t="shared" si="91"/>
        <v>3603381.16469</v>
      </c>
      <c r="K322" s="131">
        <f t="shared" si="60"/>
        <v>941531.16469000001</v>
      </c>
      <c r="L322" s="132">
        <f t="shared" si="65"/>
        <v>135.37130810113268</v>
      </c>
      <c r="M322" s="109">
        <f>M323+M333+M340+M342</f>
        <v>61597.599999999999</v>
      </c>
      <c r="N322" s="104">
        <f>N323+N333+N340+N342</f>
        <v>61597.599999999999</v>
      </c>
      <c r="O322" s="104">
        <f>O323+O333+O340+O342</f>
        <v>66997.726030000005</v>
      </c>
      <c r="P322" s="101">
        <f t="shared" si="61"/>
        <v>5400.1260300000067</v>
      </c>
      <c r="Q322" s="102">
        <f>O322/N322*100</f>
        <v>108.76677992324377</v>
      </c>
    </row>
    <row r="323" spans="1:17" s="110" customFormat="1" ht="26.25" customHeight="1" x14ac:dyDescent="0.25">
      <c r="A323" s="93" t="s">
        <v>747</v>
      </c>
      <c r="B323" s="108">
        <v>14221</v>
      </c>
      <c r="C323" s="106">
        <f t="shared" ref="C323:J323" si="92">SUM(C324:C332)</f>
        <v>1376020</v>
      </c>
      <c r="D323" s="107">
        <f t="shared" si="92"/>
        <v>1582680</v>
      </c>
      <c r="E323" s="107">
        <f t="shared" si="92"/>
        <v>2059965.4474499999</v>
      </c>
      <c r="F323" s="97">
        <f t="shared" si="59"/>
        <v>477285.44744999986</v>
      </c>
      <c r="G323" s="98">
        <f t="shared" si="64"/>
        <v>130.15678769239517</v>
      </c>
      <c r="H323" s="133">
        <v>1376020</v>
      </c>
      <c r="I323" s="134">
        <f t="shared" si="92"/>
        <v>1582680</v>
      </c>
      <c r="J323" s="134">
        <f t="shared" si="92"/>
        <v>2056649.46462</v>
      </c>
      <c r="K323" s="131">
        <f t="shared" si="60"/>
        <v>473969.46461999998</v>
      </c>
      <c r="L323" s="132">
        <f t="shared" si="65"/>
        <v>129.94727074455986</v>
      </c>
      <c r="M323" s="109">
        <f>SUM(M324:M332)</f>
        <v>0</v>
      </c>
      <c r="N323" s="104">
        <f>SUM(N324:N332)</f>
        <v>0</v>
      </c>
      <c r="O323" s="104">
        <f>SUM(O324:O332)</f>
        <v>3315.9828299999999</v>
      </c>
      <c r="P323" s="101">
        <f t="shared" si="61"/>
        <v>3315.9828299999999</v>
      </c>
      <c r="Q323" s="102"/>
    </row>
    <row r="324" spans="1:17" s="110" customFormat="1" ht="26.25" customHeight="1" x14ac:dyDescent="0.25">
      <c r="A324" s="93" t="s">
        <v>748</v>
      </c>
      <c r="B324" s="108">
        <v>14221100</v>
      </c>
      <c r="C324" s="106">
        <f t="shared" si="76"/>
        <v>21250</v>
      </c>
      <c r="D324" s="107">
        <f t="shared" si="76"/>
        <v>21250</v>
      </c>
      <c r="E324" s="107">
        <f t="shared" si="76"/>
        <v>16235.267540000001</v>
      </c>
      <c r="F324" s="97">
        <f t="shared" si="59"/>
        <v>-5014.7324599999993</v>
      </c>
      <c r="G324" s="98">
        <f t="shared" si="64"/>
        <v>76.401259011764708</v>
      </c>
      <c r="H324" s="133">
        <v>21250</v>
      </c>
      <c r="I324" s="134">
        <v>21250</v>
      </c>
      <c r="J324" s="134">
        <v>16235.267540000001</v>
      </c>
      <c r="K324" s="131">
        <f t="shared" si="60"/>
        <v>-5014.7324599999993</v>
      </c>
      <c r="L324" s="132">
        <f t="shared" si="65"/>
        <v>76.401259011764708</v>
      </c>
      <c r="M324" s="109"/>
      <c r="N324" s="104"/>
      <c r="O324" s="104">
        <v>0</v>
      </c>
      <c r="P324" s="101">
        <f t="shared" si="61"/>
        <v>0</v>
      </c>
      <c r="Q324" s="102"/>
    </row>
    <row r="325" spans="1:17" s="110" customFormat="1" ht="26.25" customHeight="1" x14ac:dyDescent="0.25">
      <c r="A325" s="93" t="s">
        <v>749</v>
      </c>
      <c r="B325" s="108">
        <v>14221200</v>
      </c>
      <c r="C325" s="106">
        <f t="shared" si="76"/>
        <v>144980</v>
      </c>
      <c r="D325" s="107">
        <f t="shared" si="76"/>
        <v>174980</v>
      </c>
      <c r="E325" s="107">
        <f t="shared" si="76"/>
        <v>180343.47835999998</v>
      </c>
      <c r="F325" s="97">
        <f t="shared" si="59"/>
        <v>5363.4783599999791</v>
      </c>
      <c r="G325" s="98">
        <f t="shared" si="64"/>
        <v>103.06519508515257</v>
      </c>
      <c r="H325" s="133">
        <v>144980</v>
      </c>
      <c r="I325" s="134">
        <v>174980</v>
      </c>
      <c r="J325" s="134">
        <v>180255.22435999999</v>
      </c>
      <c r="K325" s="131">
        <f t="shared" si="60"/>
        <v>5275.2243599999929</v>
      </c>
      <c r="L325" s="132">
        <f t="shared" si="65"/>
        <v>103.01475846382444</v>
      </c>
      <c r="M325" s="109"/>
      <c r="N325" s="104"/>
      <c r="O325" s="104">
        <v>88.254000000000005</v>
      </c>
      <c r="P325" s="101">
        <f t="shared" si="61"/>
        <v>88.254000000000005</v>
      </c>
      <c r="Q325" s="102"/>
    </row>
    <row r="326" spans="1:17" s="110" customFormat="1" ht="26.25" customHeight="1" x14ac:dyDescent="0.25">
      <c r="A326" s="93" t="s">
        <v>750</v>
      </c>
      <c r="B326" s="108">
        <v>14221300</v>
      </c>
      <c r="C326" s="106">
        <f t="shared" si="76"/>
        <v>0</v>
      </c>
      <c r="D326" s="107">
        <f t="shared" si="76"/>
        <v>0</v>
      </c>
      <c r="E326" s="107">
        <f t="shared" si="76"/>
        <v>39</v>
      </c>
      <c r="F326" s="97">
        <f t="shared" si="59"/>
        <v>39</v>
      </c>
      <c r="G326" s="98"/>
      <c r="H326" s="133"/>
      <c r="I326" s="134"/>
      <c r="J326" s="134">
        <v>39</v>
      </c>
      <c r="K326" s="131">
        <f t="shared" si="60"/>
        <v>39</v>
      </c>
      <c r="L326" s="132"/>
      <c r="M326" s="109"/>
      <c r="N326" s="104"/>
      <c r="O326" s="104">
        <v>0</v>
      </c>
      <c r="P326" s="101">
        <f t="shared" si="61"/>
        <v>0</v>
      </c>
      <c r="Q326" s="102"/>
    </row>
    <row r="327" spans="1:17" s="110" customFormat="1" ht="26.25" customHeight="1" x14ac:dyDescent="0.25">
      <c r="A327" s="187" t="s">
        <v>903</v>
      </c>
      <c r="B327" s="108">
        <v>14221400</v>
      </c>
      <c r="C327" s="106">
        <f t="shared" si="76"/>
        <v>30000</v>
      </c>
      <c r="D327" s="107">
        <f t="shared" si="76"/>
        <v>14000</v>
      </c>
      <c r="E327" s="107">
        <f t="shared" si="76"/>
        <v>1423.0688399999999</v>
      </c>
      <c r="F327" s="97">
        <f t="shared" si="59"/>
        <v>-12576.93116</v>
      </c>
      <c r="G327" s="98">
        <f t="shared" si="64"/>
        <v>10.164777428571428</v>
      </c>
      <c r="H327" s="133">
        <v>30000</v>
      </c>
      <c r="I327" s="134">
        <v>14000</v>
      </c>
      <c r="J327" s="134">
        <v>1423.0688399999999</v>
      </c>
      <c r="K327" s="131">
        <f t="shared" si="60"/>
        <v>-12576.93116</v>
      </c>
      <c r="L327" s="132">
        <f t="shared" si="65"/>
        <v>10.164777428571428</v>
      </c>
      <c r="M327" s="109"/>
      <c r="N327" s="104"/>
      <c r="O327" s="104">
        <v>0</v>
      </c>
      <c r="P327" s="101">
        <f t="shared" si="61"/>
        <v>0</v>
      </c>
      <c r="Q327" s="102"/>
    </row>
    <row r="328" spans="1:17" s="110" customFormat="1" ht="26.25" customHeight="1" x14ac:dyDescent="0.25">
      <c r="A328" s="93" t="s">
        <v>751</v>
      </c>
      <c r="B328" s="108">
        <v>14221500</v>
      </c>
      <c r="C328" s="106">
        <f t="shared" si="76"/>
        <v>740000</v>
      </c>
      <c r="D328" s="107">
        <f t="shared" si="76"/>
        <v>740000</v>
      </c>
      <c r="E328" s="107">
        <f t="shared" si="76"/>
        <v>607161.76399999997</v>
      </c>
      <c r="F328" s="97">
        <f t="shared" ref="F328:F391" si="93">E328-D328</f>
        <v>-132838.23600000003</v>
      </c>
      <c r="G328" s="98">
        <f>E328/D328*100</f>
        <v>82.048887027027021</v>
      </c>
      <c r="H328" s="133">
        <v>740000</v>
      </c>
      <c r="I328" s="134">
        <v>740000</v>
      </c>
      <c r="J328" s="134">
        <v>607161.76399999997</v>
      </c>
      <c r="K328" s="131">
        <f t="shared" ref="K328:K391" si="94">J328-I328</f>
        <v>-132838.23600000003</v>
      </c>
      <c r="L328" s="132">
        <f>J328/I328*100</f>
        <v>82.048887027027021</v>
      </c>
      <c r="M328" s="109"/>
      <c r="N328" s="104"/>
      <c r="O328" s="104">
        <v>0</v>
      </c>
      <c r="P328" s="101">
        <f t="shared" ref="P328:P391" si="95">O328-N328</f>
        <v>0</v>
      </c>
      <c r="Q328" s="102"/>
    </row>
    <row r="329" spans="1:17" s="110" customFormat="1" ht="26.25" customHeight="1" x14ac:dyDescent="0.25">
      <c r="A329" s="93" t="s">
        <v>752</v>
      </c>
      <c r="B329" s="108">
        <v>14221600</v>
      </c>
      <c r="C329" s="106">
        <f t="shared" si="76"/>
        <v>216000</v>
      </c>
      <c r="D329" s="107">
        <f t="shared" si="76"/>
        <v>216000</v>
      </c>
      <c r="E329" s="107">
        <f t="shared" si="76"/>
        <v>214233.98091000001</v>
      </c>
      <c r="F329" s="97">
        <f t="shared" si="93"/>
        <v>-1766.019089999987</v>
      </c>
      <c r="G329" s="98">
        <f>E329/D329*100</f>
        <v>99.182398569444459</v>
      </c>
      <c r="H329" s="133">
        <v>216000</v>
      </c>
      <c r="I329" s="134">
        <v>216000</v>
      </c>
      <c r="J329" s="134">
        <v>214233.98091000001</v>
      </c>
      <c r="K329" s="131">
        <f t="shared" si="94"/>
        <v>-1766.019089999987</v>
      </c>
      <c r="L329" s="132">
        <f>J329/I329*100</f>
        <v>99.182398569444459</v>
      </c>
      <c r="M329" s="109"/>
      <c r="N329" s="104"/>
      <c r="O329" s="104">
        <v>0</v>
      </c>
      <c r="P329" s="101">
        <f t="shared" si="95"/>
        <v>0</v>
      </c>
      <c r="Q329" s="102"/>
    </row>
    <row r="330" spans="1:17" s="110" customFormat="1" ht="26.25" customHeight="1" x14ac:dyDescent="0.25">
      <c r="A330" s="93" t="s">
        <v>753</v>
      </c>
      <c r="B330" s="108">
        <v>14221700</v>
      </c>
      <c r="C330" s="106">
        <f t="shared" si="76"/>
        <v>221450</v>
      </c>
      <c r="D330" s="107">
        <f t="shared" si="76"/>
        <v>406450</v>
      </c>
      <c r="E330" s="107">
        <f t="shared" si="76"/>
        <v>460294.75782</v>
      </c>
      <c r="F330" s="97">
        <f t="shared" si="93"/>
        <v>53844.757819999999</v>
      </c>
      <c r="G330" s="98">
        <f>E330/D330*100</f>
        <v>113.24757235084266</v>
      </c>
      <c r="H330" s="133">
        <v>221450</v>
      </c>
      <c r="I330" s="134">
        <v>406450</v>
      </c>
      <c r="J330" s="134">
        <v>460294.75782</v>
      </c>
      <c r="K330" s="131">
        <f t="shared" si="94"/>
        <v>53844.757819999999</v>
      </c>
      <c r="L330" s="132">
        <f>J330/I330*100</f>
        <v>113.24757235084266</v>
      </c>
      <c r="M330" s="109"/>
      <c r="N330" s="104"/>
      <c r="O330" s="104">
        <v>0</v>
      </c>
      <c r="P330" s="101">
        <f t="shared" si="95"/>
        <v>0</v>
      </c>
      <c r="Q330" s="102"/>
    </row>
    <row r="331" spans="1:17" s="110" customFormat="1" ht="52.5" customHeight="1" x14ac:dyDescent="0.25">
      <c r="A331" s="93" t="s">
        <v>754</v>
      </c>
      <c r="B331" s="108">
        <v>14221800</v>
      </c>
      <c r="C331" s="106">
        <f t="shared" si="76"/>
        <v>2340</v>
      </c>
      <c r="D331" s="107">
        <f t="shared" si="76"/>
        <v>10000</v>
      </c>
      <c r="E331" s="107">
        <f t="shared" si="76"/>
        <v>11983.083000000001</v>
      </c>
      <c r="F331" s="97">
        <f t="shared" si="93"/>
        <v>1983.0830000000005</v>
      </c>
      <c r="G331" s="98">
        <f>E331/D331*100</f>
        <v>119.83083000000001</v>
      </c>
      <c r="H331" s="133">
        <v>2340</v>
      </c>
      <c r="I331" s="134">
        <v>10000</v>
      </c>
      <c r="J331" s="134">
        <v>11983.083000000001</v>
      </c>
      <c r="K331" s="131">
        <f t="shared" si="94"/>
        <v>1983.0830000000005</v>
      </c>
      <c r="L331" s="132">
        <f>J331/I331*100</f>
        <v>119.83083000000001</v>
      </c>
      <c r="M331" s="109"/>
      <c r="N331" s="104"/>
      <c r="O331" s="104">
        <v>0</v>
      </c>
      <c r="P331" s="101">
        <f t="shared" si="95"/>
        <v>0</v>
      </c>
      <c r="Q331" s="102"/>
    </row>
    <row r="332" spans="1:17" s="110" customFormat="1" ht="26.25" customHeight="1" x14ac:dyDescent="0.25">
      <c r="A332" s="93" t="s">
        <v>755</v>
      </c>
      <c r="B332" s="108">
        <v>14221900</v>
      </c>
      <c r="C332" s="106">
        <f t="shared" si="76"/>
        <v>0</v>
      </c>
      <c r="D332" s="107">
        <f t="shared" si="76"/>
        <v>0</v>
      </c>
      <c r="E332" s="107">
        <f t="shared" si="76"/>
        <v>568251.04697999998</v>
      </c>
      <c r="F332" s="97">
        <f t="shared" si="93"/>
        <v>568251.04697999998</v>
      </c>
      <c r="G332" s="98"/>
      <c r="H332" s="133"/>
      <c r="I332" s="134"/>
      <c r="J332" s="134">
        <v>565023.31814999995</v>
      </c>
      <c r="K332" s="131">
        <f t="shared" si="94"/>
        <v>565023.31814999995</v>
      </c>
      <c r="L332" s="132"/>
      <c r="M332" s="109"/>
      <c r="N332" s="104"/>
      <c r="O332" s="104">
        <v>3227.72883</v>
      </c>
      <c r="P332" s="101">
        <f t="shared" si="95"/>
        <v>3227.72883</v>
      </c>
      <c r="Q332" s="102"/>
    </row>
    <row r="333" spans="1:17" s="110" customFormat="1" ht="26.25" customHeight="1" x14ac:dyDescent="0.25">
      <c r="A333" s="93" t="s">
        <v>756</v>
      </c>
      <c r="B333" s="108">
        <v>14222</v>
      </c>
      <c r="C333" s="106">
        <f t="shared" ref="C333:J333" si="96">SUM(C334:C339)</f>
        <v>374470</v>
      </c>
      <c r="D333" s="107">
        <f t="shared" si="96"/>
        <v>559470</v>
      </c>
      <c r="E333" s="107">
        <f t="shared" si="96"/>
        <v>583763.06987000012</v>
      </c>
      <c r="F333" s="97">
        <f t="shared" si="93"/>
        <v>24293.069870000123</v>
      </c>
      <c r="G333" s="98">
        <f>E333/D333*100</f>
        <v>104.34215773321181</v>
      </c>
      <c r="H333" s="133">
        <v>374470</v>
      </c>
      <c r="I333" s="134">
        <f t="shared" si="96"/>
        <v>559470</v>
      </c>
      <c r="J333" s="134">
        <f t="shared" si="96"/>
        <v>583763.06987000012</v>
      </c>
      <c r="K333" s="131">
        <f t="shared" si="94"/>
        <v>24293.069870000123</v>
      </c>
      <c r="L333" s="132">
        <f>J333/I333*100</f>
        <v>104.34215773321181</v>
      </c>
      <c r="M333" s="109">
        <f>SUM(M334:M339)</f>
        <v>0</v>
      </c>
      <c r="N333" s="104">
        <f>SUM(N334:N339)</f>
        <v>0</v>
      </c>
      <c r="O333" s="104">
        <f>SUM(O334:O339)</f>
        <v>0</v>
      </c>
      <c r="P333" s="101">
        <f t="shared" si="95"/>
        <v>0</v>
      </c>
      <c r="Q333" s="102"/>
    </row>
    <row r="334" spans="1:17" s="86" customFormat="1" ht="26.25" customHeight="1" x14ac:dyDescent="0.25">
      <c r="A334" s="93" t="s">
        <v>757</v>
      </c>
      <c r="B334" s="94" t="s">
        <v>758</v>
      </c>
      <c r="C334" s="106">
        <f>H334+M334</f>
        <v>42720</v>
      </c>
      <c r="D334" s="107">
        <f>I334+N334</f>
        <v>67720</v>
      </c>
      <c r="E334" s="107">
        <f>J334+O334</f>
        <v>66776.684500000003</v>
      </c>
      <c r="F334" s="97">
        <f t="shared" si="93"/>
        <v>-943.31549999999697</v>
      </c>
      <c r="G334" s="98">
        <f>E334/D334*100</f>
        <v>98.607035587714122</v>
      </c>
      <c r="H334" s="133">
        <v>42720</v>
      </c>
      <c r="I334" s="134">
        <v>67720</v>
      </c>
      <c r="J334" s="134">
        <v>66776.684500000003</v>
      </c>
      <c r="K334" s="131">
        <f t="shared" si="94"/>
        <v>-943.31549999999697</v>
      </c>
      <c r="L334" s="132">
        <f>J334/I334*100</f>
        <v>98.607035587714122</v>
      </c>
      <c r="M334" s="109"/>
      <c r="N334" s="104"/>
      <c r="O334" s="104">
        <v>0</v>
      </c>
      <c r="P334" s="101">
        <f t="shared" si="95"/>
        <v>0</v>
      </c>
      <c r="Q334" s="102"/>
    </row>
    <row r="335" spans="1:17" s="86" customFormat="1" ht="26.25" customHeight="1" x14ac:dyDescent="0.25">
      <c r="A335" s="93" t="s">
        <v>759</v>
      </c>
      <c r="B335" s="94">
        <v>14222200</v>
      </c>
      <c r="C335" s="106">
        <f t="shared" ref="C335:D339" si="97">H335+M335</f>
        <v>184550</v>
      </c>
      <c r="D335" s="107">
        <f t="shared" si="97"/>
        <v>214550</v>
      </c>
      <c r="E335" s="107">
        <f>J335+O335</f>
        <v>190442.32234000001</v>
      </c>
      <c r="F335" s="97">
        <f t="shared" si="93"/>
        <v>-24107.677659999987</v>
      </c>
      <c r="G335" s="98">
        <f>E335/D335*100</f>
        <v>88.763608641342344</v>
      </c>
      <c r="H335" s="133">
        <v>184550</v>
      </c>
      <c r="I335" s="134">
        <v>214550</v>
      </c>
      <c r="J335" s="134">
        <v>190442.32234000001</v>
      </c>
      <c r="K335" s="131">
        <f t="shared" si="94"/>
        <v>-24107.677659999987</v>
      </c>
      <c r="L335" s="132">
        <f>J335/I335*100</f>
        <v>88.763608641342344</v>
      </c>
      <c r="M335" s="109"/>
      <c r="N335" s="104"/>
      <c r="O335" s="104">
        <v>0</v>
      </c>
      <c r="P335" s="101">
        <f t="shared" si="95"/>
        <v>0</v>
      </c>
      <c r="Q335" s="102"/>
    </row>
    <row r="336" spans="1:17" s="86" customFormat="1" ht="26.25" customHeight="1" x14ac:dyDescent="0.25">
      <c r="A336" s="93" t="s">
        <v>760</v>
      </c>
      <c r="B336" s="94" t="s">
        <v>761</v>
      </c>
      <c r="C336" s="106">
        <f t="shared" si="97"/>
        <v>147200</v>
      </c>
      <c r="D336" s="107">
        <f t="shared" si="97"/>
        <v>172200</v>
      </c>
      <c r="E336" s="107">
        <f>J336+O336</f>
        <v>209442.45389</v>
      </c>
      <c r="F336" s="97">
        <f t="shared" si="93"/>
        <v>37242.453890000004</v>
      </c>
      <c r="G336" s="98">
        <f>E336/D336*100</f>
        <v>121.62744128339141</v>
      </c>
      <c r="H336" s="133">
        <v>147200</v>
      </c>
      <c r="I336" s="134">
        <v>172200</v>
      </c>
      <c r="J336" s="134">
        <v>209442.45389</v>
      </c>
      <c r="K336" s="131">
        <f t="shared" si="94"/>
        <v>37242.453890000004</v>
      </c>
      <c r="L336" s="132">
        <f>J336/I336*100</f>
        <v>121.62744128339141</v>
      </c>
      <c r="M336" s="109"/>
      <c r="N336" s="104"/>
      <c r="O336" s="104">
        <v>0</v>
      </c>
      <c r="P336" s="101">
        <f t="shared" si="95"/>
        <v>0</v>
      </c>
      <c r="Q336" s="102"/>
    </row>
    <row r="337" spans="1:17" s="86" customFormat="1" ht="26.25" customHeight="1" x14ac:dyDescent="0.25">
      <c r="A337" s="93" t="s">
        <v>762</v>
      </c>
      <c r="B337" s="94">
        <v>14222400</v>
      </c>
      <c r="C337" s="106">
        <f t="shared" si="97"/>
        <v>0</v>
      </c>
      <c r="D337" s="107">
        <f t="shared" si="97"/>
        <v>105000</v>
      </c>
      <c r="E337" s="107">
        <f>J337+O337</f>
        <v>75408.375950000001</v>
      </c>
      <c r="F337" s="97">
        <f t="shared" si="93"/>
        <v>-29591.624049999999</v>
      </c>
      <c r="G337" s="98">
        <f>E337/D337*100</f>
        <v>71.817500904761914</v>
      </c>
      <c r="H337" s="133"/>
      <c r="I337" s="134">
        <v>105000</v>
      </c>
      <c r="J337" s="134">
        <v>75408.375950000001</v>
      </c>
      <c r="K337" s="131">
        <f t="shared" si="94"/>
        <v>-29591.624049999999</v>
      </c>
      <c r="L337" s="132">
        <f>J337/I337*100</f>
        <v>71.817500904761914</v>
      </c>
      <c r="M337" s="109"/>
      <c r="N337" s="104"/>
      <c r="O337" s="104">
        <v>0</v>
      </c>
      <c r="P337" s="101">
        <f t="shared" si="95"/>
        <v>0</v>
      </c>
      <c r="Q337" s="102"/>
    </row>
    <row r="338" spans="1:17" s="86" customFormat="1" ht="45" customHeight="1" x14ac:dyDescent="0.25">
      <c r="A338" s="93" t="s">
        <v>763</v>
      </c>
      <c r="B338" s="94">
        <v>14222500</v>
      </c>
      <c r="C338" s="106">
        <f t="shared" si="97"/>
        <v>0</v>
      </c>
      <c r="D338" s="107">
        <f t="shared" si="97"/>
        <v>0</v>
      </c>
      <c r="E338" s="107">
        <f>J338+O338</f>
        <v>2.3046000000000002</v>
      </c>
      <c r="F338" s="97">
        <f t="shared" si="93"/>
        <v>2.3046000000000002</v>
      </c>
      <c r="G338" s="98"/>
      <c r="H338" s="133"/>
      <c r="I338" s="134"/>
      <c r="J338" s="134">
        <v>2.3046000000000002</v>
      </c>
      <c r="K338" s="131">
        <f t="shared" si="94"/>
        <v>2.3046000000000002</v>
      </c>
      <c r="L338" s="132"/>
      <c r="M338" s="109"/>
      <c r="N338" s="104"/>
      <c r="O338" s="104">
        <v>0</v>
      </c>
      <c r="P338" s="101">
        <f t="shared" si="95"/>
        <v>0</v>
      </c>
      <c r="Q338" s="102"/>
    </row>
    <row r="339" spans="1:17" s="86" customFormat="1" ht="26.25" customHeight="1" x14ac:dyDescent="0.25">
      <c r="A339" s="93" t="s">
        <v>764</v>
      </c>
      <c r="B339" s="94">
        <v>14222900</v>
      </c>
      <c r="C339" s="106">
        <f t="shared" si="97"/>
        <v>0</v>
      </c>
      <c r="D339" s="107">
        <f t="shared" si="97"/>
        <v>0</v>
      </c>
      <c r="E339" s="107">
        <f>J339+O339</f>
        <v>41690.928590000003</v>
      </c>
      <c r="F339" s="97">
        <f t="shared" si="93"/>
        <v>41690.928590000003</v>
      </c>
      <c r="G339" s="98"/>
      <c r="H339" s="133"/>
      <c r="I339" s="134"/>
      <c r="J339" s="134">
        <v>41690.928590000003</v>
      </c>
      <c r="K339" s="131">
        <f t="shared" si="94"/>
        <v>41690.928590000003</v>
      </c>
      <c r="L339" s="132"/>
      <c r="M339" s="109"/>
      <c r="N339" s="104"/>
      <c r="O339" s="104">
        <v>0</v>
      </c>
      <c r="P339" s="101">
        <f t="shared" si="95"/>
        <v>0</v>
      </c>
      <c r="Q339" s="102"/>
    </row>
    <row r="340" spans="1:17" s="86" customFormat="1" ht="26.25" hidden="1" customHeight="1" x14ac:dyDescent="0.25">
      <c r="A340" s="93" t="s">
        <v>765</v>
      </c>
      <c r="B340" s="108">
        <v>14223</v>
      </c>
      <c r="C340" s="106">
        <f t="shared" ref="C340:J340" si="98">C341</f>
        <v>0</v>
      </c>
      <c r="D340" s="107">
        <f t="shared" si="98"/>
        <v>0</v>
      </c>
      <c r="E340" s="107">
        <f t="shared" si="98"/>
        <v>0</v>
      </c>
      <c r="F340" s="97">
        <f t="shared" si="93"/>
        <v>0</v>
      </c>
      <c r="G340" s="98"/>
      <c r="H340" s="133">
        <f t="shared" si="98"/>
        <v>0</v>
      </c>
      <c r="I340" s="134">
        <f t="shared" si="98"/>
        <v>0</v>
      </c>
      <c r="J340" s="134">
        <f t="shared" si="98"/>
        <v>0</v>
      </c>
      <c r="K340" s="131">
        <f t="shared" si="94"/>
        <v>0</v>
      </c>
      <c r="L340" s="132"/>
      <c r="M340" s="109">
        <f>M341</f>
        <v>0</v>
      </c>
      <c r="N340" s="104">
        <f>N341</f>
        <v>0</v>
      </c>
      <c r="O340" s="104">
        <f>O341</f>
        <v>0</v>
      </c>
      <c r="P340" s="101">
        <f t="shared" si="95"/>
        <v>0</v>
      </c>
      <c r="Q340" s="102"/>
    </row>
    <row r="341" spans="1:17" s="86" customFormat="1" ht="26.25" hidden="1" customHeight="1" x14ac:dyDescent="0.25">
      <c r="A341" s="93" t="s">
        <v>765</v>
      </c>
      <c r="B341" s="94">
        <v>14223100</v>
      </c>
      <c r="C341" s="116"/>
      <c r="D341" s="117"/>
      <c r="E341" s="107">
        <f>J341+O341</f>
        <v>0</v>
      </c>
      <c r="F341" s="97">
        <f t="shared" si="93"/>
        <v>0</v>
      </c>
      <c r="G341" s="98"/>
      <c r="H341" s="138">
        <v>0</v>
      </c>
      <c r="I341" s="139">
        <v>0</v>
      </c>
      <c r="J341" s="139">
        <v>0</v>
      </c>
      <c r="K341" s="131">
        <f t="shared" si="94"/>
        <v>0</v>
      </c>
      <c r="L341" s="132"/>
      <c r="M341" s="118">
        <v>0</v>
      </c>
      <c r="N341" s="119">
        <v>0</v>
      </c>
      <c r="O341" s="119">
        <v>0</v>
      </c>
      <c r="P341" s="101">
        <f t="shared" si="95"/>
        <v>0</v>
      </c>
      <c r="Q341" s="102"/>
    </row>
    <row r="342" spans="1:17" s="86" customFormat="1" ht="26.25" customHeight="1" x14ac:dyDescent="0.25">
      <c r="A342" s="93" t="s">
        <v>766</v>
      </c>
      <c r="B342" s="94">
        <v>14224</v>
      </c>
      <c r="C342" s="116">
        <f t="shared" ref="C342:J342" si="99">SUM(C343:C348)</f>
        <v>581297.6</v>
      </c>
      <c r="D342" s="117">
        <f t="shared" si="99"/>
        <v>581297.6</v>
      </c>
      <c r="E342" s="117">
        <f t="shared" si="99"/>
        <v>1026650.3734</v>
      </c>
      <c r="F342" s="97">
        <f t="shared" si="93"/>
        <v>445352.77340000006</v>
      </c>
      <c r="G342" s="98">
        <f>E342/D342*100</f>
        <v>176.61355790906416</v>
      </c>
      <c r="H342" s="138">
        <v>519700</v>
      </c>
      <c r="I342" s="139">
        <f t="shared" si="99"/>
        <v>519700</v>
      </c>
      <c r="J342" s="139">
        <f t="shared" si="99"/>
        <v>962968.63020000001</v>
      </c>
      <c r="K342" s="131">
        <f t="shared" si="94"/>
        <v>443268.63020000001</v>
      </c>
      <c r="L342" s="132">
        <f>J342/I342*100</f>
        <v>185.29317494708485</v>
      </c>
      <c r="M342" s="118">
        <f>SUM(M343:M348)</f>
        <v>61597.599999999999</v>
      </c>
      <c r="N342" s="119">
        <f>SUM(N343:N348)</f>
        <v>61597.599999999999</v>
      </c>
      <c r="O342" s="119">
        <f>SUM(O343:O348)</f>
        <v>63681.743200000004</v>
      </c>
      <c r="P342" s="101">
        <f t="shared" si="95"/>
        <v>2084.1432000000059</v>
      </c>
      <c r="Q342" s="102">
        <f>O342/N342*100</f>
        <v>103.38348117459122</v>
      </c>
    </row>
    <row r="343" spans="1:17" s="86" customFormat="1" ht="26.25" customHeight="1" x14ac:dyDescent="0.25">
      <c r="A343" s="93" t="s">
        <v>767</v>
      </c>
      <c r="B343" s="94">
        <v>14224100</v>
      </c>
      <c r="C343" s="106">
        <f t="shared" ref="C343:E348" si="100">H343+M343</f>
        <v>519700</v>
      </c>
      <c r="D343" s="107">
        <f t="shared" si="100"/>
        <v>519700</v>
      </c>
      <c r="E343" s="107">
        <f t="shared" si="100"/>
        <v>960184.53300000005</v>
      </c>
      <c r="F343" s="97">
        <f t="shared" si="93"/>
        <v>440484.53300000005</v>
      </c>
      <c r="G343" s="98">
        <f>E343/D343*100</f>
        <v>184.75746257456225</v>
      </c>
      <c r="H343" s="133">
        <v>519700</v>
      </c>
      <c r="I343" s="134">
        <v>519700</v>
      </c>
      <c r="J343" s="134">
        <v>960184.53300000005</v>
      </c>
      <c r="K343" s="131">
        <f t="shared" si="94"/>
        <v>440484.53300000005</v>
      </c>
      <c r="L343" s="132">
        <f>J343/I343*100</f>
        <v>184.75746257456225</v>
      </c>
      <c r="M343" s="109"/>
      <c r="N343" s="104"/>
      <c r="O343" s="104">
        <v>0</v>
      </c>
      <c r="P343" s="101">
        <f t="shared" si="95"/>
        <v>0</v>
      </c>
      <c r="Q343" s="102"/>
    </row>
    <row r="344" spans="1:17" s="86" customFormat="1" ht="26.25" hidden="1" customHeight="1" x14ac:dyDescent="0.25">
      <c r="A344" s="93" t="s">
        <v>768</v>
      </c>
      <c r="B344" s="94">
        <v>14224200</v>
      </c>
      <c r="C344" s="106">
        <f t="shared" si="100"/>
        <v>51514</v>
      </c>
      <c r="D344" s="107">
        <f t="shared" si="100"/>
        <v>51514</v>
      </c>
      <c r="E344" s="107">
        <f t="shared" si="100"/>
        <v>51552.547200000001</v>
      </c>
      <c r="F344" s="97">
        <f t="shared" si="93"/>
        <v>38.547200000000885</v>
      </c>
      <c r="G344" s="98">
        <f>E344/D344*100</f>
        <v>100.07482859028613</v>
      </c>
      <c r="H344" s="133">
        <v>0</v>
      </c>
      <c r="I344" s="134">
        <v>0</v>
      </c>
      <c r="J344" s="134">
        <v>0</v>
      </c>
      <c r="K344" s="131">
        <f t="shared" si="94"/>
        <v>0</v>
      </c>
      <c r="L344" s="132"/>
      <c r="M344" s="109">
        <v>51514</v>
      </c>
      <c r="N344" s="104">
        <v>51514</v>
      </c>
      <c r="O344" s="104">
        <v>51552.547200000001</v>
      </c>
      <c r="P344" s="101">
        <f t="shared" si="95"/>
        <v>38.547200000000885</v>
      </c>
      <c r="Q344" s="102">
        <f>O344/N344*100</f>
        <v>100.07482859028613</v>
      </c>
    </row>
    <row r="345" spans="1:17" s="86" customFormat="1" ht="26.25" hidden="1" customHeight="1" x14ac:dyDescent="0.25">
      <c r="A345" s="93" t="s">
        <v>769</v>
      </c>
      <c r="B345" s="94">
        <v>14224300</v>
      </c>
      <c r="C345" s="106">
        <f t="shared" si="100"/>
        <v>10083.6</v>
      </c>
      <c r="D345" s="107">
        <f t="shared" si="100"/>
        <v>10083.6</v>
      </c>
      <c r="E345" s="107">
        <f t="shared" si="100"/>
        <v>8563.3960000000006</v>
      </c>
      <c r="F345" s="97">
        <f t="shared" si="93"/>
        <v>-1520.2039999999997</v>
      </c>
      <c r="G345" s="98">
        <f>E345/D345*100</f>
        <v>84.923995398468804</v>
      </c>
      <c r="H345" s="133">
        <v>0</v>
      </c>
      <c r="I345" s="134">
        <v>0</v>
      </c>
      <c r="J345" s="134">
        <v>0</v>
      </c>
      <c r="K345" s="131">
        <f t="shared" si="94"/>
        <v>0</v>
      </c>
      <c r="L345" s="132"/>
      <c r="M345" s="109">
        <v>10083.6</v>
      </c>
      <c r="N345" s="104">
        <v>10083.6</v>
      </c>
      <c r="O345" s="104">
        <v>8563.3960000000006</v>
      </c>
      <c r="P345" s="101">
        <f t="shared" si="95"/>
        <v>-1520.2039999999997</v>
      </c>
      <c r="Q345" s="102">
        <f>O345/N345*100</f>
        <v>84.923995398468804</v>
      </c>
    </row>
    <row r="346" spans="1:17" s="86" customFormat="1" ht="41.25" customHeight="1" x14ac:dyDescent="0.25">
      <c r="A346" s="93" t="s">
        <v>770</v>
      </c>
      <c r="B346" s="94">
        <v>14224400</v>
      </c>
      <c r="C346" s="106">
        <f t="shared" si="100"/>
        <v>0</v>
      </c>
      <c r="D346" s="107">
        <f t="shared" si="100"/>
        <v>0</v>
      </c>
      <c r="E346" s="107">
        <f t="shared" si="100"/>
        <v>3825.8</v>
      </c>
      <c r="F346" s="97">
        <f t="shared" si="93"/>
        <v>3825.8</v>
      </c>
      <c r="G346" s="98"/>
      <c r="H346" s="133"/>
      <c r="I346" s="134"/>
      <c r="J346" s="134">
        <v>260</v>
      </c>
      <c r="K346" s="131">
        <f t="shared" si="94"/>
        <v>260</v>
      </c>
      <c r="L346" s="132"/>
      <c r="M346" s="109"/>
      <c r="N346" s="104"/>
      <c r="O346" s="104">
        <v>3565.8</v>
      </c>
      <c r="P346" s="101">
        <f t="shared" si="95"/>
        <v>3565.8</v>
      </c>
      <c r="Q346" s="102"/>
    </row>
    <row r="347" spans="1:17" s="86" customFormat="1" ht="26.25" customHeight="1" x14ac:dyDescent="0.25">
      <c r="A347" s="93" t="s">
        <v>771</v>
      </c>
      <c r="B347" s="94">
        <v>14224500</v>
      </c>
      <c r="C347" s="106">
        <f t="shared" si="100"/>
        <v>0</v>
      </c>
      <c r="D347" s="107">
        <f t="shared" si="100"/>
        <v>0</v>
      </c>
      <c r="E347" s="107">
        <f t="shared" si="100"/>
        <v>2523.6421999999998</v>
      </c>
      <c r="F347" s="97">
        <f t="shared" si="93"/>
        <v>2523.6421999999998</v>
      </c>
      <c r="G347" s="98"/>
      <c r="H347" s="133"/>
      <c r="I347" s="134"/>
      <c r="J347" s="134">
        <v>2523.6421999999998</v>
      </c>
      <c r="K347" s="131">
        <f t="shared" si="94"/>
        <v>2523.6421999999998</v>
      </c>
      <c r="L347" s="132"/>
      <c r="M347" s="109"/>
      <c r="N347" s="104"/>
      <c r="O347" s="104">
        <v>0</v>
      </c>
      <c r="P347" s="101">
        <f t="shared" si="95"/>
        <v>0</v>
      </c>
      <c r="Q347" s="102"/>
    </row>
    <row r="348" spans="1:17" s="86" customFormat="1" ht="26.25" customHeight="1" x14ac:dyDescent="0.25">
      <c r="A348" s="93" t="s">
        <v>772</v>
      </c>
      <c r="B348" s="94">
        <v>14224900</v>
      </c>
      <c r="C348" s="106">
        <f t="shared" si="100"/>
        <v>0</v>
      </c>
      <c r="D348" s="107">
        <f t="shared" si="100"/>
        <v>0</v>
      </c>
      <c r="E348" s="107">
        <f t="shared" si="100"/>
        <v>0.45500000000000002</v>
      </c>
      <c r="F348" s="97">
        <f t="shared" si="93"/>
        <v>0.45500000000000002</v>
      </c>
      <c r="G348" s="98"/>
      <c r="H348" s="133"/>
      <c r="I348" s="134"/>
      <c r="J348" s="134">
        <v>0.45500000000000002</v>
      </c>
      <c r="K348" s="131">
        <f t="shared" si="94"/>
        <v>0.45500000000000002</v>
      </c>
      <c r="L348" s="132"/>
      <c r="M348" s="109"/>
      <c r="N348" s="104"/>
      <c r="O348" s="104">
        <v>0</v>
      </c>
      <c r="P348" s="101">
        <f t="shared" si="95"/>
        <v>0</v>
      </c>
      <c r="Q348" s="102"/>
    </row>
    <row r="349" spans="1:17" s="86" customFormat="1" ht="26.25" customHeight="1" x14ac:dyDescent="0.25">
      <c r="A349" s="93" t="s">
        <v>773</v>
      </c>
      <c r="B349" s="108">
        <v>1423</v>
      </c>
      <c r="C349" s="106">
        <f>H349+M349</f>
        <v>10495591.9</v>
      </c>
      <c r="D349" s="107">
        <f>I349+N349</f>
        <v>11923293.5</v>
      </c>
      <c r="E349" s="107">
        <f>E350+E360+E370+E379+E389+E399+E409+E419+E430</f>
        <v>10884029.488706002</v>
      </c>
      <c r="F349" s="97">
        <f t="shared" si="93"/>
        <v>-1039264.011293998</v>
      </c>
      <c r="G349" s="98">
        <f>E349/D349*100</f>
        <v>91.28375048979548</v>
      </c>
      <c r="H349" s="133">
        <v>9373521.9000000004</v>
      </c>
      <c r="I349" s="134">
        <v>10735749.300000001</v>
      </c>
      <c r="J349" s="134">
        <f>J350+J360+J370+J379+J389+J399+J409+J419+J430</f>
        <v>9754341.6759959981</v>
      </c>
      <c r="K349" s="131">
        <f t="shared" si="94"/>
        <v>-981407.62400400266</v>
      </c>
      <c r="L349" s="132">
        <f>J349/I349*100</f>
        <v>90.858508366956713</v>
      </c>
      <c r="M349" s="109">
        <v>1122070</v>
      </c>
      <c r="N349" s="104">
        <v>1187544.2</v>
      </c>
      <c r="O349" s="104">
        <f>O350+O360+O370+O379+O389+O399+O409+O419+O430</f>
        <v>1129687.8127100002</v>
      </c>
      <c r="P349" s="101">
        <f t="shared" si="95"/>
        <v>-57856.387289999751</v>
      </c>
      <c r="Q349" s="102">
        <f>O349/N349*100</f>
        <v>95.128064514146104</v>
      </c>
    </row>
    <row r="350" spans="1:17" s="86" customFormat="1" ht="26.25" customHeight="1" x14ac:dyDescent="0.25">
      <c r="A350" s="93" t="s">
        <v>774</v>
      </c>
      <c r="B350" s="108">
        <v>14231</v>
      </c>
      <c r="C350" s="106">
        <f t="shared" ref="C350:J350" si="101">SUM(C351:C359)</f>
        <v>0</v>
      </c>
      <c r="D350" s="107">
        <f t="shared" si="101"/>
        <v>1906410</v>
      </c>
      <c r="E350" s="107">
        <f t="shared" si="101"/>
        <v>453492.97794699995</v>
      </c>
      <c r="F350" s="97">
        <f t="shared" si="93"/>
        <v>-1452917.0220530001</v>
      </c>
      <c r="G350" s="98"/>
      <c r="H350" s="133">
        <f t="shared" si="101"/>
        <v>0</v>
      </c>
      <c r="I350" s="134">
        <f t="shared" si="101"/>
        <v>0</v>
      </c>
      <c r="J350" s="134">
        <f t="shared" si="101"/>
        <v>452328.15513700002</v>
      </c>
      <c r="K350" s="131">
        <f t="shared" si="94"/>
        <v>452328.15513700002</v>
      </c>
      <c r="L350" s="132"/>
      <c r="M350" s="109">
        <f>SUM(M351:M359)</f>
        <v>0</v>
      </c>
      <c r="N350" s="104">
        <f>SUM(N351:N359)</f>
        <v>0</v>
      </c>
      <c r="O350" s="104">
        <f>SUM(O351:O359)</f>
        <v>1164.8228099999999</v>
      </c>
      <c r="P350" s="101">
        <f t="shared" si="95"/>
        <v>1164.8228099999999</v>
      </c>
      <c r="Q350" s="102"/>
    </row>
    <row r="351" spans="1:17" s="86" customFormat="1" ht="56.25" customHeight="1" x14ac:dyDescent="0.25">
      <c r="A351" s="93" t="s">
        <v>775</v>
      </c>
      <c r="B351" s="94" t="s">
        <v>776</v>
      </c>
      <c r="C351" s="106">
        <f>C352+C353+C354+C355+C356+C357+C358+C359+C360</f>
        <v>0</v>
      </c>
      <c r="D351" s="107">
        <f>D352+D353+D354+D355+D356+D357+D358+D359+D360</f>
        <v>1906410</v>
      </c>
      <c r="E351" s="107">
        <f t="shared" ref="E351:E359" si="102">J351+O351</f>
        <v>42438.345930000003</v>
      </c>
      <c r="F351" s="97">
        <f t="shared" si="93"/>
        <v>-1863971.6540699999</v>
      </c>
      <c r="G351" s="98"/>
      <c r="H351" s="133"/>
      <c r="I351" s="134"/>
      <c r="J351" s="134">
        <v>42438.345930000003</v>
      </c>
      <c r="K351" s="131">
        <f t="shared" si="94"/>
        <v>42438.345930000003</v>
      </c>
      <c r="L351" s="132"/>
      <c r="M351" s="109"/>
      <c r="N351" s="104"/>
      <c r="O351" s="104">
        <v>0</v>
      </c>
      <c r="P351" s="101">
        <f t="shared" si="95"/>
        <v>0</v>
      </c>
      <c r="Q351" s="102"/>
    </row>
    <row r="352" spans="1:17" s="86" customFormat="1" ht="43.5" customHeight="1" x14ac:dyDescent="0.25">
      <c r="A352" s="93" t="s">
        <v>777</v>
      </c>
      <c r="B352" s="94" t="s">
        <v>778</v>
      </c>
      <c r="C352" s="106">
        <f t="shared" ref="C352:D359" si="103">H352+M352</f>
        <v>0</v>
      </c>
      <c r="D352" s="107">
        <f t="shared" si="103"/>
        <v>0</v>
      </c>
      <c r="E352" s="107">
        <f t="shared" si="102"/>
        <v>2425.0279999999998</v>
      </c>
      <c r="F352" s="97">
        <f t="shared" si="93"/>
        <v>2425.0279999999998</v>
      </c>
      <c r="G352" s="98"/>
      <c r="H352" s="133"/>
      <c r="I352" s="134"/>
      <c r="J352" s="134">
        <v>2425.0279999999998</v>
      </c>
      <c r="K352" s="131">
        <f t="shared" si="94"/>
        <v>2425.0279999999998</v>
      </c>
      <c r="L352" s="132"/>
      <c r="M352" s="109"/>
      <c r="N352" s="104"/>
      <c r="O352" s="104">
        <v>0</v>
      </c>
      <c r="P352" s="101">
        <f t="shared" si="95"/>
        <v>0</v>
      </c>
      <c r="Q352" s="102"/>
    </row>
    <row r="353" spans="1:17" s="86" customFormat="1" ht="46.5" customHeight="1" x14ac:dyDescent="0.25">
      <c r="A353" s="93" t="s">
        <v>779</v>
      </c>
      <c r="B353" s="94" t="s">
        <v>780</v>
      </c>
      <c r="C353" s="106">
        <f t="shared" si="103"/>
        <v>0</v>
      </c>
      <c r="D353" s="107">
        <f t="shared" si="103"/>
        <v>0</v>
      </c>
      <c r="E353" s="107">
        <f t="shared" si="102"/>
        <v>12785.411</v>
      </c>
      <c r="F353" s="97">
        <f t="shared" si="93"/>
        <v>12785.411</v>
      </c>
      <c r="G353" s="98"/>
      <c r="H353" s="133"/>
      <c r="I353" s="134"/>
      <c r="J353" s="134">
        <v>12785.411</v>
      </c>
      <c r="K353" s="131">
        <f t="shared" si="94"/>
        <v>12785.411</v>
      </c>
      <c r="L353" s="132"/>
      <c r="M353" s="109"/>
      <c r="N353" s="104"/>
      <c r="O353" s="104">
        <v>0</v>
      </c>
      <c r="P353" s="101">
        <f t="shared" si="95"/>
        <v>0</v>
      </c>
      <c r="Q353" s="102"/>
    </row>
    <row r="354" spans="1:17" s="86" customFormat="1" ht="51" customHeight="1" x14ac:dyDescent="0.25">
      <c r="A354" s="93" t="s">
        <v>781</v>
      </c>
      <c r="B354" s="94" t="s">
        <v>782</v>
      </c>
      <c r="C354" s="106">
        <f t="shared" si="103"/>
        <v>0</v>
      </c>
      <c r="D354" s="107">
        <f t="shared" si="103"/>
        <v>0</v>
      </c>
      <c r="E354" s="107">
        <f t="shared" si="102"/>
        <v>158697.6574</v>
      </c>
      <c r="F354" s="97">
        <f t="shared" si="93"/>
        <v>158697.6574</v>
      </c>
      <c r="G354" s="98"/>
      <c r="H354" s="133"/>
      <c r="I354" s="134"/>
      <c r="J354" s="134">
        <v>158297.55439999999</v>
      </c>
      <c r="K354" s="131">
        <f t="shared" si="94"/>
        <v>158297.55439999999</v>
      </c>
      <c r="L354" s="132"/>
      <c r="M354" s="109"/>
      <c r="N354" s="104"/>
      <c r="O354" s="104">
        <v>400.10300000000001</v>
      </c>
      <c r="P354" s="101">
        <f t="shared" si="95"/>
        <v>400.10300000000001</v>
      </c>
      <c r="Q354" s="102"/>
    </row>
    <row r="355" spans="1:17" s="86" customFormat="1" ht="26.25" customHeight="1" x14ac:dyDescent="0.25">
      <c r="A355" s="188" t="s">
        <v>904</v>
      </c>
      <c r="B355" s="94">
        <v>14231500</v>
      </c>
      <c r="C355" s="106">
        <f t="shared" si="103"/>
        <v>0</v>
      </c>
      <c r="D355" s="107">
        <f t="shared" si="103"/>
        <v>0</v>
      </c>
      <c r="E355" s="107">
        <f t="shared" si="102"/>
        <v>-24.917999999999999</v>
      </c>
      <c r="F355" s="97">
        <f t="shared" si="93"/>
        <v>-24.917999999999999</v>
      </c>
      <c r="G355" s="98"/>
      <c r="H355" s="133"/>
      <c r="I355" s="134"/>
      <c r="J355" s="134">
        <v>-24.917999999999999</v>
      </c>
      <c r="K355" s="131">
        <f t="shared" si="94"/>
        <v>-24.917999999999999</v>
      </c>
      <c r="L355" s="132"/>
      <c r="M355" s="109"/>
      <c r="N355" s="104"/>
      <c r="O355" s="104">
        <v>0</v>
      </c>
      <c r="P355" s="101">
        <f t="shared" si="95"/>
        <v>0</v>
      </c>
      <c r="Q355" s="102"/>
    </row>
    <row r="356" spans="1:17" s="86" customFormat="1" ht="26.25" customHeight="1" x14ac:dyDescent="0.25">
      <c r="A356" s="93" t="s">
        <v>783</v>
      </c>
      <c r="B356" s="94">
        <v>14231600</v>
      </c>
      <c r="C356" s="106">
        <f t="shared" si="103"/>
        <v>0</v>
      </c>
      <c r="D356" s="107">
        <f t="shared" si="103"/>
        <v>0</v>
      </c>
      <c r="E356" s="107">
        <f t="shared" si="102"/>
        <v>2340.9651100000001</v>
      </c>
      <c r="F356" s="97">
        <f t="shared" si="93"/>
        <v>2340.9651100000001</v>
      </c>
      <c r="G356" s="98"/>
      <c r="H356" s="133"/>
      <c r="I356" s="134"/>
      <c r="J356" s="134">
        <v>2340.9651100000001</v>
      </c>
      <c r="K356" s="131">
        <f t="shared" si="94"/>
        <v>2340.9651100000001</v>
      </c>
      <c r="L356" s="132"/>
      <c r="M356" s="109"/>
      <c r="N356" s="104"/>
      <c r="O356" s="104">
        <v>0</v>
      </c>
      <c r="P356" s="101">
        <f t="shared" si="95"/>
        <v>0</v>
      </c>
      <c r="Q356" s="102"/>
    </row>
    <row r="357" spans="1:17" s="86" customFormat="1" ht="47.25" customHeight="1" x14ac:dyDescent="0.25">
      <c r="A357" s="93" t="s">
        <v>784</v>
      </c>
      <c r="B357" s="94">
        <v>14231700</v>
      </c>
      <c r="C357" s="106">
        <f t="shared" si="103"/>
        <v>0</v>
      </c>
      <c r="D357" s="107">
        <f t="shared" si="103"/>
        <v>0</v>
      </c>
      <c r="E357" s="107">
        <f t="shared" si="102"/>
        <v>129104.52395</v>
      </c>
      <c r="F357" s="97">
        <f t="shared" si="93"/>
        <v>129104.52395</v>
      </c>
      <c r="G357" s="98"/>
      <c r="H357" s="133"/>
      <c r="I357" s="134"/>
      <c r="J357" s="134">
        <v>128348.40114</v>
      </c>
      <c r="K357" s="131">
        <f t="shared" si="94"/>
        <v>128348.40114</v>
      </c>
      <c r="L357" s="132"/>
      <c r="M357" s="109"/>
      <c r="N357" s="104"/>
      <c r="O357" s="104">
        <v>756.12280999999996</v>
      </c>
      <c r="P357" s="101">
        <f t="shared" si="95"/>
        <v>756.12280999999996</v>
      </c>
      <c r="Q357" s="102"/>
    </row>
    <row r="358" spans="1:17" s="86" customFormat="1" ht="48.75" customHeight="1" x14ac:dyDescent="0.25">
      <c r="A358" s="93" t="s">
        <v>785</v>
      </c>
      <c r="B358" s="94">
        <v>14231800</v>
      </c>
      <c r="C358" s="106">
        <f t="shared" si="103"/>
        <v>0</v>
      </c>
      <c r="D358" s="107">
        <f t="shared" si="103"/>
        <v>0</v>
      </c>
      <c r="E358" s="107">
        <f t="shared" si="102"/>
        <v>579.78300000000002</v>
      </c>
      <c r="F358" s="97">
        <f t="shared" si="93"/>
        <v>579.78300000000002</v>
      </c>
      <c r="G358" s="98"/>
      <c r="H358" s="133"/>
      <c r="I358" s="134"/>
      <c r="J358" s="134">
        <v>579.78300000000002</v>
      </c>
      <c r="K358" s="131">
        <f t="shared" si="94"/>
        <v>579.78300000000002</v>
      </c>
      <c r="L358" s="132"/>
      <c r="M358" s="109"/>
      <c r="N358" s="104"/>
      <c r="O358" s="104">
        <v>0</v>
      </c>
      <c r="P358" s="101">
        <f t="shared" si="95"/>
        <v>0</v>
      </c>
      <c r="Q358" s="102"/>
    </row>
    <row r="359" spans="1:17" s="86" customFormat="1" ht="26.25" customHeight="1" x14ac:dyDescent="0.25">
      <c r="A359" s="93" t="s">
        <v>786</v>
      </c>
      <c r="B359" s="94">
        <v>14231900</v>
      </c>
      <c r="C359" s="106">
        <f t="shared" si="103"/>
        <v>0</v>
      </c>
      <c r="D359" s="107">
        <f t="shared" si="103"/>
        <v>0</v>
      </c>
      <c r="E359" s="107">
        <f t="shared" si="102"/>
        <v>105146.18155699999</v>
      </c>
      <c r="F359" s="97">
        <f t="shared" si="93"/>
        <v>105146.18155699999</v>
      </c>
      <c r="G359" s="98"/>
      <c r="H359" s="133"/>
      <c r="I359" s="134"/>
      <c r="J359" s="134">
        <v>105137.58455699999</v>
      </c>
      <c r="K359" s="131">
        <f t="shared" si="94"/>
        <v>105137.58455699999</v>
      </c>
      <c r="L359" s="132"/>
      <c r="M359" s="109"/>
      <c r="N359" s="104"/>
      <c r="O359" s="104">
        <v>8.5969999999999995</v>
      </c>
      <c r="P359" s="101">
        <f t="shared" si="95"/>
        <v>8.5969999999999995</v>
      </c>
      <c r="Q359" s="102"/>
    </row>
    <row r="360" spans="1:17" s="86" customFormat="1" ht="26.25" customHeight="1" x14ac:dyDescent="0.25">
      <c r="A360" s="93" t="s">
        <v>787</v>
      </c>
      <c r="B360" s="108">
        <v>14232</v>
      </c>
      <c r="C360" s="106">
        <f t="shared" ref="C360:J360" si="104">SUM(C361:C369)</f>
        <v>0</v>
      </c>
      <c r="D360" s="107">
        <f t="shared" si="104"/>
        <v>1906410</v>
      </c>
      <c r="E360" s="107">
        <f t="shared" si="104"/>
        <v>6968174.390989</v>
      </c>
      <c r="F360" s="97">
        <f t="shared" si="93"/>
        <v>5061764.390989</v>
      </c>
      <c r="G360" s="98"/>
      <c r="H360" s="133">
        <f t="shared" si="104"/>
        <v>0</v>
      </c>
      <c r="I360" s="134">
        <f t="shared" si="104"/>
        <v>0</v>
      </c>
      <c r="J360" s="134">
        <f t="shared" si="104"/>
        <v>6047711.0686389999</v>
      </c>
      <c r="K360" s="131">
        <f t="shared" si="94"/>
        <v>6047711.0686389999</v>
      </c>
      <c r="L360" s="132"/>
      <c r="M360" s="109">
        <f>SUM(M361:M369)</f>
        <v>0</v>
      </c>
      <c r="N360" s="104">
        <f>SUM(N361:N369)</f>
        <v>950464</v>
      </c>
      <c r="O360" s="104">
        <f>SUM(O361:O369)</f>
        <v>920463.32235000003</v>
      </c>
      <c r="P360" s="101">
        <f t="shared" si="95"/>
        <v>-30000.677649999969</v>
      </c>
      <c r="Q360" s="102"/>
    </row>
    <row r="361" spans="1:17" s="86" customFormat="1" ht="26.25" customHeight="1" x14ac:dyDescent="0.25">
      <c r="A361" s="93" t="s">
        <v>788</v>
      </c>
      <c r="B361" s="94" t="s">
        <v>789</v>
      </c>
      <c r="C361" s="106">
        <f>C362+C363+C364+C365+C366+C367+C368+C369+C370</f>
        <v>0</v>
      </c>
      <c r="D361" s="107">
        <f>D362+D363+D364+D365+D366+D367+D368+D369+D370</f>
        <v>955946</v>
      </c>
      <c r="E361" s="107">
        <f t="shared" ref="E361:E369" si="105">J361+O361</f>
        <v>5402514.1389499996</v>
      </c>
      <c r="F361" s="97">
        <f t="shared" si="93"/>
        <v>4446568.1389499996</v>
      </c>
      <c r="G361" s="98"/>
      <c r="H361" s="133"/>
      <c r="I361" s="134"/>
      <c r="J361" s="134">
        <v>5396875.87665</v>
      </c>
      <c r="K361" s="131">
        <f t="shared" si="94"/>
        <v>5396875.87665</v>
      </c>
      <c r="L361" s="132"/>
      <c r="M361" s="109"/>
      <c r="N361" s="104"/>
      <c r="O361" s="104">
        <v>5638.2623000000003</v>
      </c>
      <c r="P361" s="101">
        <f t="shared" si="95"/>
        <v>5638.2623000000003</v>
      </c>
      <c r="Q361" s="102"/>
    </row>
    <row r="362" spans="1:17" s="86" customFormat="1" ht="51" customHeight="1" x14ac:dyDescent="0.25">
      <c r="A362" s="93" t="s">
        <v>790</v>
      </c>
      <c r="B362" s="94" t="s">
        <v>791</v>
      </c>
      <c r="C362" s="106">
        <f t="shared" ref="C362:D369" si="106">H362+M362</f>
        <v>0</v>
      </c>
      <c r="D362" s="107">
        <f t="shared" si="106"/>
        <v>0</v>
      </c>
      <c r="E362" s="107">
        <f t="shared" si="105"/>
        <v>-31.835999999999999</v>
      </c>
      <c r="F362" s="97">
        <f t="shared" si="93"/>
        <v>-31.835999999999999</v>
      </c>
      <c r="G362" s="98"/>
      <c r="H362" s="133"/>
      <c r="I362" s="134"/>
      <c r="J362" s="134">
        <v>-33.186</v>
      </c>
      <c r="K362" s="131">
        <f t="shared" si="94"/>
        <v>-33.186</v>
      </c>
      <c r="L362" s="132"/>
      <c r="M362" s="109"/>
      <c r="N362" s="104"/>
      <c r="O362" s="104">
        <v>1.35</v>
      </c>
      <c r="P362" s="101">
        <f t="shared" si="95"/>
        <v>1.35</v>
      </c>
      <c r="Q362" s="102"/>
    </row>
    <row r="363" spans="1:17" s="86" customFormat="1" ht="35.25" customHeight="1" x14ac:dyDescent="0.25">
      <c r="A363" s="93" t="s">
        <v>792</v>
      </c>
      <c r="B363" s="94" t="s">
        <v>793</v>
      </c>
      <c r="C363" s="106">
        <f t="shared" si="106"/>
        <v>0</v>
      </c>
      <c r="D363" s="107">
        <f t="shared" si="106"/>
        <v>90</v>
      </c>
      <c r="E363" s="107">
        <f t="shared" si="105"/>
        <v>59149.292529999999</v>
      </c>
      <c r="F363" s="97">
        <f t="shared" si="93"/>
        <v>59059.292529999999</v>
      </c>
      <c r="G363" s="98"/>
      <c r="H363" s="133"/>
      <c r="I363" s="134"/>
      <c r="J363" s="134">
        <v>59078.114529999999</v>
      </c>
      <c r="K363" s="131">
        <f t="shared" si="94"/>
        <v>59078.114529999999</v>
      </c>
      <c r="L363" s="132"/>
      <c r="M363" s="109"/>
      <c r="N363" s="104">
        <v>90</v>
      </c>
      <c r="O363" s="104">
        <v>71.177999999999997</v>
      </c>
      <c r="P363" s="101">
        <f t="shared" si="95"/>
        <v>-18.822000000000003</v>
      </c>
      <c r="Q363" s="102"/>
    </row>
    <row r="364" spans="1:17" s="86" customFormat="1" ht="54" customHeight="1" x14ac:dyDescent="0.25">
      <c r="A364" s="93" t="s">
        <v>794</v>
      </c>
      <c r="B364" s="94">
        <v>14232400</v>
      </c>
      <c r="C364" s="106">
        <f t="shared" si="106"/>
        <v>0</v>
      </c>
      <c r="D364" s="107">
        <f t="shared" si="106"/>
        <v>758195.5</v>
      </c>
      <c r="E364" s="107">
        <f t="shared" si="105"/>
        <v>934564.42976999993</v>
      </c>
      <c r="F364" s="97">
        <f t="shared" si="93"/>
        <v>176368.92976999993</v>
      </c>
      <c r="G364" s="98"/>
      <c r="H364" s="133"/>
      <c r="I364" s="134"/>
      <c r="J364" s="134">
        <v>153267.71698999999</v>
      </c>
      <c r="K364" s="131">
        <f t="shared" si="94"/>
        <v>153267.71698999999</v>
      </c>
      <c r="L364" s="132"/>
      <c r="M364" s="109"/>
      <c r="N364" s="104">
        <v>758195.5</v>
      </c>
      <c r="O364" s="104">
        <v>781296.71277999994</v>
      </c>
      <c r="P364" s="101">
        <f t="shared" si="95"/>
        <v>23101.212779999943</v>
      </c>
      <c r="Q364" s="102"/>
    </row>
    <row r="365" spans="1:17" s="86" customFormat="1" ht="39.75" customHeight="1" x14ac:dyDescent="0.25">
      <c r="A365" s="93" t="s">
        <v>795</v>
      </c>
      <c r="B365" s="94">
        <v>14232500</v>
      </c>
      <c r="C365" s="106">
        <f t="shared" si="106"/>
        <v>0</v>
      </c>
      <c r="D365" s="107">
        <f t="shared" si="106"/>
        <v>0</v>
      </c>
      <c r="E365" s="107">
        <f t="shared" si="105"/>
        <v>51238.114220000003</v>
      </c>
      <c r="F365" s="97">
        <f t="shared" si="93"/>
        <v>51238.114220000003</v>
      </c>
      <c r="G365" s="98"/>
      <c r="H365" s="133"/>
      <c r="I365" s="134"/>
      <c r="J365" s="134">
        <v>51235.434220000003</v>
      </c>
      <c r="K365" s="131">
        <f t="shared" si="94"/>
        <v>51235.434220000003</v>
      </c>
      <c r="L365" s="132"/>
      <c r="M365" s="109"/>
      <c r="N365" s="104"/>
      <c r="O365" s="104">
        <v>2.68</v>
      </c>
      <c r="P365" s="101">
        <f t="shared" si="95"/>
        <v>2.68</v>
      </c>
      <c r="Q365" s="102"/>
    </row>
    <row r="366" spans="1:17" s="86" customFormat="1" ht="43.5" customHeight="1" x14ac:dyDescent="0.25">
      <c r="A366" s="93" t="s">
        <v>796</v>
      </c>
      <c r="B366" s="94">
        <v>14232600</v>
      </c>
      <c r="C366" s="106">
        <f t="shared" si="106"/>
        <v>0</v>
      </c>
      <c r="D366" s="107">
        <f t="shared" si="106"/>
        <v>0</v>
      </c>
      <c r="E366" s="107">
        <f t="shared" si="105"/>
        <v>247257.79584000001</v>
      </c>
      <c r="F366" s="97">
        <f t="shared" si="93"/>
        <v>247257.79584000001</v>
      </c>
      <c r="G366" s="98"/>
      <c r="H366" s="133"/>
      <c r="I366" s="134"/>
      <c r="J366" s="134">
        <v>247251.93984000001</v>
      </c>
      <c r="K366" s="131">
        <f t="shared" si="94"/>
        <v>247251.93984000001</v>
      </c>
      <c r="L366" s="132"/>
      <c r="M366" s="109"/>
      <c r="N366" s="104"/>
      <c r="O366" s="104">
        <v>5.8559999999999999</v>
      </c>
      <c r="P366" s="101">
        <f t="shared" si="95"/>
        <v>5.8559999999999999</v>
      </c>
      <c r="Q366" s="102"/>
    </row>
    <row r="367" spans="1:17" s="86" customFormat="1" ht="42.75" customHeight="1" x14ac:dyDescent="0.25">
      <c r="A367" s="93" t="s">
        <v>797</v>
      </c>
      <c r="B367" s="94">
        <v>14232700</v>
      </c>
      <c r="C367" s="106">
        <f t="shared" si="106"/>
        <v>0</v>
      </c>
      <c r="D367" s="107">
        <f t="shared" si="106"/>
        <v>400</v>
      </c>
      <c r="E367" s="107">
        <f t="shared" si="105"/>
        <v>1994.144</v>
      </c>
      <c r="F367" s="97">
        <f t="shared" si="93"/>
        <v>1594.144</v>
      </c>
      <c r="G367" s="98"/>
      <c r="H367" s="133"/>
      <c r="I367" s="134"/>
      <c r="J367" s="134">
        <v>1592.914</v>
      </c>
      <c r="K367" s="131">
        <f t="shared" si="94"/>
        <v>1592.914</v>
      </c>
      <c r="L367" s="132"/>
      <c r="M367" s="109"/>
      <c r="N367" s="104">
        <v>400</v>
      </c>
      <c r="O367" s="104">
        <v>401.23</v>
      </c>
      <c r="P367" s="101">
        <f t="shared" si="95"/>
        <v>1.2300000000000182</v>
      </c>
      <c r="Q367" s="102"/>
    </row>
    <row r="368" spans="1:17" s="86" customFormat="1" ht="48.75" customHeight="1" x14ac:dyDescent="0.25">
      <c r="A368" s="93" t="s">
        <v>798</v>
      </c>
      <c r="B368" s="94">
        <v>14232800</v>
      </c>
      <c r="C368" s="106">
        <f t="shared" si="106"/>
        <v>0</v>
      </c>
      <c r="D368" s="107">
        <f t="shared" si="106"/>
        <v>2198.5</v>
      </c>
      <c r="E368" s="107">
        <f t="shared" si="105"/>
        <v>26887.035820000001</v>
      </c>
      <c r="F368" s="97">
        <f t="shared" si="93"/>
        <v>24688.535820000001</v>
      </c>
      <c r="G368" s="98"/>
      <c r="H368" s="133"/>
      <c r="I368" s="134"/>
      <c r="J368" s="134">
        <v>25615.533820000001</v>
      </c>
      <c r="K368" s="131">
        <f t="shared" si="94"/>
        <v>25615.533820000001</v>
      </c>
      <c r="L368" s="132"/>
      <c r="M368" s="109"/>
      <c r="N368" s="104">
        <v>2198.5</v>
      </c>
      <c r="O368" s="104">
        <v>1271.502</v>
      </c>
      <c r="P368" s="101">
        <f t="shared" si="95"/>
        <v>-926.99800000000005</v>
      </c>
      <c r="Q368" s="102"/>
    </row>
    <row r="369" spans="1:17" s="86" customFormat="1" ht="26.25" customHeight="1" x14ac:dyDescent="0.25">
      <c r="A369" s="93" t="s">
        <v>799</v>
      </c>
      <c r="B369" s="94">
        <v>14232900</v>
      </c>
      <c r="C369" s="106">
        <f t="shared" si="106"/>
        <v>0</v>
      </c>
      <c r="D369" s="107">
        <f t="shared" si="106"/>
        <v>189580</v>
      </c>
      <c r="E369" s="107">
        <f t="shared" si="105"/>
        <v>244601.27585899999</v>
      </c>
      <c r="F369" s="97">
        <f t="shared" si="93"/>
        <v>55021.275858999987</v>
      </c>
      <c r="G369" s="98"/>
      <c r="H369" s="133"/>
      <c r="I369" s="134"/>
      <c r="J369" s="134">
        <v>112826.724589</v>
      </c>
      <c r="K369" s="131">
        <f t="shared" si="94"/>
        <v>112826.724589</v>
      </c>
      <c r="L369" s="132"/>
      <c r="M369" s="109"/>
      <c r="N369" s="104">
        <v>189580</v>
      </c>
      <c r="O369" s="104">
        <v>131774.55127</v>
      </c>
      <c r="P369" s="101">
        <f t="shared" si="95"/>
        <v>-57805.448730000004</v>
      </c>
      <c r="Q369" s="102"/>
    </row>
    <row r="370" spans="1:17" s="86" customFormat="1" ht="26.25" customHeight="1" x14ac:dyDescent="0.25">
      <c r="A370" s="93" t="s">
        <v>800</v>
      </c>
      <c r="B370" s="94" t="s">
        <v>801</v>
      </c>
      <c r="C370" s="106">
        <f t="shared" ref="C370:J370" si="107">SUM(C371:C377)</f>
        <v>0</v>
      </c>
      <c r="D370" s="107">
        <f t="shared" si="107"/>
        <v>5482</v>
      </c>
      <c r="E370" s="107">
        <f t="shared" si="107"/>
        <v>21695.31409</v>
      </c>
      <c r="F370" s="97">
        <f t="shared" si="93"/>
        <v>16213.31409</v>
      </c>
      <c r="G370" s="98"/>
      <c r="H370" s="133">
        <f t="shared" si="107"/>
        <v>0</v>
      </c>
      <c r="I370" s="134">
        <f t="shared" si="107"/>
        <v>0</v>
      </c>
      <c r="J370" s="134">
        <f t="shared" si="107"/>
        <v>18536.149589999997</v>
      </c>
      <c r="K370" s="131">
        <f t="shared" si="94"/>
        <v>18536.149589999997</v>
      </c>
      <c r="L370" s="132"/>
      <c r="M370" s="109">
        <f>SUM(M371:M377)</f>
        <v>0</v>
      </c>
      <c r="N370" s="104">
        <f>SUM(N371:N377)</f>
        <v>2741</v>
      </c>
      <c r="O370" s="104">
        <f>SUM(O371:O377)</f>
        <v>3159.1645000000003</v>
      </c>
      <c r="P370" s="101">
        <f t="shared" si="95"/>
        <v>418.16450000000032</v>
      </c>
      <c r="Q370" s="102"/>
    </row>
    <row r="371" spans="1:17" s="86" customFormat="1" ht="26.25" customHeight="1" x14ac:dyDescent="0.25">
      <c r="A371" s="93" t="s">
        <v>802</v>
      </c>
      <c r="B371" s="94" t="s">
        <v>803</v>
      </c>
      <c r="C371" s="106">
        <f>C372+C373+C374+C375+C376+C377</f>
        <v>0</v>
      </c>
      <c r="D371" s="107">
        <f>D372+D373+D374+D375+D376+D377</f>
        <v>2741</v>
      </c>
      <c r="E371" s="107">
        <f t="shared" ref="E371:E378" si="108">J371+O371</f>
        <v>1004.1540699999999</v>
      </c>
      <c r="F371" s="97">
        <f t="shared" si="93"/>
        <v>-1736.84593</v>
      </c>
      <c r="G371" s="98"/>
      <c r="H371" s="133"/>
      <c r="I371" s="134"/>
      <c r="J371" s="134">
        <v>1002.18557</v>
      </c>
      <c r="K371" s="131">
        <f t="shared" si="94"/>
        <v>1002.18557</v>
      </c>
      <c r="L371" s="132"/>
      <c r="M371" s="109"/>
      <c r="N371" s="104"/>
      <c r="O371" s="104">
        <v>1.9684999999999999</v>
      </c>
      <c r="P371" s="101">
        <f t="shared" si="95"/>
        <v>1.9684999999999999</v>
      </c>
      <c r="Q371" s="102"/>
    </row>
    <row r="372" spans="1:17" s="86" customFormat="1" ht="26.25" hidden="1" customHeight="1" x14ac:dyDescent="0.25">
      <c r="A372" s="93" t="s">
        <v>804</v>
      </c>
      <c r="B372" s="94" t="s">
        <v>805</v>
      </c>
      <c r="C372" s="106">
        <f t="shared" ref="C372:D377" si="109">H372+M372</f>
        <v>0</v>
      </c>
      <c r="D372" s="107">
        <f t="shared" si="109"/>
        <v>0</v>
      </c>
      <c r="E372" s="107">
        <f t="shared" si="108"/>
        <v>0</v>
      </c>
      <c r="F372" s="97">
        <f t="shared" si="93"/>
        <v>0</v>
      </c>
      <c r="G372" s="98"/>
      <c r="H372" s="133">
        <v>0</v>
      </c>
      <c r="I372" s="134">
        <v>0</v>
      </c>
      <c r="J372" s="134">
        <v>0</v>
      </c>
      <c r="K372" s="131">
        <f t="shared" si="94"/>
        <v>0</v>
      </c>
      <c r="L372" s="132"/>
      <c r="M372" s="109">
        <v>0</v>
      </c>
      <c r="N372" s="104">
        <v>0</v>
      </c>
      <c r="O372" s="104">
        <v>0</v>
      </c>
      <c r="P372" s="101">
        <f t="shared" si="95"/>
        <v>0</v>
      </c>
      <c r="Q372" s="102"/>
    </row>
    <row r="373" spans="1:17" s="86" customFormat="1" ht="26.25" customHeight="1" x14ac:dyDescent="0.25">
      <c r="A373" s="93" t="s">
        <v>806</v>
      </c>
      <c r="B373" s="94" t="s">
        <v>807</v>
      </c>
      <c r="C373" s="106">
        <f t="shared" si="109"/>
        <v>0</v>
      </c>
      <c r="D373" s="107">
        <f t="shared" si="109"/>
        <v>0</v>
      </c>
      <c r="E373" s="107">
        <f t="shared" si="108"/>
        <v>81.072999999999993</v>
      </c>
      <c r="F373" s="97">
        <f t="shared" si="93"/>
        <v>81.072999999999993</v>
      </c>
      <c r="G373" s="98"/>
      <c r="H373" s="133"/>
      <c r="I373" s="134"/>
      <c r="J373" s="134">
        <v>81.072999999999993</v>
      </c>
      <c r="K373" s="131">
        <f t="shared" si="94"/>
        <v>81.072999999999993</v>
      </c>
      <c r="L373" s="132"/>
      <c r="M373" s="109"/>
      <c r="N373" s="104"/>
      <c r="O373" s="104">
        <v>0</v>
      </c>
      <c r="P373" s="101">
        <f t="shared" si="95"/>
        <v>0</v>
      </c>
      <c r="Q373" s="102"/>
    </row>
    <row r="374" spans="1:17" s="86" customFormat="1" ht="26.25" customHeight="1" x14ac:dyDescent="0.25">
      <c r="A374" s="93" t="s">
        <v>808</v>
      </c>
      <c r="B374" s="94">
        <v>14233400</v>
      </c>
      <c r="C374" s="106">
        <f t="shared" si="109"/>
        <v>0</v>
      </c>
      <c r="D374" s="107">
        <f t="shared" si="109"/>
        <v>0</v>
      </c>
      <c r="E374" s="107">
        <f t="shared" si="108"/>
        <v>16071.512429999999</v>
      </c>
      <c r="F374" s="97">
        <f t="shared" si="93"/>
        <v>16071.512429999999</v>
      </c>
      <c r="G374" s="98"/>
      <c r="H374" s="133"/>
      <c r="I374" s="134"/>
      <c r="J374" s="134">
        <v>16070.71243</v>
      </c>
      <c r="K374" s="131">
        <f t="shared" si="94"/>
        <v>16070.71243</v>
      </c>
      <c r="L374" s="132"/>
      <c r="M374" s="109"/>
      <c r="N374" s="104"/>
      <c r="O374" s="104">
        <v>0.8</v>
      </c>
      <c r="P374" s="101">
        <f t="shared" si="95"/>
        <v>0.8</v>
      </c>
      <c r="Q374" s="102"/>
    </row>
    <row r="375" spans="1:17" s="86" customFormat="1" ht="26.25" hidden="1" customHeight="1" x14ac:dyDescent="0.25">
      <c r="A375" s="93" t="s">
        <v>809</v>
      </c>
      <c r="B375" s="108">
        <v>14233500</v>
      </c>
      <c r="C375" s="106">
        <f t="shared" si="109"/>
        <v>0</v>
      </c>
      <c r="D375" s="107">
        <f t="shared" si="109"/>
        <v>0</v>
      </c>
      <c r="E375" s="107">
        <f t="shared" si="108"/>
        <v>0</v>
      </c>
      <c r="F375" s="97">
        <f t="shared" si="93"/>
        <v>0</v>
      </c>
      <c r="G375" s="98"/>
      <c r="H375" s="133">
        <v>0</v>
      </c>
      <c r="I375" s="134">
        <v>0</v>
      </c>
      <c r="J375" s="134">
        <v>0</v>
      </c>
      <c r="K375" s="131">
        <f t="shared" si="94"/>
        <v>0</v>
      </c>
      <c r="L375" s="132"/>
      <c r="M375" s="109">
        <v>0</v>
      </c>
      <c r="N375" s="104">
        <v>0</v>
      </c>
      <c r="O375" s="104">
        <v>0</v>
      </c>
      <c r="P375" s="101">
        <f t="shared" si="95"/>
        <v>0</v>
      </c>
      <c r="Q375" s="102"/>
    </row>
    <row r="376" spans="1:17" s="86" customFormat="1" ht="26.25" hidden="1" customHeight="1" x14ac:dyDescent="0.25">
      <c r="A376" s="93" t="s">
        <v>810</v>
      </c>
      <c r="B376" s="94">
        <v>14233600</v>
      </c>
      <c r="C376" s="106">
        <f t="shared" si="109"/>
        <v>0</v>
      </c>
      <c r="D376" s="107">
        <f t="shared" si="109"/>
        <v>0</v>
      </c>
      <c r="E376" s="107">
        <f t="shared" si="108"/>
        <v>0</v>
      </c>
      <c r="F376" s="97">
        <f t="shared" si="93"/>
        <v>0</v>
      </c>
      <c r="G376" s="98"/>
      <c r="H376" s="133">
        <v>0</v>
      </c>
      <c r="I376" s="134">
        <v>0</v>
      </c>
      <c r="J376" s="134">
        <v>0</v>
      </c>
      <c r="K376" s="131">
        <f t="shared" si="94"/>
        <v>0</v>
      </c>
      <c r="L376" s="132"/>
      <c r="M376" s="109">
        <v>0</v>
      </c>
      <c r="N376" s="104">
        <v>0</v>
      </c>
      <c r="O376" s="104">
        <v>0</v>
      </c>
      <c r="P376" s="101">
        <f t="shared" si="95"/>
        <v>0</v>
      </c>
      <c r="Q376" s="102"/>
    </row>
    <row r="377" spans="1:17" s="86" customFormat="1" ht="26.25" customHeight="1" x14ac:dyDescent="0.25">
      <c r="A377" s="93" t="s">
        <v>811</v>
      </c>
      <c r="B377" s="94">
        <v>14233900</v>
      </c>
      <c r="C377" s="106">
        <f t="shared" si="109"/>
        <v>0</v>
      </c>
      <c r="D377" s="107">
        <f t="shared" si="109"/>
        <v>2741</v>
      </c>
      <c r="E377" s="107">
        <f t="shared" si="108"/>
        <v>4538.5745900000002</v>
      </c>
      <c r="F377" s="97">
        <f t="shared" si="93"/>
        <v>1797.5745900000002</v>
      </c>
      <c r="G377" s="98"/>
      <c r="H377" s="133"/>
      <c r="I377" s="134"/>
      <c r="J377" s="134">
        <v>1382.17859</v>
      </c>
      <c r="K377" s="131">
        <f t="shared" si="94"/>
        <v>1382.17859</v>
      </c>
      <c r="L377" s="132"/>
      <c r="M377" s="109"/>
      <c r="N377" s="104">
        <v>2741</v>
      </c>
      <c r="O377" s="104">
        <v>3156.3960000000002</v>
      </c>
      <c r="P377" s="101">
        <f t="shared" si="95"/>
        <v>415.39600000000019</v>
      </c>
      <c r="Q377" s="102"/>
    </row>
    <row r="378" spans="1:17" s="86" customFormat="1" ht="24" hidden="1" customHeight="1" x14ac:dyDescent="0.25">
      <c r="A378" s="93"/>
      <c r="B378" s="108"/>
      <c r="C378" s="116"/>
      <c r="D378" s="117"/>
      <c r="E378" s="107">
        <f t="shared" si="108"/>
        <v>0</v>
      </c>
      <c r="F378" s="97">
        <f t="shared" si="93"/>
        <v>0</v>
      </c>
      <c r="G378" s="98"/>
      <c r="H378" s="138"/>
      <c r="I378" s="139"/>
      <c r="J378" s="139"/>
      <c r="K378" s="131">
        <f t="shared" si="94"/>
        <v>0</v>
      </c>
      <c r="L378" s="132"/>
      <c r="M378" s="118"/>
      <c r="N378" s="119"/>
      <c r="O378" s="119"/>
      <c r="P378" s="101">
        <f t="shared" si="95"/>
        <v>0</v>
      </c>
      <c r="Q378" s="102"/>
    </row>
    <row r="379" spans="1:17" s="86" customFormat="1" ht="26.25" customHeight="1" x14ac:dyDescent="0.25">
      <c r="A379" s="93" t="s">
        <v>812</v>
      </c>
      <c r="B379" s="94" t="s">
        <v>813</v>
      </c>
      <c r="C379" s="106">
        <f t="shared" ref="C379:J379" si="110">SUM(C380:C388)</f>
        <v>0</v>
      </c>
      <c r="D379" s="107">
        <f t="shared" si="110"/>
        <v>79.5</v>
      </c>
      <c r="E379" s="107">
        <f t="shared" si="110"/>
        <v>821951.17322</v>
      </c>
      <c r="F379" s="97">
        <f t="shared" si="93"/>
        <v>821871.67322</v>
      </c>
      <c r="G379" s="98"/>
      <c r="H379" s="133">
        <f t="shared" si="110"/>
        <v>0</v>
      </c>
      <c r="I379" s="134">
        <f t="shared" si="110"/>
        <v>0</v>
      </c>
      <c r="J379" s="134">
        <f t="shared" si="110"/>
        <v>819647.50158000004</v>
      </c>
      <c r="K379" s="131">
        <f t="shared" si="94"/>
        <v>819647.50158000004</v>
      </c>
      <c r="L379" s="132"/>
      <c r="M379" s="109">
        <f>SUM(M380:M388)</f>
        <v>0</v>
      </c>
      <c r="N379" s="104">
        <f>SUM(N380:N388)</f>
        <v>2678.2</v>
      </c>
      <c r="O379" s="104">
        <f>SUM(O380:O388)</f>
        <v>2303.67164</v>
      </c>
      <c r="P379" s="101">
        <f t="shared" si="95"/>
        <v>-374.52835999999979</v>
      </c>
      <c r="Q379" s="102"/>
    </row>
    <row r="380" spans="1:17" s="86" customFormat="1" ht="26.25" customHeight="1" x14ac:dyDescent="0.25">
      <c r="A380" s="93" t="s">
        <v>814</v>
      </c>
      <c r="B380" s="94" t="s">
        <v>815</v>
      </c>
      <c r="C380" s="106">
        <f t="shared" ref="C380:E388" si="111">H380+M380</f>
        <v>0</v>
      </c>
      <c r="D380" s="107">
        <f t="shared" si="111"/>
        <v>0</v>
      </c>
      <c r="E380" s="107">
        <f t="shared" si="111"/>
        <v>2364.2932000000001</v>
      </c>
      <c r="F380" s="97">
        <f t="shared" si="93"/>
        <v>2364.2932000000001</v>
      </c>
      <c r="G380" s="98"/>
      <c r="H380" s="133"/>
      <c r="I380" s="134"/>
      <c r="J380" s="134">
        <v>2364.2932000000001</v>
      </c>
      <c r="K380" s="131">
        <f t="shared" si="94"/>
        <v>2364.2932000000001</v>
      </c>
      <c r="L380" s="132"/>
      <c r="M380" s="109"/>
      <c r="N380" s="104"/>
      <c r="O380" s="104">
        <v>0</v>
      </c>
      <c r="P380" s="101">
        <f t="shared" si="95"/>
        <v>0</v>
      </c>
      <c r="Q380" s="102"/>
    </row>
    <row r="381" spans="1:17" s="86" customFormat="1" ht="44.25" customHeight="1" x14ac:dyDescent="0.25">
      <c r="A381" s="93" t="s">
        <v>816</v>
      </c>
      <c r="B381" s="94" t="s">
        <v>817</v>
      </c>
      <c r="C381" s="106">
        <f t="shared" si="111"/>
        <v>0</v>
      </c>
      <c r="D381" s="107">
        <f t="shared" si="111"/>
        <v>0</v>
      </c>
      <c r="E381" s="107">
        <f t="shared" si="111"/>
        <v>-1.1830000000000001</v>
      </c>
      <c r="F381" s="97">
        <f t="shared" si="93"/>
        <v>-1.1830000000000001</v>
      </c>
      <c r="G381" s="98"/>
      <c r="H381" s="133"/>
      <c r="I381" s="134"/>
      <c r="J381" s="134">
        <v>-1.1830000000000001</v>
      </c>
      <c r="K381" s="131">
        <f t="shared" si="94"/>
        <v>-1.1830000000000001</v>
      </c>
      <c r="L381" s="132"/>
      <c r="M381" s="109"/>
      <c r="N381" s="104"/>
      <c r="O381" s="104">
        <v>0</v>
      </c>
      <c r="P381" s="101">
        <f t="shared" si="95"/>
        <v>0</v>
      </c>
      <c r="Q381" s="102"/>
    </row>
    <row r="382" spans="1:17" s="86" customFormat="1" ht="48.75" customHeight="1" x14ac:dyDescent="0.25">
      <c r="A382" s="93" t="s">
        <v>818</v>
      </c>
      <c r="B382" s="94" t="s">
        <v>819</v>
      </c>
      <c r="C382" s="106">
        <f t="shared" si="111"/>
        <v>0</v>
      </c>
      <c r="D382" s="107">
        <f t="shared" si="111"/>
        <v>0</v>
      </c>
      <c r="E382" s="107">
        <f t="shared" si="111"/>
        <v>5502.6353099999997</v>
      </c>
      <c r="F382" s="97">
        <f t="shared" si="93"/>
        <v>5502.6353099999997</v>
      </c>
      <c r="G382" s="98"/>
      <c r="H382" s="133"/>
      <c r="I382" s="134"/>
      <c r="J382" s="134">
        <v>5502.6353099999997</v>
      </c>
      <c r="K382" s="131">
        <f t="shared" si="94"/>
        <v>5502.6353099999997</v>
      </c>
      <c r="L382" s="132"/>
      <c r="M382" s="109"/>
      <c r="N382" s="104"/>
      <c r="O382" s="104">
        <v>0</v>
      </c>
      <c r="P382" s="101">
        <f t="shared" si="95"/>
        <v>0</v>
      </c>
      <c r="Q382" s="102"/>
    </row>
    <row r="383" spans="1:17" s="86" customFormat="1" ht="26.25" customHeight="1" x14ac:dyDescent="0.25">
      <c r="A383" s="93" t="s">
        <v>820</v>
      </c>
      <c r="B383" s="94">
        <v>14234400</v>
      </c>
      <c r="C383" s="106">
        <f t="shared" si="111"/>
        <v>0</v>
      </c>
      <c r="D383" s="107">
        <f t="shared" si="111"/>
        <v>79.5</v>
      </c>
      <c r="E383" s="107">
        <f t="shared" si="111"/>
        <v>291.72899999999998</v>
      </c>
      <c r="F383" s="97">
        <f t="shared" si="93"/>
        <v>212.22899999999998</v>
      </c>
      <c r="G383" s="98"/>
      <c r="H383" s="133"/>
      <c r="I383" s="134"/>
      <c r="J383" s="134">
        <v>260.47199999999998</v>
      </c>
      <c r="K383" s="131">
        <f t="shared" si="94"/>
        <v>260.47199999999998</v>
      </c>
      <c r="L383" s="132"/>
      <c r="M383" s="109"/>
      <c r="N383" s="104">
        <v>79.5</v>
      </c>
      <c r="O383" s="104">
        <v>31.257000000000001</v>
      </c>
      <c r="P383" s="101">
        <f t="shared" si="95"/>
        <v>-48.242999999999995</v>
      </c>
      <c r="Q383" s="102"/>
    </row>
    <row r="384" spans="1:17" s="86" customFormat="1" ht="49.5" customHeight="1" x14ac:dyDescent="0.25">
      <c r="A384" s="93" t="s">
        <v>821</v>
      </c>
      <c r="B384" s="94">
        <v>14234500</v>
      </c>
      <c r="C384" s="106">
        <f t="shared" si="111"/>
        <v>0</v>
      </c>
      <c r="D384" s="107">
        <f t="shared" si="111"/>
        <v>0</v>
      </c>
      <c r="E384" s="107">
        <f t="shared" si="111"/>
        <v>6347.2927300000001</v>
      </c>
      <c r="F384" s="97">
        <f t="shared" si="93"/>
        <v>6347.2927300000001</v>
      </c>
      <c r="G384" s="98"/>
      <c r="H384" s="133"/>
      <c r="I384" s="134"/>
      <c r="J384" s="134">
        <v>6347.2927300000001</v>
      </c>
      <c r="K384" s="131">
        <f t="shared" si="94"/>
        <v>6347.2927300000001</v>
      </c>
      <c r="L384" s="132"/>
      <c r="M384" s="109"/>
      <c r="N384" s="104"/>
      <c r="O384" s="104">
        <v>0</v>
      </c>
      <c r="P384" s="101">
        <f t="shared" si="95"/>
        <v>0</v>
      </c>
      <c r="Q384" s="102"/>
    </row>
    <row r="385" spans="1:17" s="86" customFormat="1" ht="26.25" customHeight="1" x14ac:dyDescent="0.25">
      <c r="A385" s="93" t="s">
        <v>822</v>
      </c>
      <c r="B385" s="94">
        <v>14234600</v>
      </c>
      <c r="C385" s="106">
        <f t="shared" si="111"/>
        <v>0</v>
      </c>
      <c r="D385" s="107">
        <f t="shared" si="111"/>
        <v>0</v>
      </c>
      <c r="E385" s="107">
        <f t="shared" si="111"/>
        <v>13344.2778</v>
      </c>
      <c r="F385" s="97">
        <f t="shared" si="93"/>
        <v>13344.2778</v>
      </c>
      <c r="G385" s="98"/>
      <c r="H385" s="133"/>
      <c r="I385" s="134"/>
      <c r="J385" s="134">
        <v>13344.2778</v>
      </c>
      <c r="K385" s="131">
        <f t="shared" si="94"/>
        <v>13344.2778</v>
      </c>
      <c r="L385" s="132"/>
      <c r="M385" s="109"/>
      <c r="N385" s="104"/>
      <c r="O385" s="104">
        <v>0</v>
      </c>
      <c r="P385" s="101">
        <f t="shared" si="95"/>
        <v>0</v>
      </c>
      <c r="Q385" s="102"/>
    </row>
    <row r="386" spans="1:17" s="86" customFormat="1" ht="26.25" customHeight="1" x14ac:dyDescent="0.25">
      <c r="A386" s="93" t="s">
        <v>823</v>
      </c>
      <c r="B386" s="94">
        <v>14234700</v>
      </c>
      <c r="C386" s="106">
        <f t="shared" si="111"/>
        <v>0</v>
      </c>
      <c r="D386" s="107">
        <f t="shared" si="111"/>
        <v>0</v>
      </c>
      <c r="E386" s="107">
        <f t="shared" si="111"/>
        <v>2096.1815999999999</v>
      </c>
      <c r="F386" s="97">
        <f t="shared" si="93"/>
        <v>2096.1815999999999</v>
      </c>
      <c r="G386" s="98"/>
      <c r="H386" s="133"/>
      <c r="I386" s="134"/>
      <c r="J386" s="134">
        <v>2096.1815999999999</v>
      </c>
      <c r="K386" s="131">
        <f t="shared" si="94"/>
        <v>2096.1815999999999</v>
      </c>
      <c r="L386" s="132"/>
      <c r="M386" s="109"/>
      <c r="N386" s="104"/>
      <c r="O386" s="104">
        <v>0</v>
      </c>
      <c r="P386" s="101">
        <f t="shared" si="95"/>
        <v>0</v>
      </c>
      <c r="Q386" s="102"/>
    </row>
    <row r="387" spans="1:17" s="86" customFormat="1" ht="26.25" hidden="1" customHeight="1" x14ac:dyDescent="0.25">
      <c r="A387" s="93" t="s">
        <v>824</v>
      </c>
      <c r="B387" s="108">
        <v>14234800</v>
      </c>
      <c r="C387" s="106">
        <f t="shared" si="111"/>
        <v>0</v>
      </c>
      <c r="D387" s="107">
        <f t="shared" si="111"/>
        <v>0</v>
      </c>
      <c r="E387" s="107">
        <f t="shared" si="111"/>
        <v>0</v>
      </c>
      <c r="F387" s="97">
        <f t="shared" si="93"/>
        <v>0</v>
      </c>
      <c r="G387" s="98"/>
      <c r="H387" s="133">
        <v>0</v>
      </c>
      <c r="I387" s="134">
        <v>0</v>
      </c>
      <c r="J387" s="134">
        <v>0</v>
      </c>
      <c r="K387" s="131">
        <f t="shared" si="94"/>
        <v>0</v>
      </c>
      <c r="L387" s="132"/>
      <c r="M387" s="109">
        <v>0</v>
      </c>
      <c r="N387" s="104">
        <v>0</v>
      </c>
      <c r="O387" s="104">
        <v>0</v>
      </c>
      <c r="P387" s="101">
        <f t="shared" si="95"/>
        <v>0</v>
      </c>
      <c r="Q387" s="102"/>
    </row>
    <row r="388" spans="1:17" s="86" customFormat="1" ht="57.75" customHeight="1" x14ac:dyDescent="0.25">
      <c r="A388" s="93" t="s">
        <v>825</v>
      </c>
      <c r="B388" s="94">
        <v>14234900</v>
      </c>
      <c r="C388" s="116"/>
      <c r="D388" s="117"/>
      <c r="E388" s="107">
        <f t="shared" si="111"/>
        <v>792005.94657999999</v>
      </c>
      <c r="F388" s="97">
        <f t="shared" si="93"/>
        <v>792005.94657999999</v>
      </c>
      <c r="G388" s="98"/>
      <c r="H388" s="138"/>
      <c r="I388" s="139"/>
      <c r="J388" s="139">
        <v>789733.53194000002</v>
      </c>
      <c r="K388" s="131">
        <f t="shared" si="94"/>
        <v>789733.53194000002</v>
      </c>
      <c r="L388" s="132"/>
      <c r="M388" s="118"/>
      <c r="N388" s="119">
        <v>2598.6999999999998</v>
      </c>
      <c r="O388" s="119">
        <v>2272.41464</v>
      </c>
      <c r="P388" s="101">
        <f t="shared" si="95"/>
        <v>-326.28535999999986</v>
      </c>
      <c r="Q388" s="102"/>
    </row>
    <row r="389" spans="1:17" s="86" customFormat="1" ht="26.25" customHeight="1" x14ac:dyDescent="0.25">
      <c r="A389" s="93" t="s">
        <v>826</v>
      </c>
      <c r="B389" s="94" t="s">
        <v>827</v>
      </c>
      <c r="C389" s="106">
        <f t="shared" ref="C389:J389" si="112">SUM(C390:C398)</f>
        <v>0</v>
      </c>
      <c r="D389" s="107">
        <f t="shared" si="112"/>
        <v>0</v>
      </c>
      <c r="E389" s="107">
        <f t="shared" si="112"/>
        <v>35611.668340000004</v>
      </c>
      <c r="F389" s="97">
        <f t="shared" si="93"/>
        <v>35611.668340000004</v>
      </c>
      <c r="G389" s="98"/>
      <c r="H389" s="133">
        <f t="shared" si="112"/>
        <v>0</v>
      </c>
      <c r="I389" s="134">
        <f t="shared" si="112"/>
        <v>0</v>
      </c>
      <c r="J389" s="134">
        <f t="shared" si="112"/>
        <v>35611.668340000004</v>
      </c>
      <c r="K389" s="131">
        <f t="shared" si="94"/>
        <v>35611.668340000004</v>
      </c>
      <c r="L389" s="132"/>
      <c r="M389" s="109">
        <f>SUM(M390:M398)</f>
        <v>0</v>
      </c>
      <c r="N389" s="104">
        <f>SUM(N390:N398)</f>
        <v>0</v>
      </c>
      <c r="O389" s="104">
        <f>SUM(O390:O398)</f>
        <v>0</v>
      </c>
      <c r="P389" s="101">
        <f t="shared" si="95"/>
        <v>0</v>
      </c>
      <c r="Q389" s="102"/>
    </row>
    <row r="390" spans="1:17" s="86" customFormat="1" ht="46.5" customHeight="1" x14ac:dyDescent="0.25">
      <c r="A390" s="93" t="s">
        <v>828</v>
      </c>
      <c r="B390" s="94" t="s">
        <v>829</v>
      </c>
      <c r="C390" s="106">
        <f t="shared" ref="C390:E405" si="113">H390+M390</f>
        <v>0</v>
      </c>
      <c r="D390" s="107">
        <f t="shared" si="113"/>
        <v>0</v>
      </c>
      <c r="E390" s="107">
        <f t="shared" si="113"/>
        <v>44.017499999999998</v>
      </c>
      <c r="F390" s="97">
        <f t="shared" si="93"/>
        <v>44.017499999999998</v>
      </c>
      <c r="G390" s="98"/>
      <c r="H390" s="133"/>
      <c r="I390" s="134"/>
      <c r="J390" s="134">
        <v>44.017499999999998</v>
      </c>
      <c r="K390" s="131">
        <f t="shared" si="94"/>
        <v>44.017499999999998</v>
      </c>
      <c r="L390" s="132"/>
      <c r="M390" s="109"/>
      <c r="N390" s="104"/>
      <c r="O390" s="104">
        <v>0</v>
      </c>
      <c r="P390" s="101">
        <f t="shared" si="95"/>
        <v>0</v>
      </c>
      <c r="Q390" s="102"/>
    </row>
    <row r="391" spans="1:17" s="86" customFormat="1" ht="26.25" customHeight="1" x14ac:dyDescent="0.25">
      <c r="A391" s="93" t="s">
        <v>830</v>
      </c>
      <c r="B391" s="94" t="s">
        <v>831</v>
      </c>
      <c r="C391" s="106">
        <f t="shared" si="113"/>
        <v>0</v>
      </c>
      <c r="D391" s="107">
        <f t="shared" si="113"/>
        <v>0</v>
      </c>
      <c r="E391" s="107">
        <f t="shared" si="113"/>
        <v>85.031000000000006</v>
      </c>
      <c r="F391" s="97">
        <f t="shared" si="93"/>
        <v>85.031000000000006</v>
      </c>
      <c r="G391" s="98"/>
      <c r="H391" s="133"/>
      <c r="I391" s="134"/>
      <c r="J391" s="134">
        <v>85.031000000000006</v>
      </c>
      <c r="K391" s="131">
        <f t="shared" si="94"/>
        <v>85.031000000000006</v>
      </c>
      <c r="L391" s="132"/>
      <c r="M391" s="109"/>
      <c r="N391" s="104"/>
      <c r="O391" s="104">
        <v>0</v>
      </c>
      <c r="P391" s="101">
        <f t="shared" si="95"/>
        <v>0</v>
      </c>
      <c r="Q391" s="102"/>
    </row>
    <row r="392" spans="1:17" s="86" customFormat="1" ht="26.25" customHeight="1" x14ac:dyDescent="0.25">
      <c r="A392" s="93" t="s">
        <v>832</v>
      </c>
      <c r="B392" s="94" t="s">
        <v>833</v>
      </c>
      <c r="C392" s="106">
        <f t="shared" si="113"/>
        <v>0</v>
      </c>
      <c r="D392" s="107">
        <f t="shared" si="113"/>
        <v>0</v>
      </c>
      <c r="E392" s="107">
        <f t="shared" si="113"/>
        <v>16621.661820000001</v>
      </c>
      <c r="F392" s="97">
        <f t="shared" ref="F392:F455" si="114">E392-D392</f>
        <v>16621.661820000001</v>
      </c>
      <c r="G392" s="98"/>
      <c r="H392" s="133"/>
      <c r="I392" s="134"/>
      <c r="J392" s="134">
        <v>16621.661820000001</v>
      </c>
      <c r="K392" s="131">
        <f t="shared" ref="K392:K455" si="115">J392-I392</f>
        <v>16621.661820000001</v>
      </c>
      <c r="L392" s="132"/>
      <c r="M392" s="109"/>
      <c r="N392" s="104"/>
      <c r="O392" s="104">
        <v>0</v>
      </c>
      <c r="P392" s="101">
        <f t="shared" ref="P392:P455" si="116">O392-N392</f>
        <v>0</v>
      </c>
      <c r="Q392" s="102"/>
    </row>
    <row r="393" spans="1:17" s="86" customFormat="1" ht="26.25" customHeight="1" x14ac:dyDescent="0.25">
      <c r="A393" s="93" t="s">
        <v>834</v>
      </c>
      <c r="B393" s="94" t="s">
        <v>835</v>
      </c>
      <c r="C393" s="106">
        <f t="shared" si="113"/>
        <v>0</v>
      </c>
      <c r="D393" s="107">
        <f t="shared" si="113"/>
        <v>0</v>
      </c>
      <c r="E393" s="107">
        <f t="shared" si="113"/>
        <v>674.17966999999999</v>
      </c>
      <c r="F393" s="97">
        <f t="shared" si="114"/>
        <v>674.17966999999999</v>
      </c>
      <c r="G393" s="98"/>
      <c r="H393" s="133"/>
      <c r="I393" s="134"/>
      <c r="J393" s="134">
        <v>674.17966999999999</v>
      </c>
      <c r="K393" s="131">
        <f t="shared" si="115"/>
        <v>674.17966999999999</v>
      </c>
      <c r="L393" s="132"/>
      <c r="M393" s="109"/>
      <c r="N393" s="104"/>
      <c r="O393" s="104">
        <v>0</v>
      </c>
      <c r="P393" s="101">
        <f t="shared" si="116"/>
        <v>0</v>
      </c>
      <c r="Q393" s="102"/>
    </row>
    <row r="394" spans="1:17" s="86" customFormat="1" ht="26.25" customHeight="1" x14ac:dyDescent="0.25">
      <c r="A394" s="93" t="s">
        <v>836</v>
      </c>
      <c r="B394" s="94" t="s">
        <v>837</v>
      </c>
      <c r="C394" s="106">
        <f t="shared" si="113"/>
        <v>0</v>
      </c>
      <c r="D394" s="107">
        <f t="shared" si="113"/>
        <v>0</v>
      </c>
      <c r="E394" s="107">
        <f t="shared" si="113"/>
        <v>1884.4110000000001</v>
      </c>
      <c r="F394" s="97">
        <f t="shared" si="114"/>
        <v>1884.4110000000001</v>
      </c>
      <c r="G394" s="98"/>
      <c r="H394" s="133"/>
      <c r="I394" s="134"/>
      <c r="J394" s="134">
        <v>1884.4110000000001</v>
      </c>
      <c r="K394" s="131">
        <f t="shared" si="115"/>
        <v>1884.4110000000001</v>
      </c>
      <c r="L394" s="132"/>
      <c r="M394" s="109"/>
      <c r="N394" s="104"/>
      <c r="O394" s="104">
        <v>0</v>
      </c>
      <c r="P394" s="101">
        <f t="shared" si="116"/>
        <v>0</v>
      </c>
      <c r="Q394" s="102"/>
    </row>
    <row r="395" spans="1:17" s="86" customFormat="1" ht="26.25" customHeight="1" x14ac:dyDescent="0.25">
      <c r="A395" s="93" t="s">
        <v>838</v>
      </c>
      <c r="B395" s="94" t="s">
        <v>839</v>
      </c>
      <c r="C395" s="106">
        <f t="shared" si="113"/>
        <v>0</v>
      </c>
      <c r="D395" s="107">
        <f t="shared" si="113"/>
        <v>0</v>
      </c>
      <c r="E395" s="107">
        <f t="shared" si="113"/>
        <v>78.561000000000007</v>
      </c>
      <c r="F395" s="97">
        <f t="shared" si="114"/>
        <v>78.561000000000007</v>
      </c>
      <c r="G395" s="98"/>
      <c r="H395" s="133"/>
      <c r="I395" s="134"/>
      <c r="J395" s="134">
        <v>78.561000000000007</v>
      </c>
      <c r="K395" s="131">
        <f t="shared" si="115"/>
        <v>78.561000000000007</v>
      </c>
      <c r="L395" s="132"/>
      <c r="M395" s="109"/>
      <c r="N395" s="104"/>
      <c r="O395" s="104">
        <v>0</v>
      </c>
      <c r="P395" s="101">
        <f t="shared" si="116"/>
        <v>0</v>
      </c>
      <c r="Q395" s="102"/>
    </row>
    <row r="396" spans="1:17" s="86" customFormat="1" ht="26.25" customHeight="1" x14ac:dyDescent="0.25">
      <c r="A396" s="93" t="s">
        <v>840</v>
      </c>
      <c r="B396" s="94">
        <v>14235700</v>
      </c>
      <c r="C396" s="106">
        <f t="shared" si="113"/>
        <v>0</v>
      </c>
      <c r="D396" s="107">
        <f t="shared" si="113"/>
        <v>0</v>
      </c>
      <c r="E396" s="107">
        <f t="shared" si="113"/>
        <v>106.759</v>
      </c>
      <c r="F396" s="97">
        <f t="shared" si="114"/>
        <v>106.759</v>
      </c>
      <c r="G396" s="98"/>
      <c r="H396" s="133"/>
      <c r="I396" s="134"/>
      <c r="J396" s="134">
        <v>106.759</v>
      </c>
      <c r="K396" s="131">
        <f t="shared" si="115"/>
        <v>106.759</v>
      </c>
      <c r="L396" s="132"/>
      <c r="M396" s="109"/>
      <c r="N396" s="104"/>
      <c r="O396" s="104">
        <v>0</v>
      </c>
      <c r="P396" s="101">
        <f t="shared" si="116"/>
        <v>0</v>
      </c>
      <c r="Q396" s="102"/>
    </row>
    <row r="397" spans="1:17" s="86" customFormat="1" ht="26.25" hidden="1" customHeight="1" x14ac:dyDescent="0.25">
      <c r="A397" s="93" t="s">
        <v>841</v>
      </c>
      <c r="B397" s="94">
        <v>14235800</v>
      </c>
      <c r="C397" s="106">
        <f t="shared" si="113"/>
        <v>0</v>
      </c>
      <c r="D397" s="107">
        <f t="shared" si="113"/>
        <v>0</v>
      </c>
      <c r="E397" s="107">
        <f t="shared" si="113"/>
        <v>0</v>
      </c>
      <c r="F397" s="97">
        <f t="shared" si="114"/>
        <v>0</v>
      </c>
      <c r="G397" s="98"/>
      <c r="H397" s="133">
        <v>0</v>
      </c>
      <c r="I397" s="134">
        <v>0</v>
      </c>
      <c r="J397" s="134">
        <v>0</v>
      </c>
      <c r="K397" s="131">
        <f t="shared" si="115"/>
        <v>0</v>
      </c>
      <c r="L397" s="132"/>
      <c r="M397" s="109">
        <v>0</v>
      </c>
      <c r="N397" s="104">
        <v>0</v>
      </c>
      <c r="O397" s="104">
        <v>0</v>
      </c>
      <c r="P397" s="101">
        <f t="shared" si="116"/>
        <v>0</v>
      </c>
      <c r="Q397" s="102"/>
    </row>
    <row r="398" spans="1:17" s="86" customFormat="1" ht="26.25" customHeight="1" x14ac:dyDescent="0.25">
      <c r="A398" s="93" t="s">
        <v>842</v>
      </c>
      <c r="B398" s="94">
        <v>14235900</v>
      </c>
      <c r="C398" s="106">
        <f t="shared" si="113"/>
        <v>0</v>
      </c>
      <c r="D398" s="107">
        <f t="shared" si="113"/>
        <v>0</v>
      </c>
      <c r="E398" s="107">
        <f t="shared" si="113"/>
        <v>16117.047350000001</v>
      </c>
      <c r="F398" s="97">
        <f t="shared" si="114"/>
        <v>16117.047350000001</v>
      </c>
      <c r="G398" s="98"/>
      <c r="H398" s="133"/>
      <c r="I398" s="134"/>
      <c r="J398" s="134">
        <v>16117.047350000001</v>
      </c>
      <c r="K398" s="131">
        <f t="shared" si="115"/>
        <v>16117.047350000001</v>
      </c>
      <c r="L398" s="132"/>
      <c r="M398" s="109"/>
      <c r="N398" s="104"/>
      <c r="O398" s="104">
        <v>0</v>
      </c>
      <c r="P398" s="101">
        <f t="shared" si="116"/>
        <v>0</v>
      </c>
      <c r="Q398" s="102"/>
    </row>
    <row r="399" spans="1:17" s="86" customFormat="1" ht="26.25" customHeight="1" x14ac:dyDescent="0.25">
      <c r="A399" s="93" t="s">
        <v>843</v>
      </c>
      <c r="B399" s="94">
        <v>14236</v>
      </c>
      <c r="C399" s="106">
        <f t="shared" ref="C399:J399" si="117">SUM(C400:C408)</f>
        <v>0</v>
      </c>
      <c r="D399" s="107">
        <f t="shared" si="117"/>
        <v>1431.2</v>
      </c>
      <c r="E399" s="107">
        <f t="shared" si="117"/>
        <v>190711.74339999998</v>
      </c>
      <c r="F399" s="97">
        <f t="shared" si="114"/>
        <v>189280.54339999997</v>
      </c>
      <c r="G399" s="98"/>
      <c r="H399" s="133">
        <f t="shared" si="117"/>
        <v>0</v>
      </c>
      <c r="I399" s="134">
        <f t="shared" si="117"/>
        <v>0</v>
      </c>
      <c r="J399" s="134">
        <f t="shared" si="117"/>
        <v>189535.30478000001</v>
      </c>
      <c r="K399" s="131">
        <f t="shared" si="115"/>
        <v>189535.30478000001</v>
      </c>
      <c r="L399" s="132"/>
      <c r="M399" s="109">
        <f>SUM(M400:M408)</f>
        <v>0</v>
      </c>
      <c r="N399" s="104">
        <f>SUM(N400:N408)</f>
        <v>1431.2</v>
      </c>
      <c r="O399" s="104">
        <f>SUM(O400:O408)</f>
        <v>1176.4386199999999</v>
      </c>
      <c r="P399" s="101">
        <f t="shared" si="116"/>
        <v>-254.76138000000014</v>
      </c>
      <c r="Q399" s="102"/>
    </row>
    <row r="400" spans="1:17" s="86" customFormat="1" ht="26.25" customHeight="1" x14ac:dyDescent="0.25">
      <c r="A400" s="93" t="s">
        <v>844</v>
      </c>
      <c r="B400" s="94">
        <v>14236100</v>
      </c>
      <c r="C400" s="106">
        <f t="shared" ref="C400:E408" si="118">H400+M400</f>
        <v>0</v>
      </c>
      <c r="D400" s="107">
        <f t="shared" si="118"/>
        <v>0</v>
      </c>
      <c r="E400" s="107">
        <f t="shared" si="113"/>
        <v>320.72000000000003</v>
      </c>
      <c r="F400" s="97">
        <f t="shared" si="114"/>
        <v>320.72000000000003</v>
      </c>
      <c r="G400" s="98"/>
      <c r="H400" s="133"/>
      <c r="I400" s="134"/>
      <c r="J400" s="134">
        <v>320.72000000000003</v>
      </c>
      <c r="K400" s="131">
        <f t="shared" si="115"/>
        <v>320.72000000000003</v>
      </c>
      <c r="L400" s="132"/>
      <c r="M400" s="109"/>
      <c r="N400" s="104"/>
      <c r="O400" s="104">
        <v>0</v>
      </c>
      <c r="P400" s="101">
        <f t="shared" si="116"/>
        <v>0</v>
      </c>
      <c r="Q400" s="102"/>
    </row>
    <row r="401" spans="1:17" s="86" customFormat="1" ht="47.25" customHeight="1" x14ac:dyDescent="0.25">
      <c r="A401" s="93" t="s">
        <v>845</v>
      </c>
      <c r="B401" s="94">
        <v>14236200</v>
      </c>
      <c r="C401" s="106">
        <f t="shared" si="118"/>
        <v>0</v>
      </c>
      <c r="D401" s="107">
        <f t="shared" si="118"/>
        <v>0</v>
      </c>
      <c r="E401" s="107">
        <f t="shared" si="113"/>
        <v>1430.2677699999999</v>
      </c>
      <c r="F401" s="97">
        <f t="shared" si="114"/>
        <v>1430.2677699999999</v>
      </c>
      <c r="G401" s="98"/>
      <c r="H401" s="133"/>
      <c r="I401" s="134"/>
      <c r="J401" s="134">
        <v>1430.2677699999999</v>
      </c>
      <c r="K401" s="131">
        <f t="shared" si="115"/>
        <v>1430.2677699999999</v>
      </c>
      <c r="L401" s="132"/>
      <c r="M401" s="109"/>
      <c r="N401" s="104"/>
      <c r="O401" s="104">
        <v>0</v>
      </c>
      <c r="P401" s="101">
        <f t="shared" si="116"/>
        <v>0</v>
      </c>
      <c r="Q401" s="102"/>
    </row>
    <row r="402" spans="1:17" s="86" customFormat="1" ht="26.25" customHeight="1" x14ac:dyDescent="0.25">
      <c r="A402" s="93" t="s">
        <v>846</v>
      </c>
      <c r="B402" s="94">
        <v>14236300</v>
      </c>
      <c r="C402" s="106">
        <f t="shared" si="118"/>
        <v>0</v>
      </c>
      <c r="D402" s="107">
        <f t="shared" si="118"/>
        <v>0</v>
      </c>
      <c r="E402" s="107">
        <f t="shared" si="113"/>
        <v>25052.70249</v>
      </c>
      <c r="F402" s="97">
        <f t="shared" si="114"/>
        <v>25052.70249</v>
      </c>
      <c r="G402" s="98"/>
      <c r="H402" s="133"/>
      <c r="I402" s="134"/>
      <c r="J402" s="134">
        <v>25048.210490000001</v>
      </c>
      <c r="K402" s="131">
        <f t="shared" si="115"/>
        <v>25048.210490000001</v>
      </c>
      <c r="L402" s="132"/>
      <c r="M402" s="109"/>
      <c r="N402" s="104"/>
      <c r="O402" s="104">
        <v>4.492</v>
      </c>
      <c r="P402" s="101">
        <f t="shared" si="116"/>
        <v>4.492</v>
      </c>
      <c r="Q402" s="102"/>
    </row>
    <row r="403" spans="1:17" s="86" customFormat="1" ht="26.25" customHeight="1" x14ac:dyDescent="0.25">
      <c r="A403" s="93" t="s">
        <v>847</v>
      </c>
      <c r="B403" s="94">
        <v>14236400</v>
      </c>
      <c r="C403" s="106">
        <f t="shared" si="118"/>
        <v>0</v>
      </c>
      <c r="D403" s="107">
        <f t="shared" si="118"/>
        <v>0</v>
      </c>
      <c r="E403" s="107">
        <f t="shared" si="113"/>
        <v>132.16284999999999</v>
      </c>
      <c r="F403" s="97">
        <f t="shared" si="114"/>
        <v>132.16284999999999</v>
      </c>
      <c r="G403" s="98"/>
      <c r="H403" s="133"/>
      <c r="I403" s="134"/>
      <c r="J403" s="134">
        <v>132.16284999999999</v>
      </c>
      <c r="K403" s="131">
        <f t="shared" si="115"/>
        <v>132.16284999999999</v>
      </c>
      <c r="L403" s="132"/>
      <c r="M403" s="109"/>
      <c r="N403" s="104"/>
      <c r="O403" s="104">
        <v>0</v>
      </c>
      <c r="P403" s="101">
        <f t="shared" si="116"/>
        <v>0</v>
      </c>
      <c r="Q403" s="102"/>
    </row>
    <row r="404" spans="1:17" s="86" customFormat="1" ht="26.25" customHeight="1" x14ac:dyDescent="0.25">
      <c r="A404" s="93" t="s">
        <v>848</v>
      </c>
      <c r="B404" s="94">
        <v>14236500</v>
      </c>
      <c r="C404" s="106">
        <f t="shared" si="118"/>
        <v>0</v>
      </c>
      <c r="D404" s="107">
        <f t="shared" si="118"/>
        <v>0</v>
      </c>
      <c r="E404" s="107">
        <f t="shared" si="113"/>
        <v>249.38099999999997</v>
      </c>
      <c r="F404" s="97">
        <f t="shared" si="114"/>
        <v>249.38099999999997</v>
      </c>
      <c r="G404" s="98"/>
      <c r="H404" s="133"/>
      <c r="I404" s="134"/>
      <c r="J404" s="134">
        <v>240.38399999999999</v>
      </c>
      <c r="K404" s="131">
        <f t="shared" si="115"/>
        <v>240.38399999999999</v>
      </c>
      <c r="L404" s="132"/>
      <c r="M404" s="109"/>
      <c r="N404" s="104"/>
      <c r="O404" s="104">
        <v>8.9969999999999999</v>
      </c>
      <c r="P404" s="101">
        <f t="shared" si="116"/>
        <v>8.9969999999999999</v>
      </c>
      <c r="Q404" s="102"/>
    </row>
    <row r="405" spans="1:17" s="86" customFormat="1" ht="26.25" customHeight="1" x14ac:dyDescent="0.25">
      <c r="A405" s="93" t="s">
        <v>849</v>
      </c>
      <c r="B405" s="94">
        <v>14236600</v>
      </c>
      <c r="C405" s="106">
        <f t="shared" si="118"/>
        <v>0</v>
      </c>
      <c r="D405" s="107">
        <f t="shared" si="118"/>
        <v>0</v>
      </c>
      <c r="E405" s="107">
        <f t="shared" si="113"/>
        <v>166652.60576999999</v>
      </c>
      <c r="F405" s="97">
        <f t="shared" si="114"/>
        <v>166652.60576999999</v>
      </c>
      <c r="G405" s="98"/>
      <c r="H405" s="133"/>
      <c r="I405" s="134"/>
      <c r="J405" s="134">
        <v>166649.80577000001</v>
      </c>
      <c r="K405" s="131">
        <f t="shared" si="115"/>
        <v>166649.80577000001</v>
      </c>
      <c r="L405" s="132"/>
      <c r="M405" s="109"/>
      <c r="N405" s="104"/>
      <c r="O405" s="104">
        <v>2.8</v>
      </c>
      <c r="P405" s="101">
        <f t="shared" si="116"/>
        <v>2.8</v>
      </c>
      <c r="Q405" s="102"/>
    </row>
    <row r="406" spans="1:17" s="86" customFormat="1" ht="26.25" hidden="1" customHeight="1" x14ac:dyDescent="0.25">
      <c r="A406" s="93" t="s">
        <v>850</v>
      </c>
      <c r="B406" s="94">
        <v>14236700</v>
      </c>
      <c r="C406" s="106">
        <f t="shared" si="118"/>
        <v>0</v>
      </c>
      <c r="D406" s="107">
        <f t="shared" si="118"/>
        <v>0</v>
      </c>
      <c r="E406" s="107">
        <f t="shared" si="118"/>
        <v>0</v>
      </c>
      <c r="F406" s="97">
        <f t="shared" si="114"/>
        <v>0</v>
      </c>
      <c r="G406" s="98"/>
      <c r="H406" s="133">
        <v>0</v>
      </c>
      <c r="I406" s="134">
        <v>0</v>
      </c>
      <c r="J406" s="134">
        <v>0</v>
      </c>
      <c r="K406" s="131">
        <f t="shared" si="115"/>
        <v>0</v>
      </c>
      <c r="L406" s="132"/>
      <c r="M406" s="109">
        <v>0</v>
      </c>
      <c r="N406" s="104">
        <v>0</v>
      </c>
      <c r="O406" s="104">
        <v>0</v>
      </c>
      <c r="P406" s="101">
        <f t="shared" si="116"/>
        <v>0</v>
      </c>
      <c r="Q406" s="102"/>
    </row>
    <row r="407" spans="1:17" s="86" customFormat="1" ht="26.25" hidden="1" customHeight="1" x14ac:dyDescent="0.25">
      <c r="A407" s="93" t="s">
        <v>851</v>
      </c>
      <c r="B407" s="94">
        <v>14236800</v>
      </c>
      <c r="C407" s="106">
        <f t="shared" si="118"/>
        <v>0</v>
      </c>
      <c r="D407" s="107">
        <f t="shared" si="118"/>
        <v>0</v>
      </c>
      <c r="E407" s="107">
        <f t="shared" si="118"/>
        <v>0</v>
      </c>
      <c r="F407" s="97">
        <f t="shared" si="114"/>
        <v>0</v>
      </c>
      <c r="G407" s="98"/>
      <c r="H407" s="133">
        <v>0</v>
      </c>
      <c r="I407" s="134">
        <v>0</v>
      </c>
      <c r="J407" s="134">
        <v>0</v>
      </c>
      <c r="K407" s="131">
        <f t="shared" si="115"/>
        <v>0</v>
      </c>
      <c r="L407" s="132"/>
      <c r="M407" s="109">
        <v>0</v>
      </c>
      <c r="N407" s="104">
        <v>0</v>
      </c>
      <c r="O407" s="104">
        <v>0</v>
      </c>
      <c r="P407" s="101">
        <f t="shared" si="116"/>
        <v>0</v>
      </c>
      <c r="Q407" s="102"/>
    </row>
    <row r="408" spans="1:17" s="86" customFormat="1" ht="26.25" customHeight="1" x14ac:dyDescent="0.25">
      <c r="A408" s="93" t="s">
        <v>852</v>
      </c>
      <c r="B408" s="94">
        <v>14236900</v>
      </c>
      <c r="C408" s="106">
        <f t="shared" si="118"/>
        <v>0</v>
      </c>
      <c r="D408" s="107">
        <f t="shared" si="118"/>
        <v>1431.2</v>
      </c>
      <c r="E408" s="107">
        <f>J408+O408</f>
        <v>-3126.0964800000002</v>
      </c>
      <c r="F408" s="97">
        <f t="shared" si="114"/>
        <v>-4557.29648</v>
      </c>
      <c r="G408" s="98"/>
      <c r="H408" s="133"/>
      <c r="I408" s="134"/>
      <c r="J408" s="134">
        <v>-4286.2461000000003</v>
      </c>
      <c r="K408" s="131">
        <f t="shared" si="115"/>
        <v>-4286.2461000000003</v>
      </c>
      <c r="L408" s="132"/>
      <c r="M408" s="109"/>
      <c r="N408" s="104">
        <v>1431.2</v>
      </c>
      <c r="O408" s="104">
        <v>1160.1496199999999</v>
      </c>
      <c r="P408" s="101">
        <f t="shared" si="116"/>
        <v>-271.05038000000013</v>
      </c>
      <c r="Q408" s="102"/>
    </row>
    <row r="409" spans="1:17" s="86" customFormat="1" ht="26.25" customHeight="1" x14ac:dyDescent="0.25">
      <c r="A409" s="93" t="s">
        <v>853</v>
      </c>
      <c r="B409" s="94">
        <v>14237</v>
      </c>
      <c r="C409" s="106">
        <f t="shared" ref="C409:J409" si="119">SUM(C410:C418)</f>
        <v>0</v>
      </c>
      <c r="D409" s="107">
        <f t="shared" si="119"/>
        <v>0</v>
      </c>
      <c r="E409" s="107">
        <f t="shared" si="119"/>
        <v>1222615.9615599997</v>
      </c>
      <c r="F409" s="97">
        <f t="shared" si="114"/>
        <v>1222615.9615599997</v>
      </c>
      <c r="G409" s="98"/>
      <c r="H409" s="133">
        <f t="shared" si="119"/>
        <v>0</v>
      </c>
      <c r="I409" s="134">
        <f t="shared" si="119"/>
        <v>0</v>
      </c>
      <c r="J409" s="134">
        <f t="shared" si="119"/>
        <v>1222606.3295599998</v>
      </c>
      <c r="K409" s="131">
        <f t="shared" si="115"/>
        <v>1222606.3295599998</v>
      </c>
      <c r="L409" s="132"/>
      <c r="M409" s="109">
        <f>SUM(M410:M418)</f>
        <v>0</v>
      </c>
      <c r="N409" s="104">
        <f>SUM(N410:N418)</f>
        <v>0</v>
      </c>
      <c r="O409" s="104">
        <f>SUM(O410:O418)</f>
        <v>9.6319999999999997</v>
      </c>
      <c r="P409" s="101">
        <f t="shared" si="116"/>
        <v>9.6319999999999997</v>
      </c>
      <c r="Q409" s="102"/>
    </row>
    <row r="410" spans="1:17" s="86" customFormat="1" ht="26.25" customHeight="1" x14ac:dyDescent="0.25">
      <c r="A410" s="93" t="s">
        <v>854</v>
      </c>
      <c r="B410" s="94">
        <v>14237100</v>
      </c>
      <c r="C410" s="106">
        <f>H410+M410</f>
        <v>0</v>
      </c>
      <c r="D410" s="107">
        <f>I410+N410</f>
        <v>0</v>
      </c>
      <c r="E410" s="107">
        <f>J410+O410</f>
        <v>1719.19768</v>
      </c>
      <c r="F410" s="97">
        <f t="shared" si="114"/>
        <v>1719.19768</v>
      </c>
      <c r="G410" s="98"/>
      <c r="H410" s="133"/>
      <c r="I410" s="134"/>
      <c r="J410" s="134">
        <v>1719.19768</v>
      </c>
      <c r="K410" s="131">
        <f t="shared" si="115"/>
        <v>1719.19768</v>
      </c>
      <c r="L410" s="132"/>
      <c r="M410" s="109"/>
      <c r="N410" s="104"/>
      <c r="O410" s="104">
        <v>0</v>
      </c>
      <c r="P410" s="101">
        <f t="shared" si="116"/>
        <v>0</v>
      </c>
      <c r="Q410" s="102"/>
    </row>
    <row r="411" spans="1:17" s="86" customFormat="1" ht="52.5" customHeight="1" x14ac:dyDescent="0.25">
      <c r="A411" s="93" t="s">
        <v>855</v>
      </c>
      <c r="B411" s="94">
        <v>14237200</v>
      </c>
      <c r="C411" s="106">
        <f t="shared" ref="C411:E418" si="120">H411+M411</f>
        <v>0</v>
      </c>
      <c r="D411" s="107">
        <f t="shared" si="120"/>
        <v>0</v>
      </c>
      <c r="E411" s="107">
        <f t="shared" si="120"/>
        <v>3508.8985200000002</v>
      </c>
      <c r="F411" s="97">
        <f t="shared" si="114"/>
        <v>3508.8985200000002</v>
      </c>
      <c r="G411" s="98"/>
      <c r="H411" s="133"/>
      <c r="I411" s="134"/>
      <c r="J411" s="134">
        <v>3508.8985200000002</v>
      </c>
      <c r="K411" s="131">
        <f t="shared" si="115"/>
        <v>3508.8985200000002</v>
      </c>
      <c r="L411" s="132"/>
      <c r="M411" s="109"/>
      <c r="N411" s="104"/>
      <c r="O411" s="104">
        <v>0</v>
      </c>
      <c r="P411" s="101">
        <f t="shared" si="116"/>
        <v>0</v>
      </c>
      <c r="Q411" s="102"/>
    </row>
    <row r="412" spans="1:17" s="86" customFormat="1" ht="26.25" customHeight="1" x14ac:dyDescent="0.25">
      <c r="A412" s="93" t="s">
        <v>856</v>
      </c>
      <c r="B412" s="94">
        <v>14237300</v>
      </c>
      <c r="C412" s="106">
        <f t="shared" si="120"/>
        <v>0</v>
      </c>
      <c r="D412" s="107">
        <f t="shared" si="120"/>
        <v>0</v>
      </c>
      <c r="E412" s="107">
        <f t="shared" si="120"/>
        <v>0</v>
      </c>
      <c r="F412" s="97">
        <f t="shared" si="114"/>
        <v>0</v>
      </c>
      <c r="G412" s="98"/>
      <c r="H412" s="133">
        <v>0</v>
      </c>
      <c r="I412" s="134">
        <v>0</v>
      </c>
      <c r="J412" s="134">
        <v>0</v>
      </c>
      <c r="K412" s="131">
        <f t="shared" si="115"/>
        <v>0</v>
      </c>
      <c r="L412" s="132"/>
      <c r="M412" s="109">
        <v>0</v>
      </c>
      <c r="N412" s="104">
        <v>0</v>
      </c>
      <c r="O412" s="104">
        <v>0</v>
      </c>
      <c r="P412" s="101">
        <f t="shared" si="116"/>
        <v>0</v>
      </c>
      <c r="Q412" s="102"/>
    </row>
    <row r="413" spans="1:17" s="86" customFormat="1" ht="26.25" customHeight="1" x14ac:dyDescent="0.25">
      <c r="A413" s="93" t="s">
        <v>857</v>
      </c>
      <c r="B413" s="94">
        <v>14237400</v>
      </c>
      <c r="C413" s="106">
        <f t="shared" si="120"/>
        <v>0</v>
      </c>
      <c r="D413" s="107">
        <f t="shared" si="120"/>
        <v>0</v>
      </c>
      <c r="E413" s="107">
        <f t="shared" si="120"/>
        <v>116641.81967</v>
      </c>
      <c r="F413" s="97">
        <f t="shared" si="114"/>
        <v>116641.81967</v>
      </c>
      <c r="G413" s="98"/>
      <c r="H413" s="133"/>
      <c r="I413" s="134"/>
      <c r="J413" s="134">
        <v>116641.81967</v>
      </c>
      <c r="K413" s="131">
        <f t="shared" si="115"/>
        <v>116641.81967</v>
      </c>
      <c r="L413" s="132"/>
      <c r="M413" s="109"/>
      <c r="N413" s="104"/>
      <c r="O413" s="104">
        <v>0</v>
      </c>
      <c r="P413" s="101">
        <f t="shared" si="116"/>
        <v>0</v>
      </c>
      <c r="Q413" s="102"/>
    </row>
    <row r="414" spans="1:17" s="86" customFormat="1" ht="26.25" customHeight="1" x14ac:dyDescent="0.25">
      <c r="A414" s="93" t="s">
        <v>858</v>
      </c>
      <c r="B414" s="94">
        <v>14237500</v>
      </c>
      <c r="C414" s="106">
        <f t="shared" si="120"/>
        <v>0</v>
      </c>
      <c r="D414" s="107">
        <f t="shared" si="120"/>
        <v>0</v>
      </c>
      <c r="E414" s="107">
        <f t="shared" si="120"/>
        <v>8314.1055299999989</v>
      </c>
      <c r="F414" s="97">
        <f t="shared" si="114"/>
        <v>8314.1055299999989</v>
      </c>
      <c r="G414" s="98"/>
      <c r="H414" s="133"/>
      <c r="I414" s="134"/>
      <c r="J414" s="134">
        <v>8304.4735299999993</v>
      </c>
      <c r="K414" s="131">
        <f t="shared" si="115"/>
        <v>8304.4735299999993</v>
      </c>
      <c r="L414" s="132"/>
      <c r="M414" s="109"/>
      <c r="N414" s="104"/>
      <c r="O414" s="104">
        <v>9.6319999999999997</v>
      </c>
      <c r="P414" s="101">
        <f t="shared" si="116"/>
        <v>9.6319999999999997</v>
      </c>
      <c r="Q414" s="102"/>
    </row>
    <row r="415" spans="1:17" s="86" customFormat="1" ht="26.25" customHeight="1" x14ac:dyDescent="0.25">
      <c r="A415" s="93" t="s">
        <v>859</v>
      </c>
      <c r="B415" s="94">
        <v>14237600</v>
      </c>
      <c r="C415" s="106">
        <f t="shared" si="120"/>
        <v>0</v>
      </c>
      <c r="D415" s="107">
        <f t="shared" si="120"/>
        <v>0</v>
      </c>
      <c r="E415" s="107">
        <f t="shared" si="120"/>
        <v>1084128.9829599999</v>
      </c>
      <c r="F415" s="97">
        <f t="shared" si="114"/>
        <v>1084128.9829599999</v>
      </c>
      <c r="G415" s="98"/>
      <c r="H415" s="133"/>
      <c r="I415" s="134"/>
      <c r="J415" s="134">
        <v>1084128.9829599999</v>
      </c>
      <c r="K415" s="131">
        <f t="shared" si="115"/>
        <v>1084128.9829599999</v>
      </c>
      <c r="L415" s="132"/>
      <c r="M415" s="109"/>
      <c r="N415" s="104"/>
      <c r="O415" s="104">
        <v>0</v>
      </c>
      <c r="P415" s="101">
        <f t="shared" si="116"/>
        <v>0</v>
      </c>
      <c r="Q415" s="102"/>
    </row>
    <row r="416" spans="1:17" s="86" customFormat="1" ht="39" customHeight="1" x14ac:dyDescent="0.25">
      <c r="A416" s="93" t="s">
        <v>860</v>
      </c>
      <c r="B416" s="94">
        <v>14237700</v>
      </c>
      <c r="C416" s="106">
        <f t="shared" si="120"/>
        <v>0</v>
      </c>
      <c r="D416" s="107">
        <f t="shared" si="120"/>
        <v>0</v>
      </c>
      <c r="E416" s="107">
        <f t="shared" si="120"/>
        <v>8266.7731999999996</v>
      </c>
      <c r="F416" s="97">
        <f t="shared" si="114"/>
        <v>8266.7731999999996</v>
      </c>
      <c r="G416" s="98"/>
      <c r="H416" s="133"/>
      <c r="I416" s="134"/>
      <c r="J416" s="134">
        <v>8266.7731999999996</v>
      </c>
      <c r="K416" s="131">
        <f t="shared" si="115"/>
        <v>8266.7731999999996</v>
      </c>
      <c r="L416" s="132"/>
      <c r="M416" s="109"/>
      <c r="N416" s="104"/>
      <c r="O416" s="104">
        <v>0</v>
      </c>
      <c r="P416" s="101">
        <f t="shared" si="116"/>
        <v>0</v>
      </c>
      <c r="Q416" s="102"/>
    </row>
    <row r="417" spans="1:17" s="86" customFormat="1" ht="37.5" customHeight="1" x14ac:dyDescent="0.25">
      <c r="A417" s="93" t="s">
        <v>861</v>
      </c>
      <c r="B417" s="94">
        <v>14237800</v>
      </c>
      <c r="C417" s="106">
        <f>H417+M417</f>
        <v>0</v>
      </c>
      <c r="D417" s="107">
        <f>I417+N417</f>
        <v>0</v>
      </c>
      <c r="E417" s="107">
        <f t="shared" si="120"/>
        <v>0</v>
      </c>
      <c r="F417" s="97">
        <f t="shared" si="114"/>
        <v>0</v>
      </c>
      <c r="G417" s="98"/>
      <c r="H417" s="133">
        <v>0</v>
      </c>
      <c r="I417" s="134">
        <v>0</v>
      </c>
      <c r="J417" s="134">
        <v>0</v>
      </c>
      <c r="K417" s="131">
        <f t="shared" si="115"/>
        <v>0</v>
      </c>
      <c r="L417" s="132"/>
      <c r="M417" s="109">
        <v>0</v>
      </c>
      <c r="N417" s="104">
        <v>0</v>
      </c>
      <c r="O417" s="104">
        <v>0</v>
      </c>
      <c r="P417" s="101">
        <f t="shared" si="116"/>
        <v>0</v>
      </c>
      <c r="Q417" s="102"/>
    </row>
    <row r="418" spans="1:17" s="86" customFormat="1" ht="50.25" customHeight="1" x14ac:dyDescent="0.25">
      <c r="A418" s="93" t="s">
        <v>862</v>
      </c>
      <c r="B418" s="94">
        <v>14237900</v>
      </c>
      <c r="C418" s="106">
        <f>H418+M418</f>
        <v>0</v>
      </c>
      <c r="D418" s="107">
        <f>I418+N418</f>
        <v>0</v>
      </c>
      <c r="E418" s="107">
        <f t="shared" si="120"/>
        <v>36.183999999999997</v>
      </c>
      <c r="F418" s="97">
        <f t="shared" si="114"/>
        <v>36.183999999999997</v>
      </c>
      <c r="G418" s="98"/>
      <c r="H418" s="133"/>
      <c r="I418" s="134"/>
      <c r="J418" s="134">
        <v>36.183999999999997</v>
      </c>
      <c r="K418" s="131">
        <f t="shared" si="115"/>
        <v>36.183999999999997</v>
      </c>
      <c r="L418" s="132"/>
      <c r="M418" s="109"/>
      <c r="N418" s="104"/>
      <c r="O418" s="104">
        <v>0</v>
      </c>
      <c r="P418" s="101">
        <f t="shared" si="116"/>
        <v>0</v>
      </c>
      <c r="Q418" s="102"/>
    </row>
    <row r="419" spans="1:17" s="86" customFormat="1" ht="26.25" customHeight="1" x14ac:dyDescent="0.25">
      <c r="A419" s="93" t="s">
        <v>863</v>
      </c>
      <c r="B419" s="94">
        <v>14238</v>
      </c>
      <c r="C419" s="106">
        <f t="shared" ref="C419:J419" si="121">SUM(C420:C428)</f>
        <v>0</v>
      </c>
      <c r="D419" s="107">
        <f t="shared" si="121"/>
        <v>176057.69999999998</v>
      </c>
      <c r="E419" s="107">
        <f t="shared" si="121"/>
        <v>560959.13115999999</v>
      </c>
      <c r="F419" s="97">
        <f t="shared" si="114"/>
        <v>384901.43116000004</v>
      </c>
      <c r="G419" s="98"/>
      <c r="H419" s="133">
        <f t="shared" si="121"/>
        <v>0</v>
      </c>
      <c r="I419" s="134">
        <f t="shared" si="121"/>
        <v>0</v>
      </c>
      <c r="J419" s="134">
        <f t="shared" si="121"/>
        <v>386032.14954999997</v>
      </c>
      <c r="K419" s="131">
        <f t="shared" si="115"/>
        <v>386032.14954999997</v>
      </c>
      <c r="L419" s="132"/>
      <c r="M419" s="109">
        <f>SUM(M420:M428)</f>
        <v>0</v>
      </c>
      <c r="N419" s="104">
        <f>SUM(N420:N428)</f>
        <v>176057.69999999998</v>
      </c>
      <c r="O419" s="104">
        <f>SUM(O420:O428)</f>
        <v>174926.98161000002</v>
      </c>
      <c r="P419" s="101">
        <f t="shared" si="116"/>
        <v>-1130.7183899999654</v>
      </c>
      <c r="Q419" s="102"/>
    </row>
    <row r="420" spans="1:17" s="86" customFormat="1" ht="26.25" customHeight="1" x14ac:dyDescent="0.25">
      <c r="A420" s="93" t="s">
        <v>864</v>
      </c>
      <c r="B420" s="94">
        <v>14238100</v>
      </c>
      <c r="C420" s="106">
        <f>H420+M420</f>
        <v>0</v>
      </c>
      <c r="D420" s="107">
        <f>I420+N420</f>
        <v>4190.3</v>
      </c>
      <c r="E420" s="107">
        <f>J420+O420</f>
        <v>78181.416119999994</v>
      </c>
      <c r="F420" s="97">
        <f t="shared" si="114"/>
        <v>73991.116119999991</v>
      </c>
      <c r="G420" s="98"/>
      <c r="H420" s="133"/>
      <c r="I420" s="134"/>
      <c r="J420" s="134">
        <v>73147.276119999995</v>
      </c>
      <c r="K420" s="131">
        <f t="shared" si="115"/>
        <v>73147.276119999995</v>
      </c>
      <c r="L420" s="132"/>
      <c r="M420" s="109"/>
      <c r="N420" s="104">
        <v>4190.3</v>
      </c>
      <c r="O420" s="104">
        <v>5034.1400000000003</v>
      </c>
      <c r="P420" s="101">
        <f t="shared" si="116"/>
        <v>843.84000000000015</v>
      </c>
      <c r="Q420" s="102"/>
    </row>
    <row r="421" spans="1:17" s="86" customFormat="1" ht="26.25" customHeight="1" x14ac:dyDescent="0.25">
      <c r="A421" s="93" t="s">
        <v>865</v>
      </c>
      <c r="B421" s="94">
        <v>14238200</v>
      </c>
      <c r="C421" s="106">
        <f t="shared" ref="C421:E429" si="122">H421+M421</f>
        <v>0</v>
      </c>
      <c r="D421" s="107">
        <f t="shared" si="122"/>
        <v>0</v>
      </c>
      <c r="E421" s="107">
        <f t="shared" si="122"/>
        <v>28122.363259999998</v>
      </c>
      <c r="F421" s="97">
        <f t="shared" si="114"/>
        <v>28122.363259999998</v>
      </c>
      <c r="G421" s="98"/>
      <c r="H421" s="133"/>
      <c r="I421" s="134"/>
      <c r="J421" s="134">
        <v>28122.363259999998</v>
      </c>
      <c r="K421" s="131">
        <f t="shared" si="115"/>
        <v>28122.363259999998</v>
      </c>
      <c r="L421" s="132"/>
      <c r="M421" s="109"/>
      <c r="N421" s="104"/>
      <c r="O421" s="104">
        <v>0</v>
      </c>
      <c r="P421" s="101">
        <f t="shared" si="116"/>
        <v>0</v>
      </c>
      <c r="Q421" s="102"/>
    </row>
    <row r="422" spans="1:17" s="86" customFormat="1" ht="43.5" customHeight="1" x14ac:dyDescent="0.25">
      <c r="A422" s="93" t="s">
        <v>866</v>
      </c>
      <c r="B422" s="94">
        <v>14238300</v>
      </c>
      <c r="C422" s="106">
        <f t="shared" si="122"/>
        <v>0</v>
      </c>
      <c r="D422" s="107">
        <f t="shared" si="122"/>
        <v>53</v>
      </c>
      <c r="E422" s="107">
        <f t="shared" si="122"/>
        <v>34756.49</v>
      </c>
      <c r="F422" s="97">
        <f t="shared" si="114"/>
        <v>34703.49</v>
      </c>
      <c r="G422" s="98"/>
      <c r="H422" s="133"/>
      <c r="I422" s="134"/>
      <c r="J422" s="134">
        <v>34699.49</v>
      </c>
      <c r="K422" s="131">
        <f t="shared" si="115"/>
        <v>34699.49</v>
      </c>
      <c r="L422" s="132"/>
      <c r="M422" s="109"/>
      <c r="N422" s="104">
        <v>53</v>
      </c>
      <c r="O422" s="104">
        <v>57</v>
      </c>
      <c r="P422" s="101">
        <f t="shared" si="116"/>
        <v>4</v>
      </c>
      <c r="Q422" s="102"/>
    </row>
    <row r="423" spans="1:17" s="86" customFormat="1" ht="58.5" customHeight="1" x14ac:dyDescent="0.25">
      <c r="A423" s="93" t="s">
        <v>867</v>
      </c>
      <c r="B423" s="94">
        <v>14238400</v>
      </c>
      <c r="C423" s="106">
        <f t="shared" si="122"/>
        <v>0</v>
      </c>
      <c r="D423" s="107">
        <f t="shared" si="122"/>
        <v>0</v>
      </c>
      <c r="E423" s="107">
        <f t="shared" si="122"/>
        <v>493.32119999999998</v>
      </c>
      <c r="F423" s="97">
        <f t="shared" si="114"/>
        <v>493.32119999999998</v>
      </c>
      <c r="G423" s="98"/>
      <c r="H423" s="133"/>
      <c r="I423" s="134"/>
      <c r="J423" s="134">
        <v>493.32119999999998</v>
      </c>
      <c r="K423" s="131">
        <f t="shared" si="115"/>
        <v>493.32119999999998</v>
      </c>
      <c r="L423" s="132"/>
      <c r="M423" s="109"/>
      <c r="N423" s="104"/>
      <c r="O423" s="104">
        <v>0</v>
      </c>
      <c r="P423" s="101">
        <f t="shared" si="116"/>
        <v>0</v>
      </c>
      <c r="Q423" s="102"/>
    </row>
    <row r="424" spans="1:17" s="86" customFormat="1" ht="26.25" hidden="1" customHeight="1" x14ac:dyDescent="0.25">
      <c r="A424" s="93" t="s">
        <v>868</v>
      </c>
      <c r="B424" s="94">
        <v>14238500</v>
      </c>
      <c r="C424" s="106">
        <f t="shared" si="122"/>
        <v>0</v>
      </c>
      <c r="D424" s="107">
        <f t="shared" si="122"/>
        <v>0</v>
      </c>
      <c r="E424" s="107">
        <f t="shared" si="122"/>
        <v>0</v>
      </c>
      <c r="F424" s="97">
        <f t="shared" si="114"/>
        <v>0</v>
      </c>
      <c r="G424" s="98"/>
      <c r="H424" s="133">
        <v>0</v>
      </c>
      <c r="I424" s="134">
        <v>0</v>
      </c>
      <c r="J424" s="134">
        <v>0</v>
      </c>
      <c r="K424" s="131">
        <f t="shared" si="115"/>
        <v>0</v>
      </c>
      <c r="L424" s="132"/>
      <c r="M424" s="109">
        <v>0</v>
      </c>
      <c r="N424" s="104">
        <v>0</v>
      </c>
      <c r="O424" s="104">
        <v>0</v>
      </c>
      <c r="P424" s="101">
        <f t="shared" si="116"/>
        <v>0</v>
      </c>
      <c r="Q424" s="102"/>
    </row>
    <row r="425" spans="1:17" s="86" customFormat="1" ht="26.25" hidden="1" customHeight="1" x14ac:dyDescent="0.25">
      <c r="A425" s="93" t="s">
        <v>869</v>
      </c>
      <c r="B425" s="94">
        <v>14238600</v>
      </c>
      <c r="C425" s="106">
        <f t="shared" si="122"/>
        <v>0</v>
      </c>
      <c r="D425" s="107">
        <f t="shared" si="122"/>
        <v>0</v>
      </c>
      <c r="E425" s="107">
        <f t="shared" si="122"/>
        <v>0</v>
      </c>
      <c r="F425" s="97">
        <f t="shared" si="114"/>
        <v>0</v>
      </c>
      <c r="G425" s="98"/>
      <c r="H425" s="133">
        <v>0</v>
      </c>
      <c r="I425" s="134">
        <v>0</v>
      </c>
      <c r="J425" s="134">
        <v>0</v>
      </c>
      <c r="K425" s="131">
        <f t="shared" si="115"/>
        <v>0</v>
      </c>
      <c r="L425" s="132"/>
      <c r="M425" s="109">
        <v>0</v>
      </c>
      <c r="N425" s="104">
        <v>0</v>
      </c>
      <c r="O425" s="104">
        <v>0</v>
      </c>
      <c r="P425" s="101">
        <f t="shared" si="116"/>
        <v>0</v>
      </c>
      <c r="Q425" s="102"/>
    </row>
    <row r="426" spans="1:17" s="86" customFormat="1" ht="39" customHeight="1" x14ac:dyDescent="0.25">
      <c r="A426" s="93" t="s">
        <v>870</v>
      </c>
      <c r="B426" s="94">
        <v>14238700</v>
      </c>
      <c r="C426" s="106">
        <f t="shared" si="122"/>
        <v>0</v>
      </c>
      <c r="D426" s="107">
        <f t="shared" si="122"/>
        <v>0</v>
      </c>
      <c r="E426" s="107">
        <f t="shared" si="122"/>
        <v>521.06399999999996</v>
      </c>
      <c r="F426" s="97">
        <f t="shared" si="114"/>
        <v>521.06399999999996</v>
      </c>
      <c r="G426" s="98"/>
      <c r="H426" s="133"/>
      <c r="I426" s="134"/>
      <c r="J426" s="134">
        <v>521.06399999999996</v>
      </c>
      <c r="K426" s="131">
        <f t="shared" si="115"/>
        <v>521.06399999999996</v>
      </c>
      <c r="L426" s="132"/>
      <c r="M426" s="109"/>
      <c r="N426" s="104"/>
      <c r="O426" s="104">
        <v>0</v>
      </c>
      <c r="P426" s="101">
        <f t="shared" si="116"/>
        <v>0</v>
      </c>
      <c r="Q426" s="102"/>
    </row>
    <row r="427" spans="1:17" s="86" customFormat="1" ht="26.25" customHeight="1" x14ac:dyDescent="0.25">
      <c r="A427" s="93" t="s">
        <v>871</v>
      </c>
      <c r="B427" s="94">
        <v>14238800</v>
      </c>
      <c r="C427" s="106">
        <f>H427+M427</f>
        <v>0</v>
      </c>
      <c r="D427" s="107">
        <f>I427+N427</f>
        <v>0</v>
      </c>
      <c r="E427" s="107">
        <f t="shared" si="122"/>
        <v>83897.990390000006</v>
      </c>
      <c r="F427" s="97">
        <f t="shared" si="114"/>
        <v>83897.990390000006</v>
      </c>
      <c r="G427" s="98"/>
      <c r="H427" s="133"/>
      <c r="I427" s="134"/>
      <c r="J427" s="134">
        <v>83897.990390000006</v>
      </c>
      <c r="K427" s="131">
        <f t="shared" si="115"/>
        <v>83897.990390000006</v>
      </c>
      <c r="L427" s="132"/>
      <c r="M427" s="109"/>
      <c r="N427" s="104"/>
      <c r="O427" s="104">
        <v>0</v>
      </c>
      <c r="P427" s="101">
        <f t="shared" si="116"/>
        <v>0</v>
      </c>
      <c r="Q427" s="102"/>
    </row>
    <row r="428" spans="1:17" s="86" customFormat="1" ht="26.25" customHeight="1" x14ac:dyDescent="0.25">
      <c r="A428" s="93" t="s">
        <v>872</v>
      </c>
      <c r="B428" s="94">
        <v>14238900</v>
      </c>
      <c r="C428" s="106">
        <f t="shared" si="122"/>
        <v>0</v>
      </c>
      <c r="D428" s="107">
        <f t="shared" si="122"/>
        <v>171814.39999999999</v>
      </c>
      <c r="E428" s="107">
        <f t="shared" si="122"/>
        <v>334986.48618999997</v>
      </c>
      <c r="F428" s="97">
        <f t="shared" si="114"/>
        <v>163172.08618999997</v>
      </c>
      <c r="G428" s="98"/>
      <c r="H428" s="133"/>
      <c r="I428" s="134"/>
      <c r="J428" s="134">
        <v>165150.64457999999</v>
      </c>
      <c r="K428" s="131">
        <f t="shared" si="115"/>
        <v>165150.64457999999</v>
      </c>
      <c r="L428" s="132"/>
      <c r="M428" s="109"/>
      <c r="N428" s="104">
        <v>171814.39999999999</v>
      </c>
      <c r="O428" s="104">
        <v>169835.84161</v>
      </c>
      <c r="P428" s="101">
        <f t="shared" si="116"/>
        <v>-1978.558389999991</v>
      </c>
      <c r="Q428" s="102"/>
    </row>
    <row r="429" spans="1:17" s="86" customFormat="1" ht="26.25" hidden="1" customHeight="1" x14ac:dyDescent="0.25">
      <c r="A429" s="93"/>
      <c r="B429" s="108"/>
      <c r="C429" s="116"/>
      <c r="D429" s="117"/>
      <c r="E429" s="107">
        <f t="shared" si="122"/>
        <v>150343.29</v>
      </c>
      <c r="F429" s="97">
        <f t="shared" si="114"/>
        <v>150343.29</v>
      </c>
      <c r="G429" s="98"/>
      <c r="H429" s="138"/>
      <c r="I429" s="139"/>
      <c r="J429" s="139">
        <v>150343.29</v>
      </c>
      <c r="K429" s="131">
        <f t="shared" si="115"/>
        <v>150343.29</v>
      </c>
      <c r="L429" s="132"/>
      <c r="M429" s="118"/>
      <c r="N429" s="119"/>
      <c r="O429" s="119"/>
      <c r="P429" s="101">
        <f t="shared" si="116"/>
        <v>0</v>
      </c>
      <c r="Q429" s="102"/>
    </row>
    <row r="430" spans="1:17" s="86" customFormat="1" ht="26.25" customHeight="1" x14ac:dyDescent="0.25">
      <c r="A430" s="93" t="s">
        <v>873</v>
      </c>
      <c r="B430" s="94">
        <v>14239</v>
      </c>
      <c r="C430" s="106">
        <f t="shared" ref="C430:J430" si="123">SUM(C431:C436)</f>
        <v>0</v>
      </c>
      <c r="D430" s="107">
        <f t="shared" si="123"/>
        <v>1187544.2</v>
      </c>
      <c r="E430" s="107">
        <f t="shared" si="123"/>
        <v>608817.12800000003</v>
      </c>
      <c r="F430" s="97">
        <f t="shared" si="114"/>
        <v>-578727.07199999993</v>
      </c>
      <c r="G430" s="98"/>
      <c r="H430" s="133">
        <f>SUM(H431:H436)</f>
        <v>0</v>
      </c>
      <c r="I430" s="134">
        <f>SUM(I431:I436)</f>
        <v>0</v>
      </c>
      <c r="J430" s="134">
        <f t="shared" si="123"/>
        <v>582333.34881999996</v>
      </c>
      <c r="K430" s="131">
        <f t="shared" si="115"/>
        <v>582333.34881999996</v>
      </c>
      <c r="L430" s="132"/>
      <c r="M430" s="109">
        <f>SUM(M431:M436)</f>
        <v>0</v>
      </c>
      <c r="N430" s="104">
        <f>SUM(N431:N436)</f>
        <v>1187544.2</v>
      </c>
      <c r="O430" s="104">
        <f>SUM(O431:O436)</f>
        <v>26483.779179999998</v>
      </c>
      <c r="P430" s="101">
        <f t="shared" si="116"/>
        <v>-1161060.4208199999</v>
      </c>
      <c r="Q430" s="102"/>
    </row>
    <row r="431" spans="1:17" s="86" customFormat="1" ht="26.25" customHeight="1" x14ac:dyDescent="0.25">
      <c r="A431" s="93" t="s">
        <v>874</v>
      </c>
      <c r="B431" s="94">
        <v>14239100</v>
      </c>
      <c r="C431" s="106">
        <f t="shared" ref="C431:E436" si="124">H431+M431</f>
        <v>0</v>
      </c>
      <c r="D431" s="107">
        <f t="shared" si="124"/>
        <v>0</v>
      </c>
      <c r="E431" s="107">
        <f t="shared" si="124"/>
        <v>16212.514510000001</v>
      </c>
      <c r="F431" s="97">
        <f t="shared" si="114"/>
        <v>16212.514510000001</v>
      </c>
      <c r="G431" s="98"/>
      <c r="H431" s="133"/>
      <c r="I431" s="134"/>
      <c r="J431" s="134">
        <v>16214.164510000001</v>
      </c>
      <c r="K431" s="131">
        <f t="shared" si="115"/>
        <v>16214.164510000001</v>
      </c>
      <c r="L431" s="132"/>
      <c r="M431" s="109"/>
      <c r="N431" s="104"/>
      <c r="O431" s="104">
        <v>-1.65</v>
      </c>
      <c r="P431" s="101">
        <f t="shared" si="116"/>
        <v>-1.65</v>
      </c>
      <c r="Q431" s="102"/>
    </row>
    <row r="432" spans="1:17" s="86" customFormat="1" ht="42.75" hidden="1" customHeight="1" x14ac:dyDescent="0.25">
      <c r="A432" s="93" t="s">
        <v>875</v>
      </c>
      <c r="B432" s="94">
        <v>14239200</v>
      </c>
      <c r="C432" s="106">
        <f t="shared" si="124"/>
        <v>0</v>
      </c>
      <c r="D432" s="107">
        <f t="shared" si="124"/>
        <v>0</v>
      </c>
      <c r="E432" s="107">
        <f t="shared" si="124"/>
        <v>34.895000000000003</v>
      </c>
      <c r="F432" s="97">
        <f t="shared" si="114"/>
        <v>34.895000000000003</v>
      </c>
      <c r="G432" s="98"/>
      <c r="H432" s="133">
        <v>0</v>
      </c>
      <c r="I432" s="134">
        <v>0</v>
      </c>
      <c r="J432" s="134">
        <v>0</v>
      </c>
      <c r="K432" s="131">
        <f t="shared" si="115"/>
        <v>0</v>
      </c>
      <c r="L432" s="132"/>
      <c r="M432" s="109">
        <v>0</v>
      </c>
      <c r="N432" s="104">
        <v>0</v>
      </c>
      <c r="O432" s="104">
        <v>34.895000000000003</v>
      </c>
      <c r="P432" s="101">
        <f t="shared" si="116"/>
        <v>34.895000000000003</v>
      </c>
      <c r="Q432" s="102"/>
    </row>
    <row r="433" spans="1:17" s="86" customFormat="1" ht="26.25" customHeight="1" x14ac:dyDescent="0.25">
      <c r="A433" s="93" t="s">
        <v>876</v>
      </c>
      <c r="B433" s="94">
        <v>14239300</v>
      </c>
      <c r="C433" s="106">
        <f t="shared" si="124"/>
        <v>0</v>
      </c>
      <c r="D433" s="107">
        <f t="shared" si="124"/>
        <v>0</v>
      </c>
      <c r="E433" s="107">
        <f t="shared" si="124"/>
        <v>105707.53186</v>
      </c>
      <c r="F433" s="97">
        <f t="shared" si="114"/>
        <v>105707.53186</v>
      </c>
      <c r="G433" s="98"/>
      <c r="H433" s="133"/>
      <c r="I433" s="134"/>
      <c r="J433" s="134">
        <v>105644.03186</v>
      </c>
      <c r="K433" s="131">
        <f t="shared" si="115"/>
        <v>105644.03186</v>
      </c>
      <c r="L433" s="132"/>
      <c r="M433" s="109"/>
      <c r="N433" s="104"/>
      <c r="O433" s="104">
        <v>63.5</v>
      </c>
      <c r="P433" s="101">
        <f t="shared" si="116"/>
        <v>63.5</v>
      </c>
      <c r="Q433" s="102"/>
    </row>
    <row r="434" spans="1:17" s="86" customFormat="1" ht="26.25" customHeight="1" x14ac:dyDescent="0.25">
      <c r="A434" s="93" t="s">
        <v>877</v>
      </c>
      <c r="B434" s="94">
        <v>14239400</v>
      </c>
      <c r="C434" s="106">
        <f t="shared" si="124"/>
        <v>0</v>
      </c>
      <c r="D434" s="107">
        <f t="shared" si="124"/>
        <v>0</v>
      </c>
      <c r="E434" s="107">
        <f t="shared" si="124"/>
        <v>15459.818949999999</v>
      </c>
      <c r="F434" s="97">
        <f t="shared" si="114"/>
        <v>15459.818949999999</v>
      </c>
      <c r="G434" s="98"/>
      <c r="H434" s="133"/>
      <c r="I434" s="134"/>
      <c r="J434" s="134">
        <v>6266.2426699999996</v>
      </c>
      <c r="K434" s="131">
        <f t="shared" si="115"/>
        <v>6266.2426699999996</v>
      </c>
      <c r="L434" s="132"/>
      <c r="M434" s="109"/>
      <c r="N434" s="104"/>
      <c r="O434" s="104">
        <v>9193.5762799999993</v>
      </c>
      <c r="P434" s="101">
        <f t="shared" si="116"/>
        <v>9193.5762799999993</v>
      </c>
      <c r="Q434" s="102"/>
    </row>
    <row r="435" spans="1:17" s="86" customFormat="1" ht="26.25" customHeight="1" x14ac:dyDescent="0.25">
      <c r="A435" s="93" t="s">
        <v>878</v>
      </c>
      <c r="B435" s="94">
        <v>14239500</v>
      </c>
      <c r="C435" s="106">
        <f t="shared" si="124"/>
        <v>0</v>
      </c>
      <c r="D435" s="107">
        <f t="shared" si="124"/>
        <v>0</v>
      </c>
      <c r="E435" s="107">
        <f t="shared" si="124"/>
        <v>192594.54934</v>
      </c>
      <c r="F435" s="97">
        <f t="shared" si="114"/>
        <v>192594.54934</v>
      </c>
      <c r="G435" s="98"/>
      <c r="H435" s="133"/>
      <c r="I435" s="134"/>
      <c r="J435" s="134">
        <v>192590.14934</v>
      </c>
      <c r="K435" s="131">
        <f t="shared" si="115"/>
        <v>192590.14934</v>
      </c>
      <c r="L435" s="132"/>
      <c r="M435" s="109"/>
      <c r="N435" s="104"/>
      <c r="O435" s="104">
        <v>4.4000000000000004</v>
      </c>
      <c r="P435" s="101">
        <f t="shared" si="116"/>
        <v>4.4000000000000004</v>
      </c>
      <c r="Q435" s="102"/>
    </row>
    <row r="436" spans="1:17" s="86" customFormat="1" ht="26.25" customHeight="1" x14ac:dyDescent="0.25">
      <c r="A436" s="93" t="s">
        <v>879</v>
      </c>
      <c r="B436" s="94">
        <v>14239900</v>
      </c>
      <c r="C436" s="106">
        <f t="shared" si="124"/>
        <v>0</v>
      </c>
      <c r="D436" s="107">
        <f t="shared" si="124"/>
        <v>1187544.2</v>
      </c>
      <c r="E436" s="107">
        <f t="shared" si="124"/>
        <v>278807.81834</v>
      </c>
      <c r="F436" s="97">
        <f t="shared" si="114"/>
        <v>-908736.38165999996</v>
      </c>
      <c r="G436" s="98"/>
      <c r="H436" s="133"/>
      <c r="I436" s="134"/>
      <c r="J436" s="134">
        <v>261618.76044000001</v>
      </c>
      <c r="K436" s="131">
        <f t="shared" si="115"/>
        <v>261618.76044000001</v>
      </c>
      <c r="L436" s="132"/>
      <c r="M436" s="109"/>
      <c r="N436" s="104">
        <v>1187544.2</v>
      </c>
      <c r="O436" s="104">
        <v>17189.0579</v>
      </c>
      <c r="P436" s="101">
        <f t="shared" si="116"/>
        <v>-1170355.1421000001</v>
      </c>
      <c r="Q436" s="102"/>
    </row>
    <row r="437" spans="1:17" s="86" customFormat="1" ht="26.25" customHeight="1" x14ac:dyDescent="0.25">
      <c r="A437" s="93" t="s">
        <v>880</v>
      </c>
      <c r="B437" s="108">
        <v>143</v>
      </c>
      <c r="C437" s="106">
        <f t="shared" ref="C437:J438" si="125">C438</f>
        <v>1918452</v>
      </c>
      <c r="D437" s="107">
        <f t="shared" si="125"/>
        <v>1168452</v>
      </c>
      <c r="E437" s="107">
        <f t="shared" si="125"/>
        <v>1331982.2226200001</v>
      </c>
      <c r="F437" s="97">
        <f t="shared" si="114"/>
        <v>163530.22262000013</v>
      </c>
      <c r="G437" s="98">
        <f>E437/D437*100</f>
        <v>113.99545917333363</v>
      </c>
      <c r="H437" s="133">
        <v>1918452</v>
      </c>
      <c r="I437" s="134">
        <f t="shared" si="125"/>
        <v>1168452</v>
      </c>
      <c r="J437" s="134">
        <f t="shared" si="125"/>
        <v>1328106.09522</v>
      </c>
      <c r="K437" s="131">
        <f t="shared" si="115"/>
        <v>159654.09522000002</v>
      </c>
      <c r="L437" s="132">
        <f>J437/I437*100</f>
        <v>113.66372732641135</v>
      </c>
      <c r="M437" s="109">
        <f>M438</f>
        <v>0</v>
      </c>
      <c r="N437" s="104">
        <f>N438</f>
        <v>0</v>
      </c>
      <c r="O437" s="104">
        <v>3876.1273999999999</v>
      </c>
      <c r="P437" s="101">
        <f t="shared" si="116"/>
        <v>3876.1273999999999</v>
      </c>
      <c r="Q437" s="102"/>
    </row>
    <row r="438" spans="1:17" s="86" customFormat="1" ht="26.25" customHeight="1" x14ac:dyDescent="0.25">
      <c r="A438" s="93" t="s">
        <v>881</v>
      </c>
      <c r="B438" s="108">
        <v>1431</v>
      </c>
      <c r="C438" s="106">
        <f t="shared" si="125"/>
        <v>1918452</v>
      </c>
      <c r="D438" s="107">
        <f t="shared" si="125"/>
        <v>1168452</v>
      </c>
      <c r="E438" s="107">
        <f t="shared" si="125"/>
        <v>1331982.2226200001</v>
      </c>
      <c r="F438" s="97">
        <f t="shared" si="114"/>
        <v>163530.22262000013</v>
      </c>
      <c r="G438" s="98">
        <f>E438/D438*100</f>
        <v>113.99545917333363</v>
      </c>
      <c r="H438" s="133">
        <f t="shared" si="125"/>
        <v>1918452</v>
      </c>
      <c r="I438" s="134">
        <f t="shared" si="125"/>
        <v>1168452</v>
      </c>
      <c r="J438" s="134">
        <f t="shared" si="125"/>
        <v>1328106.09522</v>
      </c>
      <c r="K438" s="131">
        <f t="shared" si="115"/>
        <v>159654.09522000002</v>
      </c>
      <c r="L438" s="132">
        <f>J438/I438*100</f>
        <v>113.66372732641135</v>
      </c>
      <c r="M438" s="109">
        <f>M439</f>
        <v>0</v>
      </c>
      <c r="N438" s="104">
        <f>N439</f>
        <v>0</v>
      </c>
      <c r="O438" s="104">
        <v>3876.1273999999999</v>
      </c>
      <c r="P438" s="101">
        <f t="shared" si="116"/>
        <v>3876.1273999999999</v>
      </c>
      <c r="Q438" s="102"/>
    </row>
    <row r="439" spans="1:17" s="86" customFormat="1" ht="26.25" customHeight="1" x14ac:dyDescent="0.25">
      <c r="A439" s="93" t="s">
        <v>881</v>
      </c>
      <c r="B439" s="108">
        <v>14311</v>
      </c>
      <c r="C439" s="106">
        <f t="shared" ref="C439:J439" si="126">SUM(C440:C449)</f>
        <v>1918452</v>
      </c>
      <c r="D439" s="107">
        <f t="shared" si="126"/>
        <v>1168452</v>
      </c>
      <c r="E439" s="107">
        <f t="shared" si="126"/>
        <v>1331982.2226200001</v>
      </c>
      <c r="F439" s="97">
        <f t="shared" si="114"/>
        <v>163530.22262000013</v>
      </c>
      <c r="G439" s="98">
        <f>E439/D439*100</f>
        <v>113.99545917333363</v>
      </c>
      <c r="H439" s="133">
        <f t="shared" si="126"/>
        <v>1918452</v>
      </c>
      <c r="I439" s="134">
        <f t="shared" si="126"/>
        <v>1168452</v>
      </c>
      <c r="J439" s="134">
        <f t="shared" si="126"/>
        <v>1328106.09522</v>
      </c>
      <c r="K439" s="131">
        <f t="shared" si="115"/>
        <v>159654.09522000002</v>
      </c>
      <c r="L439" s="132">
        <f>J439/I439*100</f>
        <v>113.66372732641135</v>
      </c>
      <c r="M439" s="109">
        <f>SUM(M440:M449)</f>
        <v>0</v>
      </c>
      <c r="N439" s="104">
        <f>SUM(N440:N449)</f>
        <v>0</v>
      </c>
      <c r="O439" s="104">
        <f>SUM(O440:O449)</f>
        <v>3876.1274000000003</v>
      </c>
      <c r="P439" s="101">
        <f t="shared" si="116"/>
        <v>3876.1274000000003</v>
      </c>
      <c r="Q439" s="102"/>
    </row>
    <row r="440" spans="1:17" s="86" customFormat="1" ht="26.25" customHeight="1" x14ac:dyDescent="0.25">
      <c r="A440" s="93" t="s">
        <v>882</v>
      </c>
      <c r="B440" s="108">
        <v>14311110</v>
      </c>
      <c r="C440" s="106">
        <f t="shared" ref="C440:E449" si="127">H440+M440</f>
        <v>1907252</v>
      </c>
      <c r="D440" s="107">
        <f t="shared" si="127"/>
        <v>1157252</v>
      </c>
      <c r="E440" s="107">
        <f t="shared" si="127"/>
        <v>1240647.51951</v>
      </c>
      <c r="F440" s="97">
        <f t="shared" si="114"/>
        <v>83395.519510000013</v>
      </c>
      <c r="G440" s="98">
        <f>E440/D440*100</f>
        <v>107.20634049541499</v>
      </c>
      <c r="H440" s="133">
        <v>1907252</v>
      </c>
      <c r="I440" s="134">
        <v>1157252</v>
      </c>
      <c r="J440" s="134">
        <v>1238012.36451</v>
      </c>
      <c r="K440" s="131">
        <f t="shared" si="115"/>
        <v>80760.364509999985</v>
      </c>
      <c r="L440" s="132">
        <f>J440/I440*100</f>
        <v>106.97863252861089</v>
      </c>
      <c r="M440" s="109"/>
      <c r="N440" s="104"/>
      <c r="O440" s="104">
        <v>2635.1550000000002</v>
      </c>
      <c r="P440" s="101">
        <f t="shared" si="116"/>
        <v>2635.1550000000002</v>
      </c>
      <c r="Q440" s="102"/>
    </row>
    <row r="441" spans="1:17" s="86" customFormat="1" ht="26.25" customHeight="1" x14ac:dyDescent="0.25">
      <c r="A441" s="93" t="s">
        <v>883</v>
      </c>
      <c r="B441" s="108">
        <v>14311120</v>
      </c>
      <c r="C441" s="106">
        <f t="shared" si="127"/>
        <v>0</v>
      </c>
      <c r="D441" s="107">
        <f t="shared" si="127"/>
        <v>0</v>
      </c>
      <c r="E441" s="107">
        <f t="shared" si="127"/>
        <v>1206.61565</v>
      </c>
      <c r="F441" s="97">
        <f t="shared" si="114"/>
        <v>1206.61565</v>
      </c>
      <c r="G441" s="98"/>
      <c r="H441" s="133"/>
      <c r="I441" s="134"/>
      <c r="J441" s="134">
        <v>1206.61565</v>
      </c>
      <c r="K441" s="131">
        <f t="shared" si="115"/>
        <v>1206.61565</v>
      </c>
      <c r="L441" s="132"/>
      <c r="M441" s="109"/>
      <c r="N441" s="104"/>
      <c r="O441" s="104">
        <v>0</v>
      </c>
      <c r="P441" s="101">
        <f t="shared" si="116"/>
        <v>0</v>
      </c>
      <c r="Q441" s="102"/>
    </row>
    <row r="442" spans="1:17" s="86" customFormat="1" ht="26.25" hidden="1" customHeight="1" x14ac:dyDescent="0.25">
      <c r="A442" s="93" t="s">
        <v>884</v>
      </c>
      <c r="B442" s="108">
        <v>14311200</v>
      </c>
      <c r="C442" s="106">
        <f t="shared" si="127"/>
        <v>0</v>
      </c>
      <c r="D442" s="107">
        <f t="shared" si="127"/>
        <v>0</v>
      </c>
      <c r="E442" s="107">
        <f t="shared" si="127"/>
        <v>0</v>
      </c>
      <c r="F442" s="97">
        <f t="shared" si="114"/>
        <v>0</v>
      </c>
      <c r="G442" s="98"/>
      <c r="H442" s="133"/>
      <c r="I442" s="134"/>
      <c r="J442" s="134">
        <v>0</v>
      </c>
      <c r="K442" s="131">
        <f t="shared" si="115"/>
        <v>0</v>
      </c>
      <c r="L442" s="132"/>
      <c r="M442" s="109"/>
      <c r="N442" s="104"/>
      <c r="O442" s="104">
        <v>0</v>
      </c>
      <c r="P442" s="101">
        <f t="shared" si="116"/>
        <v>0</v>
      </c>
      <c r="Q442" s="102"/>
    </row>
    <row r="443" spans="1:17" s="86" customFormat="1" ht="26.25" customHeight="1" x14ac:dyDescent="0.25">
      <c r="A443" s="93" t="s">
        <v>885</v>
      </c>
      <c r="B443" s="108">
        <v>14311300</v>
      </c>
      <c r="C443" s="106">
        <f t="shared" si="127"/>
        <v>0</v>
      </c>
      <c r="D443" s="107">
        <f t="shared" si="127"/>
        <v>0</v>
      </c>
      <c r="E443" s="107">
        <f t="shared" si="127"/>
        <v>4412.5153700000001</v>
      </c>
      <c r="F443" s="97">
        <f t="shared" si="114"/>
        <v>4412.5153700000001</v>
      </c>
      <c r="G443" s="98"/>
      <c r="H443" s="133"/>
      <c r="I443" s="134"/>
      <c r="J443" s="134">
        <v>4412.5153700000001</v>
      </c>
      <c r="K443" s="131">
        <f t="shared" si="115"/>
        <v>4412.5153700000001</v>
      </c>
      <c r="L443" s="132"/>
      <c r="M443" s="109"/>
      <c r="N443" s="104"/>
      <c r="O443" s="104">
        <v>0</v>
      </c>
      <c r="P443" s="101">
        <f t="shared" si="116"/>
        <v>0</v>
      </c>
      <c r="Q443" s="102"/>
    </row>
    <row r="444" spans="1:17" s="86" customFormat="1" ht="26.25" customHeight="1" x14ac:dyDescent="0.25">
      <c r="A444" s="93" t="s">
        <v>886</v>
      </c>
      <c r="B444" s="108">
        <v>14311400</v>
      </c>
      <c r="C444" s="106">
        <f t="shared" si="127"/>
        <v>0</v>
      </c>
      <c r="D444" s="107">
        <f t="shared" si="127"/>
        <v>0</v>
      </c>
      <c r="E444" s="107">
        <f t="shared" si="127"/>
        <v>68841.978189999994</v>
      </c>
      <c r="F444" s="97">
        <f t="shared" si="114"/>
        <v>68841.978189999994</v>
      </c>
      <c r="G444" s="98"/>
      <c r="H444" s="133"/>
      <c r="I444" s="134"/>
      <c r="J444" s="134">
        <v>68134.501789999995</v>
      </c>
      <c r="K444" s="131">
        <f t="shared" si="115"/>
        <v>68134.501789999995</v>
      </c>
      <c r="L444" s="132"/>
      <c r="M444" s="109"/>
      <c r="N444" s="104"/>
      <c r="O444" s="104">
        <v>707.47640000000001</v>
      </c>
      <c r="P444" s="101">
        <f t="shared" si="116"/>
        <v>707.47640000000001</v>
      </c>
      <c r="Q444" s="102"/>
    </row>
    <row r="445" spans="1:17" s="86" customFormat="1" ht="26.25" customHeight="1" x14ac:dyDescent="0.25">
      <c r="A445" s="93" t="s">
        <v>887</v>
      </c>
      <c r="B445" s="108">
        <v>14311500</v>
      </c>
      <c r="C445" s="106">
        <f t="shared" si="127"/>
        <v>0</v>
      </c>
      <c r="D445" s="107">
        <f t="shared" si="127"/>
        <v>0</v>
      </c>
      <c r="E445" s="107">
        <f t="shared" si="127"/>
        <v>887.01199999999994</v>
      </c>
      <c r="F445" s="97">
        <f t="shared" si="114"/>
        <v>887.01199999999994</v>
      </c>
      <c r="G445" s="98"/>
      <c r="H445" s="133"/>
      <c r="I445" s="134"/>
      <c r="J445" s="134">
        <v>353.51600000000002</v>
      </c>
      <c r="K445" s="131">
        <f t="shared" si="115"/>
        <v>353.51600000000002</v>
      </c>
      <c r="L445" s="132"/>
      <c r="M445" s="109"/>
      <c r="N445" s="104"/>
      <c r="O445" s="104">
        <v>533.49599999999998</v>
      </c>
      <c r="P445" s="101">
        <f t="shared" si="116"/>
        <v>533.49599999999998</v>
      </c>
      <c r="Q445" s="102"/>
    </row>
    <row r="446" spans="1:17" s="86" customFormat="1" ht="26.25" customHeight="1" x14ac:dyDescent="0.25">
      <c r="A446" s="93" t="s">
        <v>888</v>
      </c>
      <c r="B446" s="108">
        <v>14311600</v>
      </c>
      <c r="C446" s="106">
        <f t="shared" si="127"/>
        <v>0</v>
      </c>
      <c r="D446" s="107">
        <f t="shared" si="127"/>
        <v>0</v>
      </c>
      <c r="E446" s="107">
        <f t="shared" si="127"/>
        <v>986.85118</v>
      </c>
      <c r="F446" s="97">
        <f t="shared" si="114"/>
        <v>986.85118</v>
      </c>
      <c r="G446" s="98"/>
      <c r="H446" s="133"/>
      <c r="I446" s="134"/>
      <c r="J446" s="134">
        <v>986.85118</v>
      </c>
      <c r="K446" s="131">
        <f t="shared" si="115"/>
        <v>986.85118</v>
      </c>
      <c r="L446" s="132"/>
      <c r="M446" s="109"/>
      <c r="N446" s="104"/>
      <c r="O446" s="104">
        <v>0</v>
      </c>
      <c r="P446" s="101">
        <f t="shared" si="116"/>
        <v>0</v>
      </c>
      <c r="Q446" s="102"/>
    </row>
    <row r="447" spans="1:17" s="86" customFormat="1" ht="26.25" customHeight="1" x14ac:dyDescent="0.25">
      <c r="A447" s="93" t="s">
        <v>889</v>
      </c>
      <c r="B447" s="108">
        <v>14311700</v>
      </c>
      <c r="C447" s="106">
        <f t="shared" si="127"/>
        <v>11200</v>
      </c>
      <c r="D447" s="107">
        <f t="shared" si="127"/>
        <v>11200</v>
      </c>
      <c r="E447" s="107">
        <f t="shared" si="127"/>
        <v>11.4483600000001</v>
      </c>
      <c r="F447" s="97">
        <f t="shared" si="114"/>
        <v>-11188.55164</v>
      </c>
      <c r="G447" s="98">
        <f>E447/D447*100</f>
        <v>0.1022175000000009</v>
      </c>
      <c r="H447" s="138">
        <v>11200</v>
      </c>
      <c r="I447" s="139">
        <v>11200</v>
      </c>
      <c r="J447" s="139">
        <v>11.4483600000001</v>
      </c>
      <c r="K447" s="131">
        <f t="shared" si="115"/>
        <v>-11188.55164</v>
      </c>
      <c r="L447" s="132">
        <f>J447/I447*100</f>
        <v>0.1022175000000009</v>
      </c>
      <c r="M447" s="118"/>
      <c r="N447" s="119"/>
      <c r="O447" s="119">
        <v>0</v>
      </c>
      <c r="P447" s="101">
        <f t="shared" si="116"/>
        <v>0</v>
      </c>
      <c r="Q447" s="102"/>
    </row>
    <row r="448" spans="1:17" s="86" customFormat="1" ht="26.25" customHeight="1" x14ac:dyDescent="0.25">
      <c r="A448" s="93" t="s">
        <v>890</v>
      </c>
      <c r="B448" s="108">
        <v>14311800</v>
      </c>
      <c r="C448" s="106">
        <f t="shared" si="127"/>
        <v>0</v>
      </c>
      <c r="D448" s="107">
        <f t="shared" si="127"/>
        <v>0</v>
      </c>
      <c r="E448" s="107">
        <f t="shared" si="127"/>
        <v>14988.282359999999</v>
      </c>
      <c r="F448" s="97">
        <f t="shared" si="114"/>
        <v>14988.282359999999</v>
      </c>
      <c r="G448" s="98"/>
      <c r="H448" s="138"/>
      <c r="I448" s="139"/>
      <c r="J448" s="139">
        <v>14988.282359999999</v>
      </c>
      <c r="K448" s="131">
        <f t="shared" si="115"/>
        <v>14988.282359999999</v>
      </c>
      <c r="L448" s="132"/>
      <c r="M448" s="118"/>
      <c r="N448" s="119"/>
      <c r="O448" s="119">
        <v>0</v>
      </c>
      <c r="P448" s="101">
        <f t="shared" si="116"/>
        <v>0</v>
      </c>
      <c r="Q448" s="102"/>
    </row>
    <row r="449" spans="1:18" s="86" customFormat="1" ht="26.25" hidden="1" customHeight="1" x14ac:dyDescent="0.25">
      <c r="A449" s="93" t="s">
        <v>891</v>
      </c>
      <c r="B449" s="108">
        <v>14311900</v>
      </c>
      <c r="C449" s="106">
        <f t="shared" si="127"/>
        <v>0</v>
      </c>
      <c r="D449" s="107">
        <f t="shared" si="127"/>
        <v>0</v>
      </c>
      <c r="E449" s="107">
        <f t="shared" si="127"/>
        <v>0</v>
      </c>
      <c r="F449" s="97">
        <f t="shared" si="114"/>
        <v>0</v>
      </c>
      <c r="G449" s="98"/>
      <c r="H449" s="138">
        <v>0</v>
      </c>
      <c r="I449" s="139">
        <v>0</v>
      </c>
      <c r="J449" s="139">
        <v>0</v>
      </c>
      <c r="K449" s="131">
        <f t="shared" si="115"/>
        <v>0</v>
      </c>
      <c r="L449" s="132"/>
      <c r="M449" s="118">
        <v>0</v>
      </c>
      <c r="N449" s="119">
        <v>0</v>
      </c>
      <c r="O449" s="119">
        <v>0</v>
      </c>
      <c r="P449" s="101">
        <f t="shared" si="116"/>
        <v>0</v>
      </c>
      <c r="Q449" s="102"/>
    </row>
    <row r="450" spans="1:18" s="86" customFormat="1" ht="26.25" customHeight="1" x14ac:dyDescent="0.25">
      <c r="A450" s="93" t="s">
        <v>892</v>
      </c>
      <c r="B450" s="108">
        <v>144</v>
      </c>
      <c r="C450" s="106">
        <f t="shared" ref="C450:J450" si="128">C451</f>
        <v>0</v>
      </c>
      <c r="D450" s="107">
        <f t="shared" si="128"/>
        <v>4913013.5999999996</v>
      </c>
      <c r="E450" s="107">
        <f t="shared" si="128"/>
        <v>5441355.4086699998</v>
      </c>
      <c r="F450" s="97">
        <f t="shared" si="114"/>
        <v>528341.80867000017</v>
      </c>
      <c r="G450" s="98">
        <f t="shared" ref="G450:G463" si="129">E450/D450*100</f>
        <v>110.75392522157887</v>
      </c>
      <c r="H450" s="133">
        <f t="shared" si="128"/>
        <v>0</v>
      </c>
      <c r="I450" s="134">
        <f t="shared" si="128"/>
        <v>4816200</v>
      </c>
      <c r="J450" s="134">
        <f t="shared" si="128"/>
        <v>5333755.9026199998</v>
      </c>
      <c r="K450" s="131">
        <f t="shared" si="115"/>
        <v>517555.90261999983</v>
      </c>
      <c r="L450" s="132">
        <f>J450/I450*100</f>
        <v>110.74614639383746</v>
      </c>
      <c r="M450" s="109">
        <f>M451</f>
        <v>0</v>
      </c>
      <c r="N450" s="104">
        <f>N451</f>
        <v>96813.6</v>
      </c>
      <c r="O450" s="104">
        <f>O451</f>
        <v>107599.50605</v>
      </c>
      <c r="P450" s="101">
        <f t="shared" si="116"/>
        <v>10785.906049999991</v>
      </c>
      <c r="Q450" s="102">
        <f t="shared" ref="Q450:Q463" si="130">O450/N450*100</f>
        <v>111.14089967731806</v>
      </c>
    </row>
    <row r="451" spans="1:18" s="86" customFormat="1" ht="26.25" customHeight="1" x14ac:dyDescent="0.25">
      <c r="A451" s="93" t="s">
        <v>892</v>
      </c>
      <c r="B451" s="108">
        <v>1441</v>
      </c>
      <c r="C451" s="106">
        <f t="shared" ref="C451:J451" si="131">C452+C454</f>
        <v>0</v>
      </c>
      <c r="D451" s="107">
        <f t="shared" si="131"/>
        <v>4913013.5999999996</v>
      </c>
      <c r="E451" s="107">
        <f t="shared" si="131"/>
        <v>5441355.4086699998</v>
      </c>
      <c r="F451" s="97">
        <f t="shared" si="114"/>
        <v>528341.80867000017</v>
      </c>
      <c r="G451" s="98">
        <f t="shared" si="129"/>
        <v>110.75392522157887</v>
      </c>
      <c r="H451" s="133">
        <f t="shared" si="131"/>
        <v>0</v>
      </c>
      <c r="I451" s="134">
        <f t="shared" si="131"/>
        <v>4816200</v>
      </c>
      <c r="J451" s="134">
        <f t="shared" si="131"/>
        <v>5333755.9026199998</v>
      </c>
      <c r="K451" s="131">
        <f t="shared" si="115"/>
        <v>517555.90261999983</v>
      </c>
      <c r="L451" s="132">
        <f>J451/I451*100</f>
        <v>110.74614639383746</v>
      </c>
      <c r="M451" s="109">
        <f>M452+M454</f>
        <v>0</v>
      </c>
      <c r="N451" s="104">
        <f>N452+N454</f>
        <v>96813.6</v>
      </c>
      <c r="O451" s="104">
        <f>O452+O454</f>
        <v>107599.50605</v>
      </c>
      <c r="P451" s="101">
        <f t="shared" si="116"/>
        <v>10785.906049999991</v>
      </c>
      <c r="Q451" s="102">
        <f t="shared" si="130"/>
        <v>111.14089967731806</v>
      </c>
    </row>
    <row r="452" spans="1:18" s="86" customFormat="1" ht="26.25" customHeight="1" x14ac:dyDescent="0.25">
      <c r="A452" s="93" t="s">
        <v>702</v>
      </c>
      <c r="B452" s="108">
        <v>14411</v>
      </c>
      <c r="C452" s="106">
        <f t="shared" ref="C452:J452" si="132">SUM(C453:C453)</f>
        <v>0</v>
      </c>
      <c r="D452" s="107">
        <f t="shared" si="132"/>
        <v>89829.8</v>
      </c>
      <c r="E452" s="107">
        <f t="shared" si="132"/>
        <v>887899.35667000001</v>
      </c>
      <c r="F452" s="97">
        <f t="shared" si="114"/>
        <v>798069.55666999996</v>
      </c>
      <c r="G452" s="98">
        <f t="shared" si="129"/>
        <v>988.4240604676844</v>
      </c>
      <c r="H452" s="133">
        <f t="shared" si="132"/>
        <v>0</v>
      </c>
      <c r="I452" s="134">
        <f t="shared" si="132"/>
        <v>0</v>
      </c>
      <c r="J452" s="134">
        <f t="shared" si="132"/>
        <v>787583.61262000003</v>
      </c>
      <c r="K452" s="131">
        <f t="shared" si="115"/>
        <v>787583.61262000003</v>
      </c>
      <c r="L452" s="132"/>
      <c r="M452" s="109">
        <f>SUM(M453:M453)</f>
        <v>0</v>
      </c>
      <c r="N452" s="104">
        <f>SUM(N453:N453)</f>
        <v>89829.8</v>
      </c>
      <c r="O452" s="104">
        <f>SUM(O453:O453)</f>
        <v>100315.74404999999</v>
      </c>
      <c r="P452" s="101">
        <f t="shared" si="116"/>
        <v>10485.944049999991</v>
      </c>
      <c r="Q452" s="102">
        <f t="shared" si="130"/>
        <v>111.67312411916757</v>
      </c>
    </row>
    <row r="453" spans="1:18" s="86" customFormat="1" ht="26.25" customHeight="1" x14ac:dyDescent="0.25">
      <c r="A453" s="93" t="s">
        <v>893</v>
      </c>
      <c r="B453" s="108">
        <v>14411100</v>
      </c>
      <c r="C453" s="106">
        <f>H453+M453</f>
        <v>0</v>
      </c>
      <c r="D453" s="107">
        <f>I453+N453</f>
        <v>89829.8</v>
      </c>
      <c r="E453" s="107">
        <f>J453+O453</f>
        <v>887899.35667000001</v>
      </c>
      <c r="F453" s="97">
        <f t="shared" si="114"/>
        <v>798069.55666999996</v>
      </c>
      <c r="G453" s="98">
        <f t="shared" si="129"/>
        <v>988.4240604676844</v>
      </c>
      <c r="H453" s="133"/>
      <c r="I453" s="134"/>
      <c r="J453" s="134">
        <v>787583.61262000003</v>
      </c>
      <c r="K453" s="131">
        <f t="shared" si="115"/>
        <v>787583.61262000003</v>
      </c>
      <c r="L453" s="132"/>
      <c r="M453" s="109"/>
      <c r="N453" s="104">
        <v>89829.8</v>
      </c>
      <c r="O453" s="104">
        <v>100315.74404999999</v>
      </c>
      <c r="P453" s="101">
        <f t="shared" si="116"/>
        <v>10485.944049999991</v>
      </c>
      <c r="Q453" s="102">
        <f t="shared" si="130"/>
        <v>111.67312411916757</v>
      </c>
    </row>
    <row r="454" spans="1:18" s="86" customFormat="1" ht="26.25" customHeight="1" x14ac:dyDescent="0.25">
      <c r="A454" s="93" t="s">
        <v>703</v>
      </c>
      <c r="B454" s="108">
        <v>14412</v>
      </c>
      <c r="C454" s="106">
        <f t="shared" ref="C454:J454" si="133">SUM(C455:C455)</f>
        <v>0</v>
      </c>
      <c r="D454" s="107">
        <f t="shared" si="133"/>
        <v>4823183.8</v>
      </c>
      <c r="E454" s="107">
        <f t="shared" si="133"/>
        <v>4553456.0520000001</v>
      </c>
      <c r="F454" s="97">
        <f t="shared" si="114"/>
        <v>-269727.74799999967</v>
      </c>
      <c r="G454" s="98">
        <f t="shared" si="129"/>
        <v>94.407682576807474</v>
      </c>
      <c r="H454" s="133">
        <f t="shared" si="133"/>
        <v>0</v>
      </c>
      <c r="I454" s="134">
        <f t="shared" si="133"/>
        <v>4816200</v>
      </c>
      <c r="J454" s="134">
        <f t="shared" si="133"/>
        <v>4546172.29</v>
      </c>
      <c r="K454" s="131">
        <f t="shared" si="115"/>
        <v>-270027.70999999996</v>
      </c>
      <c r="L454" s="132">
        <f>J454/I454*100</f>
        <v>94.393345168390013</v>
      </c>
      <c r="M454" s="109">
        <f>SUM(M455:M455)</f>
        <v>0</v>
      </c>
      <c r="N454" s="104">
        <f>SUM(N455:N455)</f>
        <v>6983.8</v>
      </c>
      <c r="O454" s="104">
        <f>SUM(O455:O455)</f>
        <v>7283.7619999999997</v>
      </c>
      <c r="P454" s="101">
        <f t="shared" si="116"/>
        <v>299.96199999999953</v>
      </c>
      <c r="Q454" s="102">
        <f t="shared" si="130"/>
        <v>104.29511154385864</v>
      </c>
    </row>
    <row r="455" spans="1:18" s="86" customFormat="1" ht="26.25" customHeight="1" x14ac:dyDescent="0.25">
      <c r="A455" s="93" t="s">
        <v>894</v>
      </c>
      <c r="B455" s="108">
        <v>14412100</v>
      </c>
      <c r="C455" s="106">
        <f>H455+M455</f>
        <v>0</v>
      </c>
      <c r="D455" s="107">
        <f>I455+N455</f>
        <v>4823183.8</v>
      </c>
      <c r="E455" s="107">
        <f>J455+O455</f>
        <v>4553456.0520000001</v>
      </c>
      <c r="F455" s="97">
        <f t="shared" si="114"/>
        <v>-269727.74799999967</v>
      </c>
      <c r="G455" s="98">
        <f t="shared" si="129"/>
        <v>94.407682576807474</v>
      </c>
      <c r="H455" s="133"/>
      <c r="I455" s="134">
        <v>4816200</v>
      </c>
      <c r="J455" s="134">
        <v>4546172.29</v>
      </c>
      <c r="K455" s="131">
        <f t="shared" si="115"/>
        <v>-270027.70999999996</v>
      </c>
      <c r="L455" s="132">
        <f>J455/I455*100</f>
        <v>94.393345168390013</v>
      </c>
      <c r="M455" s="109"/>
      <c r="N455" s="104">
        <v>6983.8</v>
      </c>
      <c r="O455" s="104">
        <v>7283.7619999999997</v>
      </c>
      <c r="P455" s="101">
        <f t="shared" si="116"/>
        <v>299.96199999999953</v>
      </c>
      <c r="Q455" s="102">
        <f t="shared" si="130"/>
        <v>104.29511154385864</v>
      </c>
    </row>
    <row r="456" spans="1:18" s="86" customFormat="1" ht="26.25" customHeight="1" x14ac:dyDescent="0.25">
      <c r="A456" s="93" t="s">
        <v>895</v>
      </c>
      <c r="B456" s="108">
        <v>145</v>
      </c>
      <c r="C456" s="106">
        <f t="shared" ref="C456:J457" si="134">C457</f>
        <v>1568762.1</v>
      </c>
      <c r="D456" s="107">
        <f t="shared" si="134"/>
        <v>2373160.2000000002</v>
      </c>
      <c r="E456" s="107">
        <f t="shared" si="134"/>
        <v>2336688.7888639998</v>
      </c>
      <c r="F456" s="97">
        <f t="shared" ref="F456:F463" si="135">E456-D456</f>
        <v>-36471.411136000417</v>
      </c>
      <c r="G456" s="98">
        <f t="shared" si="129"/>
        <v>98.463171127848838</v>
      </c>
      <c r="H456" s="133">
        <v>1483569.7</v>
      </c>
      <c r="I456" s="134">
        <f t="shared" si="134"/>
        <v>2258236.7000000002</v>
      </c>
      <c r="J456" s="134">
        <f t="shared" si="134"/>
        <v>2132831.9258640003</v>
      </c>
      <c r="K456" s="131">
        <f t="shared" ref="K456:K463" si="136">J456-I456</f>
        <v>-125404.77413599985</v>
      </c>
      <c r="L456" s="132">
        <f t="shared" ref="L456:L463" si="137">J456/I456*100</f>
        <v>94.446783451176771</v>
      </c>
      <c r="M456" s="109">
        <f t="shared" ref="M456:O457" si="138">M457</f>
        <v>85192.4</v>
      </c>
      <c r="N456" s="104">
        <f t="shared" si="138"/>
        <v>114923.5</v>
      </c>
      <c r="O456" s="104">
        <f t="shared" si="138"/>
        <v>203856.86300000001</v>
      </c>
      <c r="P456" s="101">
        <f t="shared" ref="P456:P463" si="139">O456-N456</f>
        <v>88933.363000000012</v>
      </c>
      <c r="Q456" s="102">
        <f t="shared" si="130"/>
        <v>177.38483686974379</v>
      </c>
    </row>
    <row r="457" spans="1:18" s="86" customFormat="1" ht="26.25" customHeight="1" x14ac:dyDescent="0.25">
      <c r="A457" s="93" t="s">
        <v>895</v>
      </c>
      <c r="B457" s="108">
        <v>1451</v>
      </c>
      <c r="C457" s="106">
        <f t="shared" si="134"/>
        <v>1568762.1</v>
      </c>
      <c r="D457" s="107">
        <f t="shared" si="134"/>
        <v>2373160.2000000002</v>
      </c>
      <c r="E457" s="107">
        <f t="shared" si="134"/>
        <v>2336688.7888639998</v>
      </c>
      <c r="F457" s="97">
        <f t="shared" si="135"/>
        <v>-36471.411136000417</v>
      </c>
      <c r="G457" s="98">
        <f t="shared" si="129"/>
        <v>98.463171127848838</v>
      </c>
      <c r="H457" s="133">
        <v>1483569.7</v>
      </c>
      <c r="I457" s="134">
        <f t="shared" si="134"/>
        <v>2258236.7000000002</v>
      </c>
      <c r="J457" s="134">
        <f t="shared" si="134"/>
        <v>2132831.9258640003</v>
      </c>
      <c r="K457" s="131">
        <f t="shared" si="136"/>
        <v>-125404.77413599985</v>
      </c>
      <c r="L457" s="132">
        <f t="shared" si="137"/>
        <v>94.446783451176771</v>
      </c>
      <c r="M457" s="109">
        <f t="shared" si="138"/>
        <v>85192.4</v>
      </c>
      <c r="N457" s="104">
        <f t="shared" si="138"/>
        <v>114923.5</v>
      </c>
      <c r="O457" s="104">
        <f t="shared" si="138"/>
        <v>203856.86300000001</v>
      </c>
      <c r="P457" s="101">
        <f t="shared" si="139"/>
        <v>88933.363000000012</v>
      </c>
      <c r="Q457" s="102">
        <f t="shared" si="130"/>
        <v>177.38483686974379</v>
      </c>
    </row>
    <row r="458" spans="1:18" s="86" customFormat="1" ht="26.25" customHeight="1" x14ac:dyDescent="0.25">
      <c r="A458" s="93" t="s">
        <v>895</v>
      </c>
      <c r="B458" s="108">
        <v>14511</v>
      </c>
      <c r="C458" s="106">
        <f t="shared" ref="C458:O458" si="140">SUM(C459:C462)</f>
        <v>1568762.1</v>
      </c>
      <c r="D458" s="107">
        <f t="shared" si="140"/>
        <v>2373160.2000000002</v>
      </c>
      <c r="E458" s="107">
        <f t="shared" si="140"/>
        <v>2336688.7888639998</v>
      </c>
      <c r="F458" s="97">
        <f t="shared" si="135"/>
        <v>-36471.411136000417</v>
      </c>
      <c r="G458" s="98">
        <f t="shared" si="129"/>
        <v>98.463171127848838</v>
      </c>
      <c r="H458" s="133">
        <v>1483569.7</v>
      </c>
      <c r="I458" s="134">
        <f t="shared" si="140"/>
        <v>2258236.7000000002</v>
      </c>
      <c r="J458" s="134">
        <f t="shared" si="140"/>
        <v>2132831.9258640003</v>
      </c>
      <c r="K458" s="131">
        <f t="shared" si="136"/>
        <v>-125404.77413599985</v>
      </c>
      <c r="L458" s="132">
        <f t="shared" si="137"/>
        <v>94.446783451176771</v>
      </c>
      <c r="M458" s="109">
        <f t="shared" si="140"/>
        <v>85192.4</v>
      </c>
      <c r="N458" s="104">
        <f t="shared" si="140"/>
        <v>114923.5</v>
      </c>
      <c r="O458" s="104">
        <f t="shared" si="140"/>
        <v>203856.86300000001</v>
      </c>
      <c r="P458" s="101">
        <f t="shared" si="139"/>
        <v>88933.363000000012</v>
      </c>
      <c r="Q458" s="102">
        <f t="shared" si="130"/>
        <v>177.38483686974379</v>
      </c>
    </row>
    <row r="459" spans="1:18" s="86" customFormat="1" ht="26.25" customHeight="1" x14ac:dyDescent="0.25">
      <c r="A459" s="93" t="s">
        <v>896</v>
      </c>
      <c r="B459" s="108">
        <v>14511100</v>
      </c>
      <c r="C459" s="106">
        <f t="shared" ref="C459:E462" si="141">H459+M459</f>
        <v>102500</v>
      </c>
      <c r="D459" s="107">
        <f t="shared" si="141"/>
        <v>1256759.5</v>
      </c>
      <c r="E459" s="107">
        <f t="shared" si="141"/>
        <v>1273679.38026</v>
      </c>
      <c r="F459" s="97">
        <f t="shared" si="135"/>
        <v>16919.880260000005</v>
      </c>
      <c r="G459" s="98">
        <f t="shared" si="129"/>
        <v>101.3463101142263</v>
      </c>
      <c r="H459" s="133">
        <v>102500</v>
      </c>
      <c r="I459" s="134">
        <v>1254500</v>
      </c>
      <c r="J459" s="134">
        <v>1221967.50358</v>
      </c>
      <c r="K459" s="131">
        <f t="shared" si="136"/>
        <v>-32532.496419999981</v>
      </c>
      <c r="L459" s="132">
        <f t="shared" si="137"/>
        <v>97.406736036667994</v>
      </c>
      <c r="M459" s="109"/>
      <c r="N459" s="104">
        <v>2259.5</v>
      </c>
      <c r="O459" s="104">
        <v>51711.876680000001</v>
      </c>
      <c r="P459" s="101">
        <f t="shared" si="139"/>
        <v>49452.376680000001</v>
      </c>
      <c r="Q459" s="102">
        <f t="shared" si="130"/>
        <v>2288.6424731135207</v>
      </c>
    </row>
    <row r="460" spans="1:18" s="86" customFormat="1" ht="26.25" customHeight="1" x14ac:dyDescent="0.25">
      <c r="A460" s="93" t="s">
        <v>897</v>
      </c>
      <c r="B460" s="108">
        <v>14511200</v>
      </c>
      <c r="C460" s="106">
        <f t="shared" si="141"/>
        <v>0</v>
      </c>
      <c r="D460" s="107">
        <f t="shared" si="141"/>
        <v>0</v>
      </c>
      <c r="E460" s="107">
        <f t="shared" si="141"/>
        <v>-32052.030225999999</v>
      </c>
      <c r="F460" s="97">
        <f t="shared" si="135"/>
        <v>-32052.030225999999</v>
      </c>
      <c r="G460" s="98"/>
      <c r="H460" s="133"/>
      <c r="I460" s="134"/>
      <c r="J460" s="134">
        <v>-32052.030225999999</v>
      </c>
      <c r="K460" s="131">
        <f t="shared" si="136"/>
        <v>-32052.030225999999</v>
      </c>
      <c r="L460" s="132"/>
      <c r="M460" s="109"/>
      <c r="N460" s="104"/>
      <c r="O460" s="104">
        <v>0</v>
      </c>
      <c r="P460" s="101">
        <f t="shared" si="139"/>
        <v>0</v>
      </c>
      <c r="Q460" s="102"/>
    </row>
    <row r="461" spans="1:18" s="86" customFormat="1" ht="26.25" customHeight="1" x14ac:dyDescent="0.25">
      <c r="A461" s="93" t="s">
        <v>898</v>
      </c>
      <c r="B461" s="108">
        <v>14511400</v>
      </c>
      <c r="C461" s="106">
        <f t="shared" si="141"/>
        <v>467362.1</v>
      </c>
      <c r="D461" s="107">
        <f t="shared" si="141"/>
        <v>617500.69999999995</v>
      </c>
      <c r="E461" s="107">
        <f t="shared" si="141"/>
        <v>713372.45805999998</v>
      </c>
      <c r="F461" s="97">
        <f t="shared" si="135"/>
        <v>95871.758060000022</v>
      </c>
      <c r="G461" s="98">
        <f t="shared" si="129"/>
        <v>115.52577317888063</v>
      </c>
      <c r="H461" s="133">
        <v>382169.7</v>
      </c>
      <c r="I461" s="134">
        <v>504836.69999999995</v>
      </c>
      <c r="J461" s="134">
        <v>583942.16402999999</v>
      </c>
      <c r="K461" s="131">
        <f t="shared" si="136"/>
        <v>79105.464030000032</v>
      </c>
      <c r="L461" s="132">
        <f t="shared" si="137"/>
        <v>115.66951531653702</v>
      </c>
      <c r="M461" s="109">
        <v>85192.4</v>
      </c>
      <c r="N461" s="104">
        <v>112664</v>
      </c>
      <c r="O461" s="104">
        <v>129430.29403</v>
      </c>
      <c r="P461" s="101">
        <f t="shared" si="139"/>
        <v>16766.294030000005</v>
      </c>
      <c r="Q461" s="102">
        <f t="shared" si="130"/>
        <v>114.88167829120218</v>
      </c>
    </row>
    <row r="462" spans="1:18" s="86" customFormat="1" ht="26.25" customHeight="1" x14ac:dyDescent="0.25">
      <c r="A462" s="93" t="s">
        <v>895</v>
      </c>
      <c r="B462" s="108">
        <v>14511900</v>
      </c>
      <c r="C462" s="106">
        <f t="shared" si="141"/>
        <v>998900</v>
      </c>
      <c r="D462" s="107">
        <f t="shared" si="141"/>
        <v>498900</v>
      </c>
      <c r="E462" s="107">
        <f t="shared" si="141"/>
        <v>381688.98076999997</v>
      </c>
      <c r="F462" s="97">
        <f t="shared" si="135"/>
        <v>-117211.01923000003</v>
      </c>
      <c r="G462" s="98">
        <f t="shared" si="129"/>
        <v>76.506109595109223</v>
      </c>
      <c r="H462" s="133">
        <v>998900</v>
      </c>
      <c r="I462" s="134">
        <v>498900</v>
      </c>
      <c r="J462" s="134">
        <v>358974.28847999999</v>
      </c>
      <c r="K462" s="131">
        <f t="shared" si="136"/>
        <v>-139925.71152000001</v>
      </c>
      <c r="L462" s="132">
        <f t="shared" si="137"/>
        <v>71.953154636199628</v>
      </c>
      <c r="M462" s="109"/>
      <c r="N462" s="104"/>
      <c r="O462" s="104">
        <v>22714.692289999999</v>
      </c>
      <c r="P462" s="101">
        <f t="shared" si="139"/>
        <v>22714.692289999999</v>
      </c>
      <c r="Q462" s="102"/>
    </row>
    <row r="463" spans="1:18" s="86" customFormat="1" ht="26.25" customHeight="1" thickBot="1" x14ac:dyDescent="0.3">
      <c r="A463" s="165" t="s">
        <v>899</v>
      </c>
      <c r="B463" s="166"/>
      <c r="C463" s="167">
        <f>C7</f>
        <v>170459757.09999999</v>
      </c>
      <c r="D463" s="167">
        <f>D7</f>
        <v>170683830.90000001</v>
      </c>
      <c r="E463" s="167">
        <f>E7</f>
        <v>167328568.34413931</v>
      </c>
      <c r="F463" s="168">
        <f t="shared" si="135"/>
        <v>-3355262.5558606982</v>
      </c>
      <c r="G463" s="169">
        <f t="shared" si="129"/>
        <v>98.034223547615071</v>
      </c>
      <c r="H463" s="170">
        <f>H7</f>
        <v>151762419.09999999</v>
      </c>
      <c r="I463" s="171">
        <f>I7</f>
        <v>152100097.69999999</v>
      </c>
      <c r="J463" s="171">
        <f>J7</f>
        <v>148484311.382045</v>
      </c>
      <c r="K463" s="172">
        <f t="shared" si="136"/>
        <v>-3615786.3179549873</v>
      </c>
      <c r="L463" s="173">
        <f t="shared" si="137"/>
        <v>97.622758714404839</v>
      </c>
      <c r="M463" s="174">
        <f>M7</f>
        <v>21754638</v>
      </c>
      <c r="N463" s="175">
        <f>N7</f>
        <v>21566442.900000002</v>
      </c>
      <c r="O463" s="175">
        <f>O7</f>
        <v>21815792.132464319</v>
      </c>
      <c r="P463" s="176">
        <f t="shared" si="139"/>
        <v>249349.23246431723</v>
      </c>
      <c r="Q463" s="104">
        <f t="shared" si="130"/>
        <v>101.15619081746819</v>
      </c>
      <c r="R463" s="177"/>
    </row>
    <row r="464" spans="1:18" ht="26.25" customHeight="1" x14ac:dyDescent="0.25">
      <c r="A464" s="120"/>
      <c r="B464" s="121"/>
      <c r="C464" s="122"/>
      <c r="D464" s="122"/>
      <c r="E464" s="122"/>
      <c r="F464" s="123"/>
      <c r="G464" s="124"/>
      <c r="H464" s="122"/>
      <c r="I464" s="122"/>
      <c r="J464" s="122"/>
      <c r="K464" s="123"/>
      <c r="L464" s="122"/>
    </row>
    <row r="465" spans="1:12" ht="26.25" customHeight="1" x14ac:dyDescent="0.25">
      <c r="A465" s="120"/>
      <c r="B465" s="121"/>
      <c r="C465" s="122"/>
      <c r="D465" s="122"/>
      <c r="E465" s="120"/>
      <c r="F465" s="123"/>
      <c r="G465" s="124"/>
      <c r="H465" s="122"/>
      <c r="I465" s="122"/>
      <c r="J465" s="120"/>
      <c r="K465" s="123"/>
      <c r="L465" s="122"/>
    </row>
    <row r="466" spans="1:12" ht="26.25" customHeight="1" x14ac:dyDescent="0.25">
      <c r="A466" s="120"/>
      <c r="B466" s="121"/>
      <c r="C466" s="122"/>
      <c r="D466" s="122"/>
      <c r="E466" s="120"/>
      <c r="F466" s="123"/>
      <c r="G466" s="124"/>
      <c r="H466" s="122"/>
      <c r="I466" s="122"/>
      <c r="J466" s="120"/>
      <c r="K466" s="123"/>
      <c r="L466" s="122"/>
    </row>
    <row r="467" spans="1:12" ht="26.25" customHeight="1" x14ac:dyDescent="0.25">
      <c r="A467" s="120"/>
      <c r="B467" s="121"/>
      <c r="C467" s="122"/>
      <c r="D467" s="122"/>
      <c r="E467" s="120"/>
      <c r="F467" s="123"/>
      <c r="G467" s="124"/>
      <c r="H467" s="122"/>
      <c r="I467" s="122"/>
      <c r="J467" s="120"/>
      <c r="K467" s="123"/>
      <c r="L467" s="122"/>
    </row>
    <row r="468" spans="1:12" ht="26.25" customHeight="1" x14ac:dyDescent="0.25">
      <c r="A468" s="120"/>
      <c r="B468" s="121"/>
      <c r="C468" s="122"/>
      <c r="D468" s="122"/>
      <c r="E468" s="120"/>
      <c r="F468" s="123"/>
      <c r="G468" s="124"/>
      <c r="H468" s="122"/>
      <c r="I468" s="122"/>
      <c r="J468" s="120"/>
      <c r="K468" s="123"/>
      <c r="L468" s="122"/>
    </row>
    <row r="469" spans="1:12" ht="26.25" customHeight="1" x14ac:dyDescent="0.25">
      <c r="A469" s="120"/>
      <c r="B469" s="121"/>
      <c r="C469" s="122"/>
      <c r="D469" s="122"/>
      <c r="E469" s="120"/>
      <c r="F469" s="123"/>
      <c r="G469" s="124"/>
      <c r="H469" s="122"/>
      <c r="I469" s="122"/>
      <c r="J469" s="120"/>
      <c r="K469" s="123"/>
      <c r="L469" s="122"/>
    </row>
    <row r="470" spans="1:12" ht="26.25" customHeight="1" x14ac:dyDescent="0.25">
      <c r="A470" s="120"/>
      <c r="B470" s="121"/>
      <c r="C470" s="122"/>
      <c r="D470" s="122"/>
      <c r="E470" s="120"/>
      <c r="F470" s="123"/>
      <c r="G470" s="124"/>
      <c r="H470" s="122"/>
      <c r="I470" s="122"/>
      <c r="J470" s="120"/>
      <c r="K470" s="123"/>
      <c r="L470" s="122"/>
    </row>
    <row r="471" spans="1:12" ht="26.25" customHeight="1" x14ac:dyDescent="0.25">
      <c r="A471" s="120"/>
      <c r="B471" s="121"/>
      <c r="C471" s="122"/>
      <c r="D471" s="122"/>
      <c r="E471" s="120"/>
      <c r="F471" s="123"/>
      <c r="G471" s="124"/>
      <c r="H471" s="122"/>
      <c r="I471" s="122"/>
      <c r="J471" s="120"/>
      <c r="K471" s="123"/>
      <c r="L471" s="122"/>
    </row>
    <row r="472" spans="1:12" ht="26.25" customHeight="1" x14ac:dyDescent="0.25">
      <c r="A472" s="120"/>
      <c r="B472" s="121"/>
      <c r="C472" s="122"/>
      <c r="D472" s="122"/>
      <c r="E472" s="120"/>
      <c r="F472" s="123"/>
      <c r="G472" s="124"/>
      <c r="H472" s="122"/>
      <c r="I472" s="122"/>
      <c r="J472" s="120"/>
      <c r="K472" s="123"/>
      <c r="L472" s="122"/>
    </row>
    <row r="473" spans="1:12" ht="26.25" customHeight="1" x14ac:dyDescent="0.25">
      <c r="A473" s="120"/>
      <c r="B473" s="121"/>
      <c r="C473" s="122"/>
      <c r="D473" s="122"/>
      <c r="E473" s="120"/>
      <c r="F473" s="123"/>
      <c r="G473" s="124"/>
      <c r="H473" s="122"/>
      <c r="I473" s="122"/>
      <c r="J473" s="120"/>
      <c r="K473" s="123"/>
      <c r="L473" s="122"/>
    </row>
    <row r="474" spans="1:12" ht="26.25" customHeight="1" x14ac:dyDescent="0.25">
      <c r="A474" s="120"/>
      <c r="B474" s="121"/>
      <c r="C474" s="122"/>
      <c r="D474" s="122"/>
      <c r="E474" s="120"/>
      <c r="F474" s="123"/>
      <c r="G474" s="124"/>
      <c r="H474" s="122"/>
      <c r="I474" s="122"/>
      <c r="J474" s="120"/>
      <c r="K474" s="123"/>
      <c r="L474" s="122"/>
    </row>
    <row r="475" spans="1:12" ht="26.25" customHeight="1" x14ac:dyDescent="0.25">
      <c r="A475" s="120"/>
      <c r="B475" s="121"/>
      <c r="C475" s="122"/>
      <c r="D475" s="122"/>
      <c r="E475" s="120"/>
      <c r="F475" s="123"/>
      <c r="G475" s="124"/>
      <c r="H475" s="122"/>
      <c r="I475" s="122"/>
      <c r="J475" s="120"/>
      <c r="K475" s="123"/>
      <c r="L475" s="122"/>
    </row>
    <row r="476" spans="1:12" ht="26.25" customHeight="1" x14ac:dyDescent="0.25">
      <c r="A476" s="120"/>
      <c r="B476" s="121"/>
      <c r="C476" s="122"/>
      <c r="D476" s="122"/>
      <c r="E476" s="120"/>
      <c r="F476" s="123"/>
      <c r="G476" s="124"/>
      <c r="H476" s="122"/>
      <c r="I476" s="122"/>
      <c r="J476" s="120"/>
      <c r="K476" s="123"/>
      <c r="L476" s="122"/>
    </row>
    <row r="477" spans="1:12" ht="26.25" customHeight="1" x14ac:dyDescent="0.25">
      <c r="A477" s="120"/>
      <c r="B477" s="121"/>
      <c r="C477" s="122"/>
      <c r="D477" s="122"/>
      <c r="E477" s="120"/>
      <c r="F477" s="123"/>
      <c r="G477" s="124"/>
      <c r="H477" s="122"/>
      <c r="I477" s="122"/>
      <c r="J477" s="120"/>
      <c r="K477" s="123"/>
      <c r="L477" s="122"/>
    </row>
    <row r="478" spans="1:12" ht="26.25" customHeight="1" x14ac:dyDescent="0.25">
      <c r="A478" s="120"/>
      <c r="B478" s="121"/>
      <c r="C478" s="122"/>
      <c r="D478" s="122"/>
      <c r="E478" s="120"/>
      <c r="F478" s="123"/>
      <c r="G478" s="124"/>
      <c r="H478" s="122"/>
      <c r="I478" s="122"/>
      <c r="J478" s="120"/>
      <c r="K478" s="123"/>
      <c r="L478" s="122"/>
    </row>
    <row r="479" spans="1:12" ht="26.25" customHeight="1" x14ac:dyDescent="0.25">
      <c r="A479" s="120"/>
      <c r="B479" s="121"/>
      <c r="C479" s="122"/>
      <c r="D479" s="122"/>
      <c r="E479" s="120"/>
      <c r="F479" s="123"/>
      <c r="G479" s="124"/>
      <c r="H479" s="122"/>
      <c r="I479" s="122"/>
      <c r="J479" s="120"/>
      <c r="K479" s="123"/>
      <c r="L479" s="122"/>
    </row>
    <row r="480" spans="1:12" ht="26.25" customHeight="1" x14ac:dyDescent="0.25">
      <c r="A480" s="120"/>
      <c r="B480" s="121"/>
      <c r="C480" s="122"/>
      <c r="D480" s="122"/>
      <c r="E480" s="120"/>
      <c r="F480" s="123"/>
      <c r="G480" s="124"/>
      <c r="H480" s="122"/>
      <c r="I480" s="122"/>
      <c r="J480" s="120"/>
      <c r="K480" s="123"/>
      <c r="L480" s="122"/>
    </row>
    <row r="481" spans="1:12" ht="26.25" customHeight="1" x14ac:dyDescent="0.25">
      <c r="A481" s="120"/>
      <c r="B481" s="121"/>
      <c r="C481" s="122"/>
      <c r="D481" s="122"/>
      <c r="E481" s="120"/>
      <c r="F481" s="123"/>
      <c r="G481" s="124"/>
      <c r="H481" s="122"/>
      <c r="I481" s="122"/>
      <c r="J481" s="120"/>
      <c r="K481" s="123"/>
      <c r="L481" s="122"/>
    </row>
    <row r="482" spans="1:12" ht="26.25" customHeight="1" x14ac:dyDescent="0.25">
      <c r="A482" s="120"/>
      <c r="B482" s="121"/>
      <c r="C482" s="122"/>
      <c r="D482" s="122"/>
      <c r="E482" s="120"/>
      <c r="F482" s="123"/>
      <c r="G482" s="124"/>
      <c r="H482" s="122"/>
      <c r="I482" s="122"/>
      <c r="J482" s="120"/>
      <c r="K482" s="123"/>
      <c r="L482" s="122"/>
    </row>
    <row r="483" spans="1:12" ht="26.25" customHeight="1" x14ac:dyDescent="0.25">
      <c r="A483" s="120"/>
      <c r="B483" s="121"/>
      <c r="C483" s="122"/>
      <c r="D483" s="122"/>
      <c r="E483" s="120"/>
      <c r="F483" s="123"/>
      <c r="G483" s="124"/>
      <c r="H483" s="122"/>
      <c r="I483" s="122"/>
      <c r="J483" s="120"/>
      <c r="K483" s="123"/>
      <c r="L483" s="122"/>
    </row>
    <row r="484" spans="1:12" ht="26.25" customHeight="1" x14ac:dyDescent="0.25">
      <c r="A484" s="120"/>
      <c r="B484" s="121"/>
      <c r="C484" s="122"/>
      <c r="D484" s="122"/>
      <c r="E484" s="120"/>
      <c r="F484" s="123"/>
      <c r="G484" s="124"/>
      <c r="H484" s="122"/>
      <c r="I484" s="122"/>
      <c r="J484" s="120"/>
      <c r="K484" s="123"/>
      <c r="L484" s="122"/>
    </row>
    <row r="485" spans="1:12" ht="26.25" customHeight="1" x14ac:dyDescent="0.25">
      <c r="A485" s="120"/>
      <c r="B485" s="121"/>
      <c r="C485" s="122"/>
      <c r="D485" s="122"/>
      <c r="E485" s="120"/>
      <c r="F485" s="123"/>
      <c r="G485" s="124"/>
      <c r="H485" s="122"/>
      <c r="I485" s="122"/>
      <c r="J485" s="120"/>
      <c r="K485" s="123"/>
      <c r="L485" s="122"/>
    </row>
    <row r="486" spans="1:12" ht="26.25" customHeight="1" x14ac:dyDescent="0.25">
      <c r="A486" s="120"/>
      <c r="B486" s="121"/>
      <c r="C486" s="122"/>
      <c r="D486" s="122"/>
      <c r="E486" s="120"/>
      <c r="F486" s="123"/>
      <c r="G486" s="124"/>
      <c r="H486" s="122"/>
      <c r="I486" s="122"/>
      <c r="J486" s="120"/>
      <c r="K486" s="123"/>
      <c r="L486" s="122"/>
    </row>
    <row r="487" spans="1:12" ht="26.25" customHeight="1" x14ac:dyDescent="0.25">
      <c r="A487" s="120"/>
      <c r="B487" s="121"/>
      <c r="C487" s="122"/>
      <c r="D487" s="122"/>
      <c r="E487" s="120"/>
      <c r="F487" s="123"/>
      <c r="G487" s="124"/>
      <c r="H487" s="122"/>
      <c r="I487" s="122"/>
      <c r="J487" s="120"/>
      <c r="K487" s="123"/>
      <c r="L487" s="122"/>
    </row>
    <row r="488" spans="1:12" ht="26.25" customHeight="1" x14ac:dyDescent="0.25">
      <c r="A488" s="120"/>
      <c r="B488" s="121"/>
      <c r="C488" s="122"/>
      <c r="D488" s="122"/>
      <c r="E488" s="120"/>
      <c r="F488" s="123"/>
      <c r="G488" s="124"/>
      <c r="H488" s="122"/>
      <c r="I488" s="122"/>
      <c r="J488" s="120"/>
      <c r="K488" s="123"/>
      <c r="L488" s="122"/>
    </row>
    <row r="489" spans="1:12" ht="26.25" customHeight="1" x14ac:dyDescent="0.25">
      <c r="A489" s="120"/>
      <c r="B489" s="121"/>
      <c r="C489" s="122"/>
      <c r="D489" s="122"/>
      <c r="E489" s="120"/>
      <c r="F489" s="123"/>
      <c r="G489" s="124"/>
      <c r="H489" s="122"/>
      <c r="I489" s="122"/>
      <c r="J489" s="120"/>
      <c r="K489" s="123"/>
      <c r="L489" s="122"/>
    </row>
    <row r="490" spans="1:12" ht="26.25" customHeight="1" x14ac:dyDescent="0.25">
      <c r="A490" s="120"/>
      <c r="B490" s="121"/>
      <c r="C490" s="122"/>
      <c r="D490" s="122"/>
      <c r="E490" s="120"/>
      <c r="F490" s="123"/>
      <c r="G490" s="124"/>
      <c r="H490" s="122"/>
      <c r="I490" s="122"/>
      <c r="J490" s="120"/>
      <c r="K490" s="123"/>
      <c r="L490" s="122"/>
    </row>
    <row r="491" spans="1:12" ht="26.25" customHeight="1" x14ac:dyDescent="0.25">
      <c r="A491" s="120"/>
      <c r="B491" s="121"/>
      <c r="C491" s="122"/>
      <c r="D491" s="122"/>
      <c r="E491" s="120"/>
      <c r="F491" s="123"/>
      <c r="G491" s="124"/>
      <c r="H491" s="122"/>
      <c r="I491" s="122"/>
      <c r="J491" s="120"/>
      <c r="K491" s="123"/>
      <c r="L491" s="122"/>
    </row>
    <row r="492" spans="1:12" ht="26.25" customHeight="1" x14ac:dyDescent="0.25">
      <c r="A492" s="120"/>
      <c r="B492" s="121"/>
      <c r="C492" s="122"/>
      <c r="D492" s="122"/>
      <c r="E492" s="120"/>
      <c r="F492" s="123"/>
      <c r="G492" s="124"/>
      <c r="H492" s="122"/>
      <c r="I492" s="122"/>
      <c r="J492" s="120"/>
      <c r="K492" s="123"/>
      <c r="L492" s="122"/>
    </row>
    <row r="493" spans="1:12" ht="26.25" customHeight="1" x14ac:dyDescent="0.25">
      <c r="A493" s="120"/>
      <c r="B493" s="121"/>
      <c r="C493" s="122"/>
      <c r="D493" s="122"/>
      <c r="E493" s="120"/>
      <c r="F493" s="123"/>
      <c r="G493" s="124"/>
      <c r="H493" s="122"/>
      <c r="I493" s="122"/>
      <c r="J493" s="120"/>
      <c r="K493" s="123"/>
      <c r="L493" s="122"/>
    </row>
    <row r="494" spans="1:12" ht="26.25" customHeight="1" x14ac:dyDescent="0.25">
      <c r="A494" s="120"/>
      <c r="B494" s="121"/>
      <c r="C494" s="122"/>
      <c r="D494" s="122"/>
      <c r="E494" s="120"/>
      <c r="F494" s="123"/>
      <c r="G494" s="124"/>
      <c r="H494" s="122"/>
      <c r="I494" s="122"/>
      <c r="J494" s="120"/>
      <c r="K494" s="123"/>
      <c r="L494" s="122"/>
    </row>
    <row r="495" spans="1:12" ht="26.25" customHeight="1" x14ac:dyDescent="0.25">
      <c r="A495" s="120"/>
      <c r="B495" s="121"/>
      <c r="C495" s="122"/>
      <c r="D495" s="122"/>
      <c r="E495" s="120"/>
      <c r="F495" s="123"/>
      <c r="G495" s="124"/>
      <c r="H495" s="122"/>
      <c r="I495" s="122"/>
      <c r="J495" s="120"/>
      <c r="K495" s="123"/>
      <c r="L495" s="122"/>
    </row>
    <row r="496" spans="1:12" ht="26.25" customHeight="1" x14ac:dyDescent="0.25">
      <c r="A496" s="120"/>
      <c r="B496" s="121"/>
      <c r="C496" s="122"/>
      <c r="D496" s="122"/>
      <c r="E496" s="120"/>
      <c r="F496" s="123"/>
      <c r="G496" s="124"/>
      <c r="H496" s="122"/>
      <c r="I496" s="122"/>
      <c r="J496" s="120"/>
      <c r="K496" s="123"/>
      <c r="L496" s="122"/>
    </row>
    <row r="497" spans="1:12" ht="26.25" customHeight="1" x14ac:dyDescent="0.25">
      <c r="A497" s="120"/>
      <c r="B497" s="121"/>
      <c r="C497" s="122"/>
      <c r="D497" s="122"/>
      <c r="E497" s="120"/>
      <c r="F497" s="123"/>
      <c r="G497" s="124"/>
      <c r="H497" s="122"/>
      <c r="I497" s="122"/>
      <c r="J497" s="120"/>
      <c r="K497" s="123"/>
      <c r="L497" s="122"/>
    </row>
    <row r="498" spans="1:12" ht="26.25" customHeight="1" x14ac:dyDescent="0.25">
      <c r="A498" s="120"/>
      <c r="B498" s="121"/>
      <c r="C498" s="122"/>
      <c r="D498" s="122"/>
      <c r="E498" s="120"/>
      <c r="F498" s="123"/>
      <c r="G498" s="124"/>
      <c r="H498" s="122"/>
      <c r="I498" s="122"/>
      <c r="J498" s="120"/>
      <c r="K498" s="123"/>
      <c r="L498" s="122"/>
    </row>
    <row r="499" spans="1:12" ht="26.25" customHeight="1" x14ac:dyDescent="0.25">
      <c r="A499" s="120"/>
      <c r="B499" s="121"/>
      <c r="C499" s="122"/>
      <c r="D499" s="122"/>
      <c r="E499" s="120"/>
      <c r="F499" s="123"/>
      <c r="G499" s="124"/>
      <c r="H499" s="122"/>
      <c r="I499" s="122"/>
      <c r="J499" s="120"/>
      <c r="K499" s="123"/>
      <c r="L499" s="122"/>
    </row>
    <row r="500" spans="1:12" ht="26.25" customHeight="1" x14ac:dyDescent="0.25">
      <c r="A500" s="120"/>
      <c r="B500" s="121"/>
      <c r="C500" s="122"/>
      <c r="D500" s="122"/>
      <c r="E500" s="120"/>
      <c r="F500" s="123"/>
      <c r="G500" s="124"/>
      <c r="H500" s="122"/>
      <c r="I500" s="122"/>
      <c r="J500" s="120"/>
      <c r="K500" s="123"/>
      <c r="L500" s="122"/>
    </row>
    <row r="501" spans="1:12" ht="26.25" customHeight="1" x14ac:dyDescent="0.25">
      <c r="A501" s="120"/>
      <c r="B501" s="121"/>
      <c r="C501" s="122"/>
      <c r="D501" s="122"/>
      <c r="E501" s="120"/>
      <c r="F501" s="123"/>
      <c r="G501" s="124"/>
      <c r="H501" s="122"/>
      <c r="I501" s="122"/>
      <c r="J501" s="120"/>
      <c r="K501" s="123"/>
      <c r="L501" s="122"/>
    </row>
    <row r="502" spans="1:12" ht="26.25" customHeight="1" x14ac:dyDescent="0.25">
      <c r="A502" s="120"/>
      <c r="B502" s="121"/>
      <c r="C502" s="122"/>
      <c r="D502" s="122"/>
      <c r="E502" s="120"/>
      <c r="F502" s="123"/>
      <c r="G502" s="124"/>
      <c r="H502" s="122"/>
      <c r="I502" s="122"/>
      <c r="J502" s="120"/>
      <c r="K502" s="123"/>
      <c r="L502" s="122"/>
    </row>
    <row r="503" spans="1:12" ht="26.25" customHeight="1" x14ac:dyDescent="0.25">
      <c r="A503" s="120"/>
      <c r="B503" s="121"/>
      <c r="C503" s="122"/>
      <c r="D503" s="122"/>
      <c r="E503" s="120"/>
      <c r="F503" s="123"/>
      <c r="G503" s="124"/>
      <c r="H503" s="122"/>
      <c r="I503" s="122"/>
      <c r="J503" s="120"/>
      <c r="K503" s="123"/>
      <c r="L503" s="122"/>
    </row>
    <row r="504" spans="1:12" ht="26.25" customHeight="1" x14ac:dyDescent="0.25">
      <c r="A504" s="120"/>
      <c r="B504" s="121"/>
      <c r="C504" s="122"/>
      <c r="D504" s="122"/>
      <c r="E504" s="120"/>
      <c r="F504" s="123"/>
      <c r="G504" s="124"/>
      <c r="H504" s="122"/>
      <c r="I504" s="122"/>
      <c r="J504" s="120"/>
      <c r="K504" s="123"/>
      <c r="L504" s="122"/>
    </row>
    <row r="505" spans="1:12" ht="26.25" customHeight="1" x14ac:dyDescent="0.25">
      <c r="A505" s="120"/>
      <c r="B505" s="121"/>
      <c r="C505" s="122"/>
      <c r="D505" s="122"/>
      <c r="E505" s="120"/>
      <c r="F505" s="123"/>
      <c r="G505" s="124"/>
      <c r="H505" s="122"/>
      <c r="I505" s="122"/>
      <c r="J505" s="120"/>
      <c r="K505" s="123"/>
      <c r="L505" s="122"/>
    </row>
    <row r="506" spans="1:12" ht="26.25" customHeight="1" x14ac:dyDescent="0.25">
      <c r="A506" s="120"/>
      <c r="B506" s="121"/>
      <c r="C506" s="122"/>
      <c r="D506" s="122"/>
      <c r="E506" s="120"/>
      <c r="F506" s="123"/>
      <c r="G506" s="124"/>
      <c r="H506" s="122"/>
      <c r="I506" s="122"/>
      <c r="J506" s="120"/>
      <c r="K506" s="123"/>
      <c r="L506" s="122"/>
    </row>
    <row r="507" spans="1:12" ht="26.25" customHeight="1" x14ac:dyDescent="0.25">
      <c r="A507" s="120"/>
      <c r="B507" s="121"/>
      <c r="C507" s="122"/>
      <c r="D507" s="122"/>
      <c r="E507" s="120"/>
      <c r="F507" s="123"/>
      <c r="G507" s="124"/>
      <c r="H507" s="122"/>
      <c r="I507" s="122"/>
      <c r="J507" s="120"/>
      <c r="K507" s="123"/>
      <c r="L507" s="122"/>
    </row>
    <row r="508" spans="1:12" ht="26.25" customHeight="1" x14ac:dyDescent="0.25">
      <c r="A508" s="120"/>
      <c r="B508" s="121"/>
      <c r="C508" s="122"/>
      <c r="D508" s="122"/>
      <c r="E508" s="120"/>
      <c r="F508" s="123"/>
      <c r="G508" s="124"/>
      <c r="H508" s="122"/>
      <c r="I508" s="122"/>
      <c r="J508" s="120"/>
      <c r="K508" s="123"/>
      <c r="L508" s="122"/>
    </row>
    <row r="509" spans="1:12" ht="26.25" customHeight="1" x14ac:dyDescent="0.25">
      <c r="A509" s="120"/>
      <c r="B509" s="121"/>
      <c r="C509" s="122"/>
      <c r="D509" s="122"/>
      <c r="E509" s="120"/>
      <c r="F509" s="123"/>
      <c r="G509" s="124"/>
      <c r="H509" s="122"/>
      <c r="I509" s="122"/>
      <c r="J509" s="120"/>
      <c r="K509" s="123"/>
      <c r="L509" s="122"/>
    </row>
    <row r="510" spans="1:12" ht="26.25" customHeight="1" x14ac:dyDescent="0.25">
      <c r="A510" s="120"/>
      <c r="B510" s="121"/>
      <c r="C510" s="122"/>
      <c r="D510" s="122"/>
      <c r="E510" s="122"/>
      <c r="F510" s="123"/>
      <c r="G510" s="124"/>
      <c r="H510" s="122"/>
      <c r="I510" s="122"/>
      <c r="J510" s="122"/>
      <c r="K510" s="123"/>
      <c r="L510" s="122"/>
    </row>
    <row r="511" spans="1:12" ht="26.25" customHeight="1" x14ac:dyDescent="0.25">
      <c r="A511" s="120"/>
      <c r="B511" s="121"/>
      <c r="C511" s="122"/>
      <c r="D511" s="122"/>
      <c r="E511" s="122"/>
      <c r="F511" s="123"/>
      <c r="G511" s="124"/>
      <c r="H511" s="122"/>
      <c r="I511" s="122"/>
      <c r="J511" s="122"/>
      <c r="K511" s="123"/>
      <c r="L511" s="122"/>
    </row>
    <row r="512" spans="1:12" ht="26.25" customHeight="1" x14ac:dyDescent="0.25">
      <c r="A512" s="120"/>
      <c r="B512" s="121"/>
      <c r="C512" s="122"/>
      <c r="D512" s="122"/>
      <c r="E512" s="122"/>
      <c r="F512" s="123"/>
      <c r="G512" s="124"/>
      <c r="H512" s="122"/>
      <c r="I512" s="122"/>
      <c r="J512" s="122"/>
      <c r="K512" s="123"/>
      <c r="L512" s="122"/>
    </row>
    <row r="513" spans="1:12" ht="26.25" customHeight="1" x14ac:dyDescent="0.25">
      <c r="A513" s="120"/>
      <c r="B513" s="121"/>
      <c r="C513" s="122"/>
      <c r="D513" s="122"/>
      <c r="E513" s="122"/>
      <c r="F513" s="123"/>
      <c r="G513" s="124"/>
      <c r="H513" s="122"/>
      <c r="I513" s="122"/>
      <c r="J513" s="122"/>
      <c r="K513" s="123"/>
      <c r="L513" s="122"/>
    </row>
    <row r="514" spans="1:12" ht="26.25" customHeight="1" x14ac:dyDescent="0.25">
      <c r="A514" s="120"/>
      <c r="B514" s="121"/>
      <c r="C514" s="122"/>
      <c r="D514" s="122"/>
      <c r="E514" s="122"/>
      <c r="F514" s="123"/>
      <c r="G514" s="124"/>
      <c r="H514" s="122"/>
      <c r="I514" s="122"/>
      <c r="J514" s="122"/>
      <c r="K514" s="123"/>
      <c r="L514" s="122"/>
    </row>
    <row r="515" spans="1:12" ht="26.25" customHeight="1" x14ac:dyDescent="0.25">
      <c r="A515" s="120"/>
      <c r="B515" s="121"/>
      <c r="C515" s="122"/>
      <c r="D515" s="122"/>
      <c r="E515" s="122"/>
      <c r="F515" s="123"/>
      <c r="G515" s="124"/>
      <c r="H515" s="122"/>
      <c r="I515" s="122"/>
      <c r="J515" s="122"/>
      <c r="K515" s="123"/>
      <c r="L515" s="122"/>
    </row>
    <row r="516" spans="1:12" ht="26.25" customHeight="1" x14ac:dyDescent="0.25">
      <c r="A516" s="120"/>
      <c r="B516" s="121"/>
      <c r="C516" s="122"/>
      <c r="D516" s="122"/>
      <c r="E516" s="122"/>
      <c r="F516" s="123"/>
      <c r="G516" s="124"/>
      <c r="H516" s="122"/>
      <c r="I516" s="122"/>
      <c r="J516" s="122"/>
      <c r="K516" s="123"/>
      <c r="L516" s="122"/>
    </row>
    <row r="517" spans="1:12" ht="26.25" customHeight="1" x14ac:dyDescent="0.25">
      <c r="A517" s="120"/>
      <c r="B517" s="121"/>
      <c r="C517" s="122"/>
      <c r="D517" s="122"/>
      <c r="E517" s="122"/>
      <c r="F517" s="123"/>
      <c r="G517" s="124"/>
      <c r="H517" s="122"/>
      <c r="I517" s="122"/>
      <c r="J517" s="122"/>
      <c r="K517" s="123"/>
      <c r="L517" s="122"/>
    </row>
    <row r="518" spans="1:12" ht="26.25" customHeight="1" x14ac:dyDescent="0.25">
      <c r="A518" s="120"/>
      <c r="B518" s="121"/>
      <c r="C518" s="122"/>
      <c r="D518" s="122"/>
      <c r="E518" s="122"/>
      <c r="F518" s="123"/>
      <c r="G518" s="124"/>
      <c r="H518" s="122"/>
      <c r="I518" s="122"/>
      <c r="J518" s="122"/>
      <c r="K518" s="123"/>
      <c r="L518" s="122"/>
    </row>
    <row r="519" spans="1:12" ht="26.25" customHeight="1" x14ac:dyDescent="0.25">
      <c r="A519" s="120"/>
      <c r="B519" s="121"/>
      <c r="C519" s="122"/>
      <c r="D519" s="122"/>
      <c r="E519" s="122"/>
      <c r="F519" s="123"/>
      <c r="G519" s="124"/>
      <c r="H519" s="122"/>
      <c r="I519" s="122"/>
      <c r="J519" s="122"/>
      <c r="K519" s="123"/>
      <c r="L519" s="122"/>
    </row>
    <row r="520" spans="1:12" ht="26.25" customHeight="1" x14ac:dyDescent="0.25">
      <c r="A520" s="120"/>
      <c r="B520" s="121"/>
      <c r="C520" s="122"/>
      <c r="D520" s="122"/>
      <c r="E520" s="122"/>
      <c r="F520" s="123"/>
      <c r="G520" s="124"/>
      <c r="H520" s="122"/>
      <c r="I520" s="122"/>
      <c r="J520" s="122"/>
      <c r="K520" s="123"/>
      <c r="L520" s="122"/>
    </row>
    <row r="521" spans="1:12" ht="26.25" customHeight="1" x14ac:dyDescent="0.25">
      <c r="A521" s="120"/>
      <c r="B521" s="121"/>
      <c r="C521" s="122"/>
      <c r="D521" s="122"/>
      <c r="E521" s="122"/>
      <c r="F521" s="123"/>
      <c r="G521" s="124"/>
      <c r="H521" s="122"/>
      <c r="I521" s="122"/>
      <c r="J521" s="122"/>
      <c r="K521" s="123"/>
      <c r="L521" s="122"/>
    </row>
    <row r="522" spans="1:12" ht="26.25" customHeight="1" x14ac:dyDescent="0.25">
      <c r="A522" s="120"/>
      <c r="B522" s="121"/>
      <c r="C522" s="122"/>
      <c r="D522" s="122"/>
      <c r="E522" s="122"/>
      <c r="F522" s="123"/>
      <c r="G522" s="124"/>
      <c r="H522" s="122"/>
      <c r="I522" s="122"/>
      <c r="J522" s="122"/>
      <c r="K522" s="123"/>
      <c r="L522" s="122"/>
    </row>
    <row r="523" spans="1:12" ht="26.25" customHeight="1" x14ac:dyDescent="0.25">
      <c r="A523" s="120"/>
      <c r="B523" s="121"/>
      <c r="C523" s="122"/>
      <c r="D523" s="122"/>
      <c r="E523" s="122"/>
      <c r="F523" s="123"/>
      <c r="G523" s="124"/>
      <c r="H523" s="122"/>
      <c r="I523" s="122"/>
      <c r="J523" s="122"/>
      <c r="K523" s="123"/>
      <c r="L523" s="122"/>
    </row>
    <row r="524" spans="1:12" ht="26.25" customHeight="1" x14ac:dyDescent="0.25">
      <c r="A524" s="120"/>
      <c r="B524" s="121"/>
      <c r="C524" s="122"/>
      <c r="D524" s="122"/>
      <c r="E524" s="122"/>
      <c r="F524" s="123"/>
      <c r="G524" s="124"/>
      <c r="H524" s="122"/>
      <c r="I524" s="122"/>
      <c r="J524" s="122"/>
      <c r="K524" s="123"/>
      <c r="L524" s="122"/>
    </row>
    <row r="525" spans="1:12" ht="26.25" customHeight="1" x14ac:dyDescent="0.25">
      <c r="A525" s="120"/>
      <c r="B525" s="121"/>
      <c r="C525" s="122"/>
      <c r="D525" s="122"/>
      <c r="E525" s="122"/>
      <c r="F525" s="123"/>
      <c r="G525" s="124"/>
      <c r="H525" s="122"/>
      <c r="I525" s="122"/>
      <c r="J525" s="122"/>
      <c r="K525" s="123"/>
      <c r="L525" s="122"/>
    </row>
    <row r="526" spans="1:12" ht="26.25" customHeight="1" x14ac:dyDescent="0.25">
      <c r="A526" s="120"/>
      <c r="B526" s="121"/>
      <c r="C526" s="122"/>
      <c r="D526" s="122"/>
      <c r="E526" s="122"/>
      <c r="F526" s="123"/>
      <c r="G526" s="124"/>
      <c r="H526" s="122"/>
      <c r="I526" s="122"/>
      <c r="J526" s="122"/>
      <c r="K526" s="123"/>
      <c r="L526" s="122"/>
    </row>
    <row r="527" spans="1:12" ht="26.25" customHeight="1" x14ac:dyDescent="0.25">
      <c r="A527" s="120"/>
      <c r="B527" s="121"/>
      <c r="C527" s="122"/>
      <c r="D527" s="122"/>
      <c r="E527" s="122"/>
      <c r="F527" s="123"/>
      <c r="G527" s="124"/>
      <c r="H527" s="122"/>
      <c r="I527" s="122"/>
      <c r="J527" s="122"/>
      <c r="K527" s="123"/>
      <c r="L527" s="122"/>
    </row>
    <row r="528" spans="1:12" ht="26.25" customHeight="1" x14ac:dyDescent="0.25">
      <c r="A528" s="120"/>
      <c r="B528" s="121"/>
      <c r="C528" s="122"/>
      <c r="D528" s="122"/>
      <c r="E528" s="122"/>
      <c r="F528" s="123"/>
      <c r="G528" s="124"/>
      <c r="H528" s="122"/>
      <c r="I528" s="122"/>
      <c r="J528" s="122"/>
      <c r="K528" s="123"/>
      <c r="L528" s="122"/>
    </row>
    <row r="529" spans="1:12" ht="26.25" customHeight="1" x14ac:dyDescent="0.25">
      <c r="A529" s="120"/>
      <c r="B529" s="121"/>
      <c r="C529" s="122"/>
      <c r="D529" s="122"/>
      <c r="E529" s="122"/>
      <c r="F529" s="123"/>
      <c r="G529" s="124"/>
      <c r="H529" s="122"/>
      <c r="I529" s="122"/>
      <c r="J529" s="122"/>
      <c r="K529" s="123"/>
      <c r="L529" s="122"/>
    </row>
    <row r="530" spans="1:12" ht="26.25" customHeight="1" x14ac:dyDescent="0.25">
      <c r="A530" s="120"/>
      <c r="B530" s="121"/>
      <c r="C530" s="122"/>
      <c r="D530" s="122"/>
      <c r="E530" s="122"/>
      <c r="F530" s="123"/>
      <c r="G530" s="124"/>
      <c r="H530" s="122"/>
      <c r="I530" s="122"/>
      <c r="J530" s="122"/>
      <c r="K530" s="123"/>
      <c r="L530" s="122"/>
    </row>
    <row r="531" spans="1:12" ht="26.25" customHeight="1" x14ac:dyDescent="0.25">
      <c r="A531" s="120"/>
      <c r="B531" s="121"/>
      <c r="C531" s="122"/>
      <c r="D531" s="122"/>
      <c r="E531" s="122"/>
      <c r="F531" s="123"/>
      <c r="G531" s="124"/>
      <c r="H531" s="122"/>
      <c r="I531" s="122"/>
      <c r="J531" s="122"/>
      <c r="K531" s="123"/>
      <c r="L531" s="122"/>
    </row>
    <row r="532" spans="1:12" ht="26.25" customHeight="1" x14ac:dyDescent="0.25">
      <c r="A532" s="120"/>
      <c r="B532" s="121"/>
      <c r="C532" s="122"/>
      <c r="D532" s="122"/>
      <c r="E532" s="122"/>
      <c r="F532" s="123"/>
      <c r="G532" s="124"/>
      <c r="H532" s="122"/>
      <c r="I532" s="122"/>
      <c r="J532" s="122"/>
      <c r="K532" s="123"/>
      <c r="L532" s="122"/>
    </row>
    <row r="533" spans="1:12" ht="26.25" customHeight="1" x14ac:dyDescent="0.25">
      <c r="A533" s="120"/>
      <c r="B533" s="121"/>
      <c r="C533" s="122"/>
      <c r="D533" s="122"/>
      <c r="E533" s="122"/>
      <c r="F533" s="123"/>
      <c r="G533" s="124"/>
      <c r="H533" s="122"/>
      <c r="I533" s="122"/>
      <c r="J533" s="122"/>
      <c r="K533" s="123"/>
      <c r="L533" s="122"/>
    </row>
    <row r="534" spans="1:12" ht="26.25" customHeight="1" x14ac:dyDescent="0.25">
      <c r="A534" s="120"/>
      <c r="B534" s="121"/>
      <c r="C534" s="122"/>
      <c r="D534" s="122"/>
      <c r="E534" s="122"/>
      <c r="F534" s="123"/>
      <c r="G534" s="124"/>
      <c r="H534" s="122"/>
      <c r="I534" s="122"/>
      <c r="J534" s="122"/>
      <c r="K534" s="123"/>
      <c r="L534" s="122"/>
    </row>
    <row r="535" spans="1:12" ht="26.25" customHeight="1" x14ac:dyDescent="0.25">
      <c r="A535" s="120"/>
      <c r="B535" s="121"/>
      <c r="C535" s="122"/>
      <c r="D535" s="122"/>
      <c r="E535" s="122"/>
      <c r="F535" s="123"/>
      <c r="G535" s="124"/>
      <c r="H535" s="122"/>
      <c r="I535" s="122"/>
      <c r="J535" s="122"/>
      <c r="K535" s="123"/>
      <c r="L535" s="122"/>
    </row>
    <row r="536" spans="1:12" ht="26.25" customHeight="1" x14ac:dyDescent="0.25">
      <c r="A536" s="120"/>
      <c r="B536" s="121"/>
      <c r="C536" s="122"/>
      <c r="D536" s="122"/>
      <c r="E536" s="122"/>
      <c r="F536" s="123"/>
      <c r="G536" s="124"/>
      <c r="H536" s="122"/>
      <c r="I536" s="122"/>
      <c r="J536" s="122"/>
      <c r="K536" s="123"/>
      <c r="L536" s="122"/>
    </row>
    <row r="537" spans="1:12" ht="26.25" customHeight="1" x14ac:dyDescent="0.25">
      <c r="A537" s="120"/>
      <c r="B537" s="121"/>
      <c r="C537" s="122"/>
      <c r="D537" s="122"/>
      <c r="E537" s="122"/>
      <c r="F537" s="123"/>
      <c r="G537" s="124"/>
      <c r="H537" s="122"/>
      <c r="I537" s="122"/>
      <c r="J537" s="122"/>
      <c r="K537" s="123"/>
      <c r="L537" s="122"/>
    </row>
    <row r="538" spans="1:12" ht="26.25" customHeight="1" x14ac:dyDescent="0.25">
      <c r="A538" s="120"/>
      <c r="B538" s="121"/>
      <c r="C538" s="122"/>
      <c r="D538" s="122"/>
      <c r="E538" s="122"/>
      <c r="F538" s="123"/>
      <c r="G538" s="124"/>
      <c r="H538" s="122"/>
      <c r="I538" s="122"/>
      <c r="J538" s="122"/>
      <c r="K538" s="123"/>
      <c r="L538" s="122"/>
    </row>
    <row r="539" spans="1:12" ht="26.25" customHeight="1" x14ac:dyDescent="0.25">
      <c r="A539" s="120"/>
      <c r="B539" s="121"/>
      <c r="C539" s="122"/>
      <c r="D539" s="122"/>
      <c r="E539" s="122"/>
      <c r="F539" s="123"/>
      <c r="G539" s="124"/>
      <c r="H539" s="122"/>
      <c r="I539" s="122"/>
      <c r="J539" s="122"/>
      <c r="K539" s="123"/>
      <c r="L539" s="122"/>
    </row>
    <row r="540" spans="1:12" ht="26.25" customHeight="1" x14ac:dyDescent="0.25">
      <c r="A540" s="120"/>
      <c r="B540" s="121"/>
      <c r="C540" s="122"/>
      <c r="D540" s="122"/>
      <c r="E540" s="122"/>
      <c r="F540" s="123"/>
      <c r="G540" s="124"/>
      <c r="H540" s="122"/>
      <c r="I540" s="122"/>
      <c r="J540" s="122"/>
      <c r="K540" s="123"/>
      <c r="L540" s="122"/>
    </row>
    <row r="541" spans="1:12" ht="26.25" customHeight="1" x14ac:dyDescent="0.25">
      <c r="A541" s="120"/>
      <c r="B541" s="121"/>
      <c r="C541" s="122"/>
      <c r="D541" s="122"/>
      <c r="E541" s="122"/>
      <c r="F541" s="123"/>
      <c r="G541" s="124"/>
      <c r="H541" s="122"/>
      <c r="I541" s="122"/>
      <c r="J541" s="122"/>
      <c r="K541" s="123"/>
      <c r="L541" s="122"/>
    </row>
    <row r="542" spans="1:12" ht="26.25" customHeight="1" x14ac:dyDescent="0.25">
      <c r="A542" s="120"/>
      <c r="B542" s="121"/>
      <c r="C542" s="122"/>
      <c r="D542" s="122"/>
      <c r="E542" s="122"/>
      <c r="F542" s="123"/>
      <c r="G542" s="124"/>
      <c r="H542" s="122"/>
      <c r="I542" s="122"/>
      <c r="J542" s="122"/>
      <c r="K542" s="123"/>
      <c r="L542" s="122"/>
    </row>
    <row r="543" spans="1:12" ht="26.25" customHeight="1" x14ac:dyDescent="0.25">
      <c r="A543" s="120"/>
      <c r="B543" s="121"/>
      <c r="C543" s="122"/>
      <c r="D543" s="122"/>
      <c r="E543" s="122"/>
      <c r="F543" s="123"/>
      <c r="G543" s="124"/>
      <c r="H543" s="122"/>
      <c r="I543" s="122"/>
      <c r="J543" s="122"/>
      <c r="K543" s="123"/>
      <c r="L543" s="122"/>
    </row>
    <row r="544" spans="1:12" ht="26.25" customHeight="1" x14ac:dyDescent="0.25">
      <c r="A544" s="120"/>
      <c r="B544" s="121"/>
      <c r="C544" s="122"/>
      <c r="D544" s="122"/>
      <c r="E544" s="122"/>
      <c r="F544" s="123"/>
      <c r="G544" s="124"/>
      <c r="H544" s="122"/>
      <c r="I544" s="122"/>
      <c r="J544" s="122"/>
      <c r="K544" s="123"/>
      <c r="L544" s="122"/>
    </row>
    <row r="545" spans="1:12" ht="26.25" customHeight="1" x14ac:dyDescent="0.25">
      <c r="A545" s="120"/>
      <c r="B545" s="121"/>
      <c r="C545" s="122"/>
      <c r="D545" s="122"/>
      <c r="E545" s="122"/>
      <c r="F545" s="123"/>
      <c r="G545" s="124"/>
      <c r="H545" s="122"/>
      <c r="I545" s="122"/>
      <c r="J545" s="122"/>
      <c r="K545" s="123"/>
      <c r="L545" s="122"/>
    </row>
    <row r="546" spans="1:12" ht="26.25" customHeight="1" x14ac:dyDescent="0.25">
      <c r="A546" s="120"/>
      <c r="B546" s="121"/>
      <c r="C546" s="122"/>
      <c r="D546" s="122"/>
      <c r="E546" s="122"/>
      <c r="F546" s="123"/>
      <c r="G546" s="124"/>
      <c r="H546" s="122"/>
      <c r="I546" s="122"/>
      <c r="J546" s="122"/>
      <c r="K546" s="123"/>
      <c r="L546" s="122"/>
    </row>
    <row r="547" spans="1:12" ht="26.25" customHeight="1" x14ac:dyDescent="0.25">
      <c r="A547" s="120"/>
      <c r="B547" s="121"/>
      <c r="C547" s="122"/>
      <c r="D547" s="122"/>
      <c r="E547" s="122"/>
      <c r="F547" s="123"/>
      <c r="G547" s="124"/>
      <c r="H547" s="122"/>
      <c r="I547" s="122"/>
      <c r="J547" s="122"/>
      <c r="K547" s="123"/>
      <c r="L547" s="122"/>
    </row>
    <row r="548" spans="1:12" ht="26.25" customHeight="1" x14ac:dyDescent="0.25">
      <c r="A548" s="120"/>
      <c r="B548" s="121"/>
      <c r="C548" s="122"/>
      <c r="D548" s="122"/>
      <c r="E548" s="122"/>
      <c r="F548" s="123"/>
      <c r="G548" s="124"/>
      <c r="H548" s="122"/>
      <c r="I548" s="122"/>
      <c r="J548" s="122"/>
      <c r="K548" s="123"/>
      <c r="L548" s="122"/>
    </row>
    <row r="549" spans="1:12" ht="26.25" customHeight="1" x14ac:dyDescent="0.25">
      <c r="A549" s="120"/>
      <c r="B549" s="121"/>
      <c r="C549" s="122"/>
      <c r="D549" s="122"/>
      <c r="E549" s="122"/>
      <c r="F549" s="123"/>
      <c r="G549" s="124"/>
      <c r="H549" s="122"/>
      <c r="I549" s="122"/>
      <c r="J549" s="122"/>
      <c r="K549" s="123"/>
      <c r="L549" s="122"/>
    </row>
    <row r="550" spans="1:12" ht="26.25" customHeight="1" x14ac:dyDescent="0.25">
      <c r="A550" s="120"/>
      <c r="B550" s="121"/>
      <c r="C550" s="122"/>
      <c r="D550" s="122"/>
      <c r="E550" s="122"/>
      <c r="F550" s="123"/>
      <c r="G550" s="124"/>
      <c r="H550" s="122"/>
      <c r="I550" s="122"/>
      <c r="J550" s="122"/>
      <c r="K550" s="123"/>
      <c r="L550" s="122"/>
    </row>
    <row r="551" spans="1:12" ht="26.25" customHeight="1" x14ac:dyDescent="0.25">
      <c r="A551" s="120"/>
      <c r="B551" s="121"/>
      <c r="C551" s="122"/>
      <c r="D551" s="122"/>
      <c r="E551" s="122"/>
      <c r="F551" s="123"/>
      <c r="G551" s="124"/>
      <c r="H551" s="122"/>
      <c r="I551" s="122"/>
      <c r="J551" s="122"/>
      <c r="K551" s="123"/>
      <c r="L551" s="122"/>
    </row>
    <row r="552" spans="1:12" ht="26.25" customHeight="1" x14ac:dyDescent="0.25">
      <c r="A552" s="120"/>
      <c r="B552" s="121"/>
      <c r="C552" s="122"/>
      <c r="D552" s="122"/>
      <c r="E552" s="122"/>
      <c r="F552" s="123"/>
      <c r="G552" s="124"/>
      <c r="H552" s="122"/>
      <c r="I552" s="122"/>
      <c r="J552" s="122"/>
      <c r="K552" s="123"/>
      <c r="L552" s="122"/>
    </row>
    <row r="553" spans="1:12" ht="26.25" customHeight="1" x14ac:dyDescent="0.25">
      <c r="A553" s="120"/>
      <c r="B553" s="121"/>
      <c r="C553" s="122"/>
      <c r="D553" s="122"/>
      <c r="E553" s="122"/>
      <c r="F553" s="123"/>
      <c r="G553" s="124"/>
      <c r="H553" s="122"/>
      <c r="I553" s="122"/>
      <c r="J553" s="122"/>
      <c r="K553" s="123"/>
      <c r="L553" s="122"/>
    </row>
    <row r="554" spans="1:12" ht="26.25" customHeight="1" x14ac:dyDescent="0.25">
      <c r="A554" s="120"/>
      <c r="B554" s="121"/>
      <c r="C554" s="122"/>
      <c r="D554" s="122"/>
      <c r="E554" s="122"/>
      <c r="F554" s="123"/>
      <c r="G554" s="124"/>
      <c r="H554" s="122"/>
      <c r="I554" s="122"/>
      <c r="J554" s="122"/>
      <c r="K554" s="123"/>
      <c r="L554" s="122"/>
    </row>
    <row r="555" spans="1:12" ht="26.25" customHeight="1" x14ac:dyDescent="0.25">
      <c r="A555" s="120"/>
      <c r="B555" s="121"/>
      <c r="C555" s="122"/>
      <c r="D555" s="122"/>
      <c r="E555" s="122"/>
      <c r="F555" s="123"/>
      <c r="G555" s="124"/>
      <c r="H555" s="122"/>
      <c r="I555" s="122"/>
      <c r="J555" s="122"/>
      <c r="K555" s="123"/>
      <c r="L555" s="122"/>
    </row>
    <row r="556" spans="1:12" ht="26.25" customHeight="1" x14ac:dyDescent="0.25">
      <c r="A556" s="120"/>
      <c r="B556" s="121"/>
      <c r="C556" s="122"/>
      <c r="D556" s="122"/>
      <c r="E556" s="122"/>
      <c r="F556" s="123"/>
      <c r="G556" s="124"/>
      <c r="H556" s="122"/>
      <c r="I556" s="122"/>
      <c r="J556" s="122"/>
      <c r="K556" s="123"/>
      <c r="L556" s="122"/>
    </row>
    <row r="557" spans="1:12" ht="26.25" customHeight="1" x14ac:dyDescent="0.25">
      <c r="A557" s="120"/>
      <c r="B557" s="121"/>
      <c r="C557" s="122"/>
      <c r="D557" s="122"/>
      <c r="E557" s="122"/>
      <c r="F557" s="123"/>
      <c r="G557" s="124"/>
      <c r="H557" s="122"/>
      <c r="I557" s="122"/>
      <c r="J557" s="122"/>
      <c r="K557" s="123"/>
      <c r="L557" s="122"/>
    </row>
    <row r="558" spans="1:12" ht="26.25" customHeight="1" x14ac:dyDescent="0.25">
      <c r="A558" s="120"/>
      <c r="B558" s="121"/>
      <c r="C558" s="122"/>
      <c r="D558" s="122"/>
      <c r="E558" s="122"/>
      <c r="F558" s="123"/>
      <c r="G558" s="124"/>
      <c r="H558" s="122"/>
      <c r="I558" s="122"/>
      <c r="J558" s="122"/>
      <c r="K558" s="123"/>
      <c r="L558" s="122"/>
    </row>
    <row r="559" spans="1:12" ht="26.25" customHeight="1" x14ac:dyDescent="0.25">
      <c r="A559" s="120"/>
      <c r="B559" s="121"/>
      <c r="C559" s="122"/>
      <c r="D559" s="122"/>
      <c r="E559" s="122"/>
      <c r="F559" s="123"/>
      <c r="G559" s="124"/>
      <c r="H559" s="122"/>
      <c r="I559" s="122"/>
      <c r="J559" s="122"/>
      <c r="K559" s="123"/>
      <c r="L559" s="122"/>
    </row>
    <row r="560" spans="1:12" ht="26.25" customHeight="1" x14ac:dyDescent="0.25">
      <c r="A560" s="120"/>
      <c r="B560" s="121"/>
      <c r="C560" s="122"/>
      <c r="D560" s="122"/>
      <c r="E560" s="122"/>
      <c r="F560" s="123"/>
      <c r="G560" s="124"/>
      <c r="H560" s="122"/>
      <c r="I560" s="122"/>
      <c r="J560" s="122"/>
      <c r="K560" s="123"/>
      <c r="L560" s="122"/>
    </row>
    <row r="561" spans="1:12" ht="26.25" customHeight="1" x14ac:dyDescent="0.25">
      <c r="A561" s="120"/>
      <c r="B561" s="121"/>
      <c r="C561" s="122"/>
      <c r="D561" s="122"/>
      <c r="E561" s="122"/>
      <c r="F561" s="123"/>
      <c r="G561" s="124"/>
      <c r="H561" s="122"/>
      <c r="I561" s="122"/>
      <c r="J561" s="122"/>
      <c r="K561" s="123"/>
      <c r="L561" s="122"/>
    </row>
    <row r="562" spans="1:12" ht="26.25" customHeight="1" x14ac:dyDescent="0.25">
      <c r="A562" s="120"/>
      <c r="B562" s="121"/>
      <c r="C562" s="122"/>
      <c r="D562" s="122"/>
      <c r="E562" s="122"/>
      <c r="F562" s="123"/>
      <c r="G562" s="124"/>
      <c r="H562" s="122"/>
      <c r="I562" s="122"/>
      <c r="J562" s="122"/>
      <c r="K562" s="123"/>
      <c r="L562" s="122"/>
    </row>
    <row r="563" spans="1:12" ht="26.25" customHeight="1" x14ac:dyDescent="0.25">
      <c r="A563" s="120"/>
      <c r="B563" s="121"/>
      <c r="C563" s="122"/>
      <c r="D563" s="122"/>
      <c r="E563" s="122"/>
      <c r="F563" s="123"/>
      <c r="G563" s="124"/>
      <c r="H563" s="122"/>
      <c r="I563" s="122"/>
      <c r="J563" s="122"/>
      <c r="K563" s="123"/>
      <c r="L563" s="122"/>
    </row>
    <row r="564" spans="1:12" ht="26.25" customHeight="1" x14ac:dyDescent="0.25">
      <c r="A564" s="120"/>
      <c r="B564" s="121"/>
      <c r="C564" s="122"/>
      <c r="D564" s="122"/>
      <c r="E564" s="122"/>
      <c r="F564" s="123"/>
      <c r="G564" s="124"/>
      <c r="H564" s="122"/>
      <c r="I564" s="122"/>
      <c r="J564" s="122"/>
      <c r="K564" s="123"/>
      <c r="L564" s="122"/>
    </row>
    <row r="565" spans="1:12" ht="26.25" customHeight="1" x14ac:dyDescent="0.25">
      <c r="A565" s="120"/>
      <c r="B565" s="121"/>
      <c r="C565" s="122"/>
      <c r="D565" s="122"/>
      <c r="E565" s="122"/>
      <c r="F565" s="123"/>
      <c r="G565" s="124"/>
      <c r="H565" s="122"/>
      <c r="I565" s="122"/>
      <c r="J565" s="122"/>
      <c r="K565" s="123"/>
      <c r="L565" s="122"/>
    </row>
    <row r="566" spans="1:12" ht="26.25" customHeight="1" x14ac:dyDescent="0.25">
      <c r="A566" s="120"/>
      <c r="B566" s="121"/>
      <c r="C566" s="122"/>
      <c r="D566" s="122"/>
      <c r="E566" s="122"/>
      <c r="F566" s="123"/>
      <c r="G566" s="124"/>
      <c r="H566" s="122"/>
      <c r="I566" s="122"/>
      <c r="J566" s="122"/>
      <c r="K566" s="123"/>
      <c r="L566" s="122"/>
    </row>
    <row r="567" spans="1:12" ht="26.25" customHeight="1" x14ac:dyDescent="0.25">
      <c r="A567" s="120"/>
      <c r="B567" s="121"/>
      <c r="C567" s="122"/>
      <c r="D567" s="122"/>
      <c r="E567" s="122"/>
      <c r="F567" s="123"/>
      <c r="G567" s="124"/>
      <c r="H567" s="122"/>
      <c r="I567" s="122"/>
      <c r="J567" s="122"/>
      <c r="K567" s="123"/>
      <c r="L567" s="122"/>
    </row>
    <row r="568" spans="1:12" ht="26.25" customHeight="1" x14ac:dyDescent="0.25">
      <c r="A568" s="120"/>
      <c r="B568" s="121"/>
      <c r="C568" s="122"/>
      <c r="D568" s="122"/>
      <c r="E568" s="122"/>
      <c r="F568" s="123"/>
      <c r="G568" s="124"/>
      <c r="H568" s="122"/>
      <c r="I568" s="122"/>
      <c r="J568" s="122"/>
      <c r="K568" s="123"/>
      <c r="L568" s="122"/>
    </row>
    <row r="569" spans="1:12" ht="26.25" customHeight="1" x14ac:dyDescent="0.25">
      <c r="A569" s="120"/>
      <c r="B569" s="121"/>
      <c r="C569" s="122"/>
      <c r="D569" s="122"/>
      <c r="E569" s="122"/>
      <c r="F569" s="123"/>
      <c r="G569" s="124"/>
      <c r="H569" s="122"/>
      <c r="I569" s="122"/>
      <c r="J569" s="122"/>
      <c r="K569" s="123"/>
      <c r="L569" s="122"/>
    </row>
    <row r="570" spans="1:12" ht="26.25" customHeight="1" x14ac:dyDescent="0.25">
      <c r="A570" s="120"/>
      <c r="B570" s="121"/>
      <c r="C570" s="122"/>
      <c r="D570" s="122"/>
      <c r="E570" s="122"/>
      <c r="F570" s="123"/>
      <c r="G570" s="124"/>
      <c r="H570" s="122"/>
      <c r="I570" s="122"/>
      <c r="J570" s="122"/>
      <c r="K570" s="123"/>
      <c r="L570" s="122"/>
    </row>
    <row r="571" spans="1:12" ht="26.25" customHeight="1" x14ac:dyDescent="0.25">
      <c r="A571" s="120"/>
      <c r="B571" s="121"/>
      <c r="C571" s="122"/>
      <c r="D571" s="122"/>
      <c r="E571" s="122"/>
      <c r="F571" s="123"/>
      <c r="G571" s="124"/>
      <c r="H571" s="122"/>
      <c r="I571" s="122"/>
      <c r="J571" s="122"/>
      <c r="K571" s="123"/>
      <c r="L571" s="122"/>
    </row>
    <row r="572" spans="1:12" ht="26.25" customHeight="1" x14ac:dyDescent="0.25">
      <c r="A572" s="120"/>
      <c r="B572" s="121"/>
      <c r="C572" s="122"/>
      <c r="D572" s="122"/>
      <c r="E572" s="122"/>
      <c r="F572" s="123"/>
      <c r="G572" s="124"/>
      <c r="H572" s="122"/>
      <c r="I572" s="122"/>
      <c r="J572" s="122"/>
      <c r="K572" s="123"/>
      <c r="L572" s="122"/>
    </row>
    <row r="573" spans="1:12" ht="26.25" customHeight="1" x14ac:dyDescent="0.25">
      <c r="A573" s="120"/>
      <c r="B573" s="121"/>
      <c r="C573" s="122"/>
      <c r="D573" s="122"/>
      <c r="E573" s="122"/>
      <c r="F573" s="123"/>
      <c r="G573" s="124"/>
      <c r="H573" s="122"/>
      <c r="I573" s="122"/>
      <c r="J573" s="122"/>
      <c r="K573" s="123"/>
      <c r="L573" s="122"/>
    </row>
    <row r="574" spans="1:12" ht="26.25" customHeight="1" x14ac:dyDescent="0.25">
      <c r="A574" s="120"/>
      <c r="B574" s="121"/>
      <c r="C574" s="122"/>
      <c r="D574" s="122"/>
      <c r="E574" s="122"/>
      <c r="F574" s="123"/>
      <c r="G574" s="124"/>
      <c r="H574" s="122"/>
      <c r="I574" s="122"/>
      <c r="J574" s="122"/>
      <c r="K574" s="123"/>
      <c r="L574" s="122"/>
    </row>
    <row r="575" spans="1:12" ht="26.25" customHeight="1" x14ac:dyDescent="0.25">
      <c r="A575" s="120"/>
      <c r="B575" s="121"/>
      <c r="C575" s="122"/>
      <c r="D575" s="122"/>
      <c r="E575" s="122"/>
      <c r="F575" s="123"/>
      <c r="G575" s="124"/>
      <c r="H575" s="122"/>
      <c r="I575" s="122"/>
      <c r="J575" s="122"/>
      <c r="K575" s="123"/>
      <c r="L575" s="122"/>
    </row>
    <row r="576" spans="1:12" ht="26.25" customHeight="1" x14ac:dyDescent="0.25">
      <c r="A576" s="120"/>
      <c r="B576" s="121"/>
      <c r="C576" s="122"/>
      <c r="D576" s="122"/>
      <c r="E576" s="122"/>
      <c r="F576" s="123"/>
      <c r="G576" s="124"/>
      <c r="H576" s="122"/>
      <c r="I576" s="122"/>
      <c r="J576" s="122"/>
      <c r="K576" s="123"/>
      <c r="L576" s="122"/>
    </row>
    <row r="577" spans="1:12" ht="26.25" customHeight="1" x14ac:dyDescent="0.25">
      <c r="A577" s="120"/>
      <c r="B577" s="121"/>
      <c r="C577" s="122"/>
      <c r="D577" s="122"/>
      <c r="E577" s="122"/>
      <c r="F577" s="123"/>
      <c r="G577" s="124"/>
      <c r="H577" s="122"/>
      <c r="I577" s="122"/>
      <c r="J577" s="122"/>
      <c r="K577" s="123"/>
      <c r="L577" s="122"/>
    </row>
    <row r="578" spans="1:12" ht="26.25" customHeight="1" x14ac:dyDescent="0.25">
      <c r="A578" s="120"/>
      <c r="B578" s="121"/>
      <c r="C578" s="122"/>
      <c r="D578" s="122"/>
      <c r="E578" s="122"/>
      <c r="F578" s="123"/>
      <c r="G578" s="124"/>
      <c r="H578" s="122"/>
      <c r="I578" s="122"/>
      <c r="J578" s="122"/>
      <c r="K578" s="123"/>
      <c r="L578" s="122"/>
    </row>
    <row r="579" spans="1:12" ht="26.25" customHeight="1" x14ac:dyDescent="0.25">
      <c r="A579" s="120"/>
      <c r="B579" s="121"/>
      <c r="C579" s="122"/>
      <c r="D579" s="122"/>
      <c r="E579" s="122"/>
      <c r="F579" s="123"/>
      <c r="G579" s="124"/>
      <c r="H579" s="122"/>
      <c r="I579" s="122"/>
      <c r="J579" s="122"/>
      <c r="K579" s="123"/>
      <c r="L579" s="122"/>
    </row>
    <row r="580" spans="1:12" ht="26.25" customHeight="1" x14ac:dyDescent="0.25">
      <c r="A580" s="120"/>
      <c r="B580" s="121"/>
      <c r="C580" s="122"/>
      <c r="D580" s="122"/>
      <c r="E580" s="122"/>
      <c r="F580" s="123"/>
      <c r="G580" s="124"/>
      <c r="H580" s="122"/>
      <c r="I580" s="122"/>
      <c r="J580" s="122"/>
      <c r="K580" s="123"/>
      <c r="L580" s="122"/>
    </row>
    <row r="581" spans="1:12" ht="26.25" customHeight="1" x14ac:dyDescent="0.25">
      <c r="A581" s="120"/>
      <c r="B581" s="121"/>
      <c r="C581" s="122"/>
      <c r="D581" s="122"/>
      <c r="E581" s="122"/>
      <c r="F581" s="123"/>
      <c r="G581" s="124"/>
      <c r="H581" s="122"/>
      <c r="I581" s="122"/>
      <c r="J581" s="122"/>
      <c r="K581" s="123"/>
      <c r="L581" s="122"/>
    </row>
    <row r="582" spans="1:12" ht="26.25" customHeight="1" x14ac:dyDescent="0.25">
      <c r="A582" s="120"/>
      <c r="B582" s="121"/>
      <c r="C582" s="122"/>
      <c r="D582" s="122"/>
      <c r="E582" s="122"/>
      <c r="F582" s="123"/>
      <c r="G582" s="124"/>
      <c r="H582" s="122"/>
      <c r="I582" s="122"/>
      <c r="J582" s="122"/>
      <c r="K582" s="123"/>
      <c r="L582" s="122"/>
    </row>
    <row r="583" spans="1:12" ht="26.25" customHeight="1" x14ac:dyDescent="0.25">
      <c r="A583" s="120"/>
      <c r="B583" s="121"/>
      <c r="C583" s="122"/>
      <c r="D583" s="122"/>
      <c r="E583" s="122"/>
      <c r="F583" s="123"/>
      <c r="G583" s="124"/>
      <c r="H583" s="122"/>
      <c r="I583" s="122"/>
      <c r="J583" s="122"/>
      <c r="K583" s="123"/>
      <c r="L583" s="122"/>
    </row>
    <row r="584" spans="1:12" ht="26.25" customHeight="1" x14ac:dyDescent="0.25">
      <c r="A584" s="120"/>
      <c r="B584" s="121"/>
      <c r="C584" s="122"/>
      <c r="D584" s="122"/>
      <c r="E584" s="122"/>
      <c r="F584" s="123"/>
      <c r="G584" s="124"/>
      <c r="H584" s="122"/>
      <c r="I584" s="122"/>
      <c r="J584" s="122"/>
      <c r="K584" s="123"/>
      <c r="L584" s="122"/>
    </row>
    <row r="585" spans="1:12" ht="26.25" customHeight="1" x14ac:dyDescent="0.25">
      <c r="A585" s="120"/>
      <c r="B585" s="121"/>
      <c r="C585" s="122"/>
      <c r="D585" s="122"/>
      <c r="E585" s="122"/>
      <c r="F585" s="123"/>
      <c r="G585" s="124"/>
      <c r="H585" s="122"/>
      <c r="I585" s="122"/>
      <c r="J585" s="122"/>
      <c r="K585" s="123"/>
      <c r="L585" s="122"/>
    </row>
    <row r="586" spans="1:12" ht="26.25" customHeight="1" x14ac:dyDescent="0.25">
      <c r="A586" s="120"/>
      <c r="B586" s="121"/>
      <c r="C586" s="122"/>
      <c r="D586" s="122"/>
      <c r="E586" s="122"/>
      <c r="F586" s="123"/>
      <c r="G586" s="124"/>
      <c r="H586" s="122"/>
      <c r="I586" s="122"/>
      <c r="J586" s="122"/>
      <c r="K586" s="123"/>
      <c r="L586" s="122"/>
    </row>
    <row r="587" spans="1:12" ht="26.25" customHeight="1" x14ac:dyDescent="0.25">
      <c r="A587" s="120"/>
      <c r="B587" s="121"/>
      <c r="C587" s="122"/>
      <c r="D587" s="122"/>
      <c r="E587" s="122"/>
      <c r="F587" s="123"/>
      <c r="G587" s="124"/>
      <c r="H587" s="122"/>
      <c r="I587" s="122"/>
      <c r="J587" s="122"/>
      <c r="K587" s="123"/>
      <c r="L587" s="122"/>
    </row>
    <row r="588" spans="1:12" ht="26.25" customHeight="1" x14ac:dyDescent="0.25">
      <c r="A588" s="120"/>
      <c r="B588" s="121"/>
      <c r="C588" s="122"/>
      <c r="D588" s="122"/>
      <c r="E588" s="122"/>
      <c r="F588" s="123"/>
      <c r="G588" s="124"/>
      <c r="H588" s="122"/>
      <c r="I588" s="122"/>
      <c r="J588" s="122"/>
      <c r="K588" s="123"/>
      <c r="L588" s="122"/>
    </row>
    <row r="589" spans="1:12" ht="26.25" customHeight="1" x14ac:dyDescent="0.25">
      <c r="A589" s="120"/>
      <c r="B589" s="121"/>
      <c r="C589" s="122"/>
      <c r="D589" s="122"/>
      <c r="E589" s="122"/>
      <c r="F589" s="123"/>
      <c r="G589" s="124"/>
      <c r="H589" s="122"/>
      <c r="I589" s="122"/>
      <c r="J589" s="122"/>
      <c r="K589" s="123"/>
      <c r="L589" s="122"/>
    </row>
    <row r="590" spans="1:12" ht="26.25" customHeight="1" x14ac:dyDescent="0.25">
      <c r="A590" s="120"/>
      <c r="B590" s="121"/>
      <c r="C590" s="122"/>
      <c r="D590" s="122"/>
      <c r="E590" s="122"/>
      <c r="F590" s="123"/>
      <c r="G590" s="124"/>
      <c r="H590" s="122"/>
      <c r="I590" s="122"/>
      <c r="J590" s="122"/>
      <c r="K590" s="123"/>
      <c r="L590" s="122"/>
    </row>
    <row r="591" spans="1:12" ht="26.25" customHeight="1" x14ac:dyDescent="0.25">
      <c r="A591" s="120"/>
      <c r="B591" s="121"/>
      <c r="C591" s="122"/>
      <c r="D591" s="122"/>
      <c r="E591" s="122"/>
      <c r="F591" s="123"/>
      <c r="G591" s="124"/>
      <c r="H591" s="122"/>
      <c r="I591" s="122"/>
      <c r="J591" s="122"/>
      <c r="K591" s="123"/>
      <c r="L591" s="122"/>
    </row>
    <row r="592" spans="1:12" ht="26.25" customHeight="1" x14ac:dyDescent="0.25">
      <c r="A592" s="120"/>
      <c r="B592" s="121"/>
      <c r="C592" s="122"/>
      <c r="D592" s="122"/>
      <c r="E592" s="122"/>
      <c r="F592" s="123"/>
      <c r="G592" s="124"/>
      <c r="H592" s="122"/>
      <c r="I592" s="122"/>
      <c r="J592" s="122"/>
      <c r="K592" s="123"/>
      <c r="L592" s="122"/>
    </row>
    <row r="593" spans="1:12" ht="26.25" customHeight="1" x14ac:dyDescent="0.25">
      <c r="A593" s="120"/>
      <c r="B593" s="121"/>
      <c r="C593" s="122"/>
      <c r="D593" s="122"/>
      <c r="E593" s="122"/>
      <c r="F593" s="123"/>
      <c r="G593" s="124"/>
      <c r="H593" s="122"/>
      <c r="I593" s="122"/>
      <c r="J593" s="122"/>
      <c r="K593" s="123"/>
      <c r="L593" s="122"/>
    </row>
    <row r="594" spans="1:12" ht="26.25" customHeight="1" x14ac:dyDescent="0.25">
      <c r="A594" s="120"/>
      <c r="B594" s="121"/>
      <c r="C594" s="122"/>
      <c r="D594" s="122"/>
      <c r="E594" s="122"/>
      <c r="F594" s="123"/>
      <c r="G594" s="124"/>
      <c r="H594" s="122"/>
      <c r="I594" s="122"/>
      <c r="J594" s="122"/>
      <c r="K594" s="123"/>
      <c r="L594" s="122"/>
    </row>
    <row r="595" spans="1:12" ht="26.25" customHeight="1" x14ac:dyDescent="0.25">
      <c r="A595" s="120"/>
      <c r="B595" s="121"/>
      <c r="C595" s="122"/>
      <c r="D595" s="122"/>
      <c r="E595" s="122"/>
      <c r="F595" s="123"/>
      <c r="G595" s="124"/>
      <c r="H595" s="122"/>
      <c r="I595" s="122"/>
      <c r="J595" s="122"/>
      <c r="K595" s="123"/>
      <c r="L595" s="122"/>
    </row>
    <row r="596" spans="1:12" ht="26.25" customHeight="1" x14ac:dyDescent="0.25">
      <c r="A596" s="120"/>
      <c r="B596" s="121"/>
      <c r="C596" s="122"/>
      <c r="D596" s="122"/>
      <c r="E596" s="122"/>
      <c r="F596" s="123"/>
      <c r="G596" s="124"/>
      <c r="H596" s="122"/>
      <c r="I596" s="122"/>
      <c r="J596" s="122"/>
      <c r="K596" s="123"/>
      <c r="L596" s="122"/>
    </row>
    <row r="597" spans="1:12" ht="26.25" customHeight="1" x14ac:dyDescent="0.25">
      <c r="A597" s="120"/>
      <c r="B597" s="121"/>
      <c r="C597" s="122"/>
      <c r="D597" s="122"/>
      <c r="E597" s="122"/>
      <c r="F597" s="123"/>
      <c r="G597" s="124"/>
      <c r="H597" s="122"/>
      <c r="I597" s="122"/>
      <c r="J597" s="122"/>
      <c r="K597" s="123"/>
      <c r="L597" s="122"/>
    </row>
    <row r="598" spans="1:12" ht="26.25" customHeight="1" x14ac:dyDescent="0.25">
      <c r="A598" s="120"/>
      <c r="B598" s="121"/>
      <c r="C598" s="122"/>
      <c r="D598" s="122"/>
      <c r="E598" s="122"/>
      <c r="F598" s="123"/>
      <c r="G598" s="124"/>
      <c r="H598" s="122"/>
      <c r="I598" s="122"/>
      <c r="J598" s="122"/>
      <c r="K598" s="123"/>
      <c r="L598" s="122"/>
    </row>
    <row r="599" spans="1:12" ht="26.25" customHeight="1" x14ac:dyDescent="0.25">
      <c r="A599" s="120"/>
      <c r="B599" s="121"/>
      <c r="C599" s="122"/>
      <c r="D599" s="122"/>
      <c r="E599" s="122"/>
      <c r="F599" s="123"/>
      <c r="G599" s="124"/>
      <c r="H599" s="122"/>
      <c r="I599" s="122"/>
      <c r="J599" s="122"/>
      <c r="K599" s="123"/>
      <c r="L599" s="122"/>
    </row>
    <row r="600" spans="1:12" ht="26.25" customHeight="1" x14ac:dyDescent="0.25">
      <c r="A600" s="120"/>
      <c r="B600" s="121"/>
      <c r="C600" s="122"/>
      <c r="D600" s="122"/>
      <c r="E600" s="122"/>
      <c r="F600" s="123"/>
      <c r="G600" s="124"/>
      <c r="H600" s="122"/>
      <c r="I600" s="122"/>
      <c r="J600" s="122"/>
      <c r="K600" s="123"/>
      <c r="L600" s="122"/>
    </row>
    <row r="601" spans="1:12" ht="26.25" customHeight="1" x14ac:dyDescent="0.25">
      <c r="A601" s="120"/>
      <c r="B601" s="121"/>
      <c r="C601" s="122"/>
      <c r="D601" s="122"/>
      <c r="E601" s="122"/>
      <c r="F601" s="123"/>
      <c r="G601" s="124"/>
      <c r="H601" s="122"/>
      <c r="I601" s="122"/>
      <c r="J601" s="122"/>
      <c r="K601" s="123"/>
      <c r="L601" s="122"/>
    </row>
    <row r="602" spans="1:12" ht="26.25" customHeight="1" x14ac:dyDescent="0.25">
      <c r="A602" s="120"/>
      <c r="B602" s="121"/>
      <c r="C602" s="122"/>
      <c r="D602" s="122"/>
      <c r="E602" s="122"/>
      <c r="F602" s="123"/>
      <c r="G602" s="124"/>
      <c r="H602" s="122"/>
      <c r="I602" s="122"/>
      <c r="J602" s="122"/>
      <c r="K602" s="123"/>
      <c r="L602" s="122"/>
    </row>
    <row r="603" spans="1:12" ht="26.25" customHeight="1" x14ac:dyDescent="0.25">
      <c r="A603" s="120"/>
      <c r="B603" s="121"/>
      <c r="C603" s="122"/>
      <c r="D603" s="122"/>
      <c r="E603" s="122"/>
      <c r="F603" s="123"/>
      <c r="G603" s="124"/>
      <c r="H603" s="122"/>
      <c r="I603" s="122"/>
      <c r="J603" s="122"/>
      <c r="K603" s="123"/>
      <c r="L603" s="122"/>
    </row>
    <row r="604" spans="1:12" ht="26.25" customHeight="1" x14ac:dyDescent="0.25">
      <c r="A604" s="120"/>
      <c r="B604" s="121"/>
      <c r="C604" s="122"/>
      <c r="D604" s="122"/>
      <c r="E604" s="122"/>
      <c r="F604" s="123"/>
      <c r="G604" s="124"/>
      <c r="H604" s="122"/>
      <c r="I604" s="122"/>
      <c r="J604" s="122"/>
      <c r="K604" s="123"/>
      <c r="L604" s="122"/>
    </row>
    <row r="605" spans="1:12" ht="26.25" customHeight="1" x14ac:dyDescent="0.25">
      <c r="A605" s="120"/>
      <c r="B605" s="121"/>
      <c r="C605" s="122"/>
      <c r="D605" s="122"/>
      <c r="E605" s="122"/>
      <c r="F605" s="123"/>
      <c r="G605" s="124"/>
      <c r="H605" s="122"/>
      <c r="I605" s="122"/>
      <c r="J605" s="122"/>
      <c r="K605" s="123"/>
      <c r="L605" s="122"/>
    </row>
    <row r="606" spans="1:12" ht="26.25" customHeight="1" x14ac:dyDescent="0.25">
      <c r="A606" s="120"/>
      <c r="B606" s="121"/>
      <c r="C606" s="122"/>
      <c r="D606" s="122"/>
      <c r="E606" s="122"/>
      <c r="F606" s="123"/>
      <c r="G606" s="124"/>
      <c r="H606" s="122"/>
      <c r="I606" s="122"/>
      <c r="J606" s="122"/>
      <c r="K606" s="123"/>
      <c r="L606" s="122"/>
    </row>
    <row r="607" spans="1:12" ht="26.25" customHeight="1" x14ac:dyDescent="0.25">
      <c r="A607" s="120"/>
      <c r="B607" s="121"/>
      <c r="C607" s="122"/>
      <c r="D607" s="122"/>
      <c r="E607" s="122"/>
      <c r="F607" s="123"/>
      <c r="G607" s="124"/>
      <c r="H607" s="122"/>
      <c r="I607" s="122"/>
      <c r="J607" s="122"/>
      <c r="K607" s="123"/>
      <c r="L607" s="122"/>
    </row>
    <row r="608" spans="1:12" ht="26.25" customHeight="1" x14ac:dyDescent="0.25">
      <c r="A608" s="120"/>
      <c r="B608" s="121"/>
      <c r="C608" s="122"/>
      <c r="D608" s="122"/>
      <c r="E608" s="122"/>
      <c r="F608" s="123"/>
      <c r="G608" s="124"/>
      <c r="H608" s="122"/>
      <c r="I608" s="122"/>
      <c r="J608" s="122"/>
      <c r="K608" s="123"/>
      <c r="L608" s="122"/>
    </row>
    <row r="609" spans="1:12" ht="26.25" customHeight="1" x14ac:dyDescent="0.25">
      <c r="A609" s="120"/>
      <c r="B609" s="121"/>
      <c r="C609" s="122"/>
      <c r="D609" s="122"/>
      <c r="E609" s="122"/>
      <c r="F609" s="123"/>
      <c r="G609" s="124"/>
      <c r="H609" s="122"/>
      <c r="I609" s="122"/>
      <c r="J609" s="122"/>
      <c r="K609" s="123"/>
      <c r="L609" s="122"/>
    </row>
    <row r="610" spans="1:12" ht="26.25" customHeight="1" x14ac:dyDescent="0.25">
      <c r="A610" s="120"/>
      <c r="B610" s="121"/>
      <c r="C610" s="122"/>
      <c r="D610" s="122"/>
      <c r="E610" s="122"/>
      <c r="F610" s="123"/>
      <c r="G610" s="124"/>
      <c r="H610" s="122"/>
      <c r="I610" s="122"/>
      <c r="J610" s="122"/>
      <c r="K610" s="123"/>
      <c r="L610" s="122"/>
    </row>
    <row r="611" spans="1:12" ht="26.25" customHeight="1" x14ac:dyDescent="0.25">
      <c r="A611" s="120"/>
      <c r="B611" s="121"/>
      <c r="C611" s="122"/>
      <c r="D611" s="122"/>
      <c r="E611" s="122"/>
      <c r="F611" s="123"/>
      <c r="G611" s="124"/>
      <c r="H611" s="122"/>
      <c r="I611" s="122"/>
      <c r="J611" s="122"/>
      <c r="K611" s="123"/>
      <c r="L611" s="122"/>
    </row>
    <row r="612" spans="1:12" ht="26.25" customHeight="1" x14ac:dyDescent="0.25">
      <c r="A612" s="120"/>
      <c r="B612" s="121"/>
      <c r="C612" s="122"/>
      <c r="D612" s="122"/>
      <c r="E612" s="122"/>
      <c r="F612" s="123"/>
      <c r="G612" s="124"/>
      <c r="H612" s="122"/>
      <c r="I612" s="122"/>
      <c r="J612" s="122"/>
      <c r="K612" s="123"/>
      <c r="L612" s="122"/>
    </row>
    <row r="613" spans="1:12" ht="26.25" customHeight="1" x14ac:dyDescent="0.25">
      <c r="A613" s="120"/>
      <c r="B613" s="121"/>
      <c r="C613" s="122"/>
      <c r="D613" s="122"/>
      <c r="E613" s="122"/>
      <c r="F613" s="123"/>
      <c r="G613" s="124"/>
      <c r="H613" s="122"/>
      <c r="I613" s="122"/>
      <c r="J613" s="122"/>
      <c r="K613" s="123"/>
      <c r="L613" s="122"/>
    </row>
    <row r="614" spans="1:12" ht="26.25" customHeight="1" x14ac:dyDescent="0.25">
      <c r="A614" s="120"/>
      <c r="B614" s="121"/>
      <c r="C614" s="122"/>
      <c r="D614" s="122"/>
      <c r="E614" s="122"/>
      <c r="F614" s="123"/>
      <c r="G614" s="124"/>
      <c r="H614" s="122"/>
      <c r="I614" s="122"/>
      <c r="J614" s="122"/>
      <c r="K614" s="123"/>
      <c r="L614" s="122"/>
    </row>
    <row r="615" spans="1:12" ht="26.25" customHeight="1" x14ac:dyDescent="0.25">
      <c r="A615" s="120"/>
      <c r="B615" s="121"/>
      <c r="C615" s="122"/>
      <c r="D615" s="122"/>
      <c r="E615" s="122"/>
      <c r="F615" s="123"/>
      <c r="G615" s="124"/>
      <c r="H615" s="122"/>
      <c r="I615" s="122"/>
      <c r="J615" s="122"/>
      <c r="K615" s="123"/>
      <c r="L615" s="122"/>
    </row>
    <row r="616" spans="1:12" ht="26.25" customHeight="1" x14ac:dyDescent="0.25">
      <c r="A616" s="120"/>
      <c r="B616" s="121"/>
      <c r="C616" s="122"/>
      <c r="D616" s="122"/>
      <c r="E616" s="122"/>
      <c r="F616" s="123"/>
      <c r="G616" s="124"/>
      <c r="H616" s="122"/>
      <c r="I616" s="122"/>
      <c r="J616" s="122"/>
      <c r="K616" s="123"/>
      <c r="L616" s="122"/>
    </row>
    <row r="617" spans="1:12" ht="26.25" customHeight="1" x14ac:dyDescent="0.25">
      <c r="A617" s="120"/>
      <c r="B617" s="121"/>
      <c r="C617" s="122"/>
      <c r="D617" s="122"/>
      <c r="E617" s="122"/>
      <c r="F617" s="123"/>
      <c r="G617" s="124"/>
      <c r="H617" s="122"/>
      <c r="I617" s="122"/>
      <c r="J617" s="122"/>
      <c r="K617" s="123"/>
      <c r="L617" s="122"/>
    </row>
    <row r="618" spans="1:12" ht="26.25" customHeight="1" x14ac:dyDescent="0.25">
      <c r="A618" s="120"/>
      <c r="B618" s="121"/>
      <c r="C618" s="122"/>
      <c r="D618" s="122"/>
      <c r="E618" s="122"/>
      <c r="F618" s="123"/>
      <c r="G618" s="124"/>
      <c r="H618" s="122"/>
      <c r="I618" s="122"/>
      <c r="J618" s="122"/>
      <c r="K618" s="123"/>
      <c r="L618" s="122"/>
    </row>
    <row r="619" spans="1:12" ht="26.25" customHeight="1" x14ac:dyDescent="0.25">
      <c r="A619" s="120"/>
      <c r="B619" s="121"/>
      <c r="C619" s="122"/>
      <c r="D619" s="122"/>
      <c r="E619" s="122"/>
      <c r="F619" s="123"/>
      <c r="G619" s="124"/>
      <c r="H619" s="122"/>
      <c r="I619" s="122"/>
      <c r="J619" s="122"/>
      <c r="K619" s="123"/>
      <c r="L619" s="122"/>
    </row>
    <row r="620" spans="1:12" ht="26.25" customHeight="1" x14ac:dyDescent="0.25">
      <c r="A620" s="120"/>
      <c r="B620" s="121"/>
      <c r="C620" s="122"/>
      <c r="D620" s="122"/>
      <c r="E620" s="122"/>
      <c r="F620" s="123"/>
      <c r="G620" s="124"/>
      <c r="H620" s="122"/>
      <c r="I620" s="122"/>
      <c r="J620" s="122"/>
      <c r="K620" s="123"/>
      <c r="L620" s="122"/>
    </row>
    <row r="621" spans="1:12" ht="26.25" customHeight="1" x14ac:dyDescent="0.25">
      <c r="A621" s="120"/>
      <c r="B621" s="121"/>
      <c r="C621" s="122"/>
      <c r="D621" s="122"/>
      <c r="E621" s="122"/>
      <c r="F621" s="123"/>
      <c r="G621" s="124"/>
      <c r="H621" s="122"/>
      <c r="I621" s="122"/>
      <c r="J621" s="122"/>
      <c r="K621" s="123"/>
      <c r="L621" s="122"/>
    </row>
  </sheetData>
  <mergeCells count="7">
    <mergeCell ref="A2:Q2"/>
    <mergeCell ref="A3:Q3"/>
    <mergeCell ref="A5:A6"/>
    <mergeCell ref="B5:B6"/>
    <mergeCell ref="C5:G5"/>
    <mergeCell ref="H5:L5"/>
    <mergeCell ref="M5:Q5"/>
  </mergeCells>
  <pageMargins left="1.1811023622047245" right="0" top="0.74803149606299213" bottom="0.55118110236220474" header="0.31496062992125984" footer="0.31496062992125984"/>
  <pageSetup paperSize="9" scale="48" firstPageNumber="127" orientation="portrait" useFirstPageNumber="1" r:id="rId1"/>
  <headerFooter>
    <oddFooter>&amp;RСтраница &amp;P</oddFooter>
  </headerFooter>
  <rowBreaks count="2" manualBreakCount="2">
    <brk id="463" max="16383" man="1"/>
    <brk id="502" max="11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T2729"/>
  <sheetViews>
    <sheetView view="pageBreakPreview" zoomScale="110" zoomScaleNormal="130" zoomScaleSheetLayoutView="110" workbookViewId="0">
      <selection activeCell="D8" sqref="D8"/>
    </sheetView>
  </sheetViews>
  <sheetFormatPr defaultRowHeight="14.25" customHeight="1" x14ac:dyDescent="0.2"/>
  <cols>
    <col min="1" max="1" width="3.28515625" style="1" customWidth="1"/>
    <col min="2" max="2" width="49.85546875" style="1" customWidth="1"/>
    <col min="3" max="3" width="7.7109375" style="45" customWidth="1"/>
    <col min="4" max="4" width="15" style="72" customWidth="1"/>
    <col min="5" max="5" width="12.7109375" style="72" customWidth="1"/>
    <col min="6" max="6" width="14.7109375" style="72" customWidth="1"/>
    <col min="7" max="7" width="10" style="74" customWidth="1"/>
    <col min="8" max="8" width="6.7109375" style="72" customWidth="1"/>
    <col min="9" max="16384" width="9.140625" style="1"/>
  </cols>
  <sheetData>
    <row r="1" spans="1:20" ht="14.25" customHeight="1" x14ac:dyDescent="0.2">
      <c r="A1" s="9"/>
      <c r="B1" s="213"/>
      <c r="C1" s="213"/>
      <c r="D1" s="213"/>
      <c r="E1" s="60"/>
      <c r="F1" s="60"/>
      <c r="G1" s="61"/>
      <c r="H1" s="60"/>
    </row>
    <row r="2" spans="1:20" ht="14.25" customHeight="1" x14ac:dyDescent="0.2">
      <c r="A2" s="9"/>
      <c r="B2" s="214" t="s">
        <v>1</v>
      </c>
      <c r="C2" s="214"/>
      <c r="D2" s="214"/>
      <c r="E2" s="214"/>
      <c r="F2" s="214"/>
      <c r="G2" s="214"/>
      <c r="H2" s="214"/>
    </row>
    <row r="3" spans="1:20" ht="14.25" customHeight="1" x14ac:dyDescent="0.2">
      <c r="A3" s="9"/>
      <c r="B3" s="18"/>
      <c r="C3" s="19"/>
      <c r="D3" s="50"/>
      <c r="E3" s="50"/>
      <c r="F3" s="50"/>
      <c r="G3" s="215" t="s">
        <v>498</v>
      </c>
      <c r="H3" s="215"/>
    </row>
    <row r="4" spans="1:20" ht="14.25" customHeight="1" x14ac:dyDescent="0.2">
      <c r="A4" s="9"/>
      <c r="B4" s="184" t="s">
        <v>900</v>
      </c>
      <c r="C4" s="20" t="s">
        <v>36</v>
      </c>
      <c r="D4" s="15"/>
      <c r="E4" s="15"/>
      <c r="F4" s="15"/>
      <c r="G4" s="16"/>
      <c r="H4" s="15"/>
    </row>
    <row r="5" spans="1:20" ht="19.5" customHeight="1" x14ac:dyDescent="0.2">
      <c r="A5" s="9"/>
      <c r="B5" s="4"/>
      <c r="C5" s="21" t="s">
        <v>0</v>
      </c>
      <c r="D5" s="15" t="s">
        <v>501</v>
      </c>
      <c r="E5" s="15" t="s">
        <v>502</v>
      </c>
      <c r="F5" s="15" t="s">
        <v>499</v>
      </c>
      <c r="G5" s="16" t="s">
        <v>472</v>
      </c>
      <c r="H5" s="15" t="s">
        <v>500</v>
      </c>
    </row>
    <row r="6" spans="1:20" ht="14.25" customHeight="1" x14ac:dyDescent="0.2">
      <c r="A6" s="9"/>
      <c r="B6" s="5" t="s">
        <v>37</v>
      </c>
      <c r="C6" s="22">
        <v>211</v>
      </c>
      <c r="D6" s="186">
        <v>385775.2</v>
      </c>
      <c r="E6" s="186">
        <v>399186</v>
      </c>
      <c r="F6" s="186">
        <v>399186</v>
      </c>
      <c r="G6" s="186">
        <f t="shared" ref="G6:G17" si="0">F6-E6</f>
        <v>0</v>
      </c>
      <c r="H6" s="186">
        <f>F6/E6*100</f>
        <v>100</v>
      </c>
      <c r="I6" s="185"/>
      <c r="J6" s="185"/>
      <c r="K6" s="185"/>
      <c r="L6" s="185"/>
      <c r="M6" s="185"/>
      <c r="N6" s="185"/>
      <c r="O6" s="185"/>
      <c r="P6" s="185"/>
      <c r="Q6" s="185"/>
      <c r="R6" s="185"/>
      <c r="S6" s="185"/>
      <c r="T6" s="185"/>
    </row>
    <row r="7" spans="1:20" ht="14.25" customHeight="1" x14ac:dyDescent="0.2">
      <c r="A7" s="9"/>
      <c r="B7" s="5" t="s">
        <v>39</v>
      </c>
      <c r="C7" s="22" t="s">
        <v>40</v>
      </c>
      <c r="D7" s="46">
        <v>66546.2</v>
      </c>
      <c r="E7" s="46">
        <v>63046.2</v>
      </c>
      <c r="F7" s="46">
        <v>63046.2</v>
      </c>
      <c r="G7" s="53">
        <f t="shared" si="0"/>
        <v>0</v>
      </c>
      <c r="H7" s="53">
        <f>F7/E7*100</f>
        <v>100</v>
      </c>
    </row>
    <row r="8" spans="1:20" ht="14.25" customHeight="1" x14ac:dyDescent="0.2">
      <c r="A8" s="9"/>
      <c r="B8" s="5" t="s">
        <v>41</v>
      </c>
      <c r="C8" s="22" t="s">
        <v>42</v>
      </c>
      <c r="D8" s="46">
        <v>123104.8</v>
      </c>
      <c r="E8" s="46">
        <v>119838.7</v>
      </c>
      <c r="F8" s="46">
        <v>118401.2</v>
      </c>
      <c r="G8" s="53">
        <f t="shared" si="0"/>
        <v>-1437.5</v>
      </c>
      <c r="H8" s="53">
        <f>F8/E8*100</f>
        <v>98.800470966390648</v>
      </c>
    </row>
    <row r="9" spans="1:20" ht="14.25" customHeight="1" x14ac:dyDescent="0.2">
      <c r="A9" s="9"/>
      <c r="B9" s="5" t="s">
        <v>43</v>
      </c>
      <c r="C9" s="22" t="s">
        <v>44</v>
      </c>
      <c r="D9" s="46">
        <v>13166.9</v>
      </c>
      <c r="E9" s="46">
        <v>11419.9</v>
      </c>
      <c r="F9" s="46">
        <v>8812.5</v>
      </c>
      <c r="G9" s="53">
        <f t="shared" si="0"/>
        <v>-2607.3999999999996</v>
      </c>
      <c r="H9" s="53">
        <f>F9/E9*100</f>
        <v>77.167926163976915</v>
      </c>
    </row>
    <row r="10" spans="1:20" ht="14.25" customHeight="1" x14ac:dyDescent="0.2">
      <c r="A10" s="9"/>
      <c r="B10" s="5" t="s">
        <v>45</v>
      </c>
      <c r="C10" s="22" t="s">
        <v>46</v>
      </c>
      <c r="D10" s="46">
        <v>840</v>
      </c>
      <c r="E10" s="46">
        <v>840</v>
      </c>
      <c r="F10" s="46">
        <v>840</v>
      </c>
      <c r="G10" s="53">
        <f t="shared" si="0"/>
        <v>0</v>
      </c>
      <c r="H10" s="53">
        <f>F10/E10*100</f>
        <v>100</v>
      </c>
    </row>
    <row r="11" spans="1:20" ht="14.25" customHeight="1" x14ac:dyDescent="0.2">
      <c r="A11" s="9"/>
      <c r="B11" s="5" t="s">
        <v>47</v>
      </c>
      <c r="C11" s="22" t="s">
        <v>48</v>
      </c>
      <c r="D11" s="46">
        <v>302.89999999999998</v>
      </c>
      <c r="E11" s="46">
        <v>0</v>
      </c>
      <c r="F11" s="46">
        <v>0</v>
      </c>
      <c r="G11" s="53">
        <f t="shared" si="0"/>
        <v>0</v>
      </c>
      <c r="H11" s="53"/>
    </row>
    <row r="12" spans="1:20" ht="14.25" customHeight="1" x14ac:dyDescent="0.2">
      <c r="A12" s="9"/>
      <c r="B12" s="5" t="s">
        <v>49</v>
      </c>
      <c r="C12" s="22" t="s">
        <v>50</v>
      </c>
      <c r="D12" s="46">
        <v>0</v>
      </c>
      <c r="E12" s="46">
        <v>287.3</v>
      </c>
      <c r="F12" s="46">
        <v>113.5</v>
      </c>
      <c r="G12" s="53">
        <f t="shared" si="0"/>
        <v>-173.8</v>
      </c>
      <c r="H12" s="53">
        <f t="shared" ref="H12:H17" si="1">F12/E12*100</f>
        <v>39.505743125652629</v>
      </c>
    </row>
    <row r="13" spans="1:20" ht="14.25" customHeight="1" x14ac:dyDescent="0.2">
      <c r="A13" s="9"/>
      <c r="B13" s="5" t="s">
        <v>51</v>
      </c>
      <c r="C13" s="22" t="s">
        <v>52</v>
      </c>
      <c r="D13" s="46">
        <v>0</v>
      </c>
      <c r="E13" s="46">
        <v>519.79999999999995</v>
      </c>
      <c r="F13" s="46">
        <v>519.79999999999995</v>
      </c>
      <c r="G13" s="53">
        <f t="shared" si="0"/>
        <v>0</v>
      </c>
      <c r="H13" s="53">
        <f t="shared" si="1"/>
        <v>100</v>
      </c>
    </row>
    <row r="14" spans="1:20" ht="14.25" customHeight="1" x14ac:dyDescent="0.2">
      <c r="A14" s="9"/>
      <c r="B14" s="4" t="s">
        <v>53</v>
      </c>
      <c r="C14" s="20"/>
      <c r="D14" s="54">
        <v>589736</v>
      </c>
      <c r="E14" s="54">
        <v>595137.9</v>
      </c>
      <c r="F14" s="54">
        <v>590919.19999999995</v>
      </c>
      <c r="G14" s="55">
        <f t="shared" si="0"/>
        <v>-4218.7000000000698</v>
      </c>
      <c r="H14" s="53">
        <f t="shared" si="1"/>
        <v>99.291139078858862</v>
      </c>
    </row>
    <row r="15" spans="1:20" ht="14.25" customHeight="1" x14ac:dyDescent="0.2">
      <c r="A15" s="9"/>
      <c r="B15" s="5" t="s">
        <v>54</v>
      </c>
      <c r="C15" s="22" t="s">
        <v>55</v>
      </c>
      <c r="D15" s="46">
        <v>23521.4</v>
      </c>
      <c r="E15" s="46">
        <v>16169.5</v>
      </c>
      <c r="F15" s="46">
        <v>15613.5</v>
      </c>
      <c r="G15" s="53">
        <f t="shared" si="0"/>
        <v>-556</v>
      </c>
      <c r="H15" s="53">
        <f t="shared" si="1"/>
        <v>96.561427378706824</v>
      </c>
    </row>
    <row r="16" spans="1:20" ht="14.25" customHeight="1" x14ac:dyDescent="0.2">
      <c r="A16" s="9"/>
      <c r="B16" s="4" t="s">
        <v>56</v>
      </c>
      <c r="C16" s="20"/>
      <c r="D16" s="54">
        <v>613257.4</v>
      </c>
      <c r="E16" s="54">
        <v>611307.4</v>
      </c>
      <c r="F16" s="54">
        <v>606532.69999999995</v>
      </c>
      <c r="G16" s="55">
        <f t="shared" si="0"/>
        <v>-4774.7000000000698</v>
      </c>
      <c r="H16" s="53">
        <f t="shared" si="1"/>
        <v>99.21893633219554</v>
      </c>
    </row>
    <row r="17" spans="1:8" ht="14.25" customHeight="1" x14ac:dyDescent="0.2">
      <c r="A17" s="9"/>
      <c r="B17" s="4" t="s">
        <v>57</v>
      </c>
      <c r="C17" s="20"/>
      <c r="D17" s="54">
        <v>613257.4</v>
      </c>
      <c r="E17" s="54">
        <v>611307.4</v>
      </c>
      <c r="F17" s="54">
        <v>606532.69999999995</v>
      </c>
      <c r="G17" s="55">
        <f t="shared" si="0"/>
        <v>-4774.7000000000698</v>
      </c>
      <c r="H17" s="53">
        <f t="shared" si="1"/>
        <v>99.21893633219554</v>
      </c>
    </row>
    <row r="18" spans="1:8" ht="14.25" customHeight="1" x14ac:dyDescent="0.2">
      <c r="A18" s="9"/>
      <c r="B18" s="197"/>
      <c r="C18" s="197"/>
      <c r="D18" s="197"/>
      <c r="E18" s="197"/>
      <c r="F18" s="197"/>
      <c r="G18" s="197"/>
      <c r="H18" s="197"/>
    </row>
    <row r="19" spans="1:8" ht="21.75" customHeight="1" x14ac:dyDescent="0.2">
      <c r="A19" s="9"/>
      <c r="B19" s="4" t="s">
        <v>58</v>
      </c>
      <c r="C19" s="20">
        <v>11120</v>
      </c>
      <c r="D19" s="15"/>
      <c r="E19" s="15"/>
      <c r="F19" s="15"/>
      <c r="G19" s="16"/>
      <c r="H19" s="15"/>
    </row>
    <row r="20" spans="1:8" ht="21.75" customHeight="1" x14ac:dyDescent="0.2">
      <c r="A20" s="9"/>
      <c r="B20" s="4"/>
      <c r="C20" s="21" t="s">
        <v>0</v>
      </c>
      <c r="D20" s="15" t="s">
        <v>501</v>
      </c>
      <c r="E20" s="15" t="s">
        <v>502</v>
      </c>
      <c r="F20" s="15" t="s">
        <v>499</v>
      </c>
      <c r="G20" s="16" t="s">
        <v>472</v>
      </c>
      <c r="H20" s="15" t="s">
        <v>500</v>
      </c>
    </row>
    <row r="21" spans="1:8" ht="14.25" customHeight="1" x14ac:dyDescent="0.2">
      <c r="A21" s="9"/>
      <c r="B21" s="5" t="s">
        <v>37</v>
      </c>
      <c r="C21" s="22" t="s">
        <v>38</v>
      </c>
      <c r="D21" s="46">
        <v>61890.2</v>
      </c>
      <c r="E21" s="46">
        <v>61890.2</v>
      </c>
      <c r="F21" s="46">
        <v>61743.7</v>
      </c>
      <c r="G21" s="14">
        <f t="shared" ref="G21:G30" si="2">F21-E21</f>
        <v>-146.5</v>
      </c>
      <c r="H21" s="53">
        <f t="shared" ref="H21:H30" si="3">F21/E21*100</f>
        <v>99.763290472481913</v>
      </c>
    </row>
    <row r="22" spans="1:8" ht="14.25" customHeight="1" x14ac:dyDescent="0.2">
      <c r="A22" s="9"/>
      <c r="B22" s="5" t="s">
        <v>39</v>
      </c>
      <c r="C22" s="22" t="s">
        <v>40</v>
      </c>
      <c r="D22" s="46">
        <v>10676</v>
      </c>
      <c r="E22" s="46">
        <v>10076</v>
      </c>
      <c r="F22" s="46">
        <v>9791.7000000000007</v>
      </c>
      <c r="G22" s="14">
        <f t="shared" si="2"/>
        <v>-284.29999999999927</v>
      </c>
      <c r="H22" s="53">
        <f t="shared" si="3"/>
        <v>97.178443826915455</v>
      </c>
    </row>
    <row r="23" spans="1:8" ht="14.25" customHeight="1" x14ac:dyDescent="0.2">
      <c r="A23" s="9"/>
      <c r="B23" s="5" t="s">
        <v>41</v>
      </c>
      <c r="C23" s="22" t="s">
        <v>42</v>
      </c>
      <c r="D23" s="46">
        <v>3895.8</v>
      </c>
      <c r="E23" s="46">
        <v>3915.3</v>
      </c>
      <c r="F23" s="46">
        <v>3846</v>
      </c>
      <c r="G23" s="14">
        <f t="shared" si="2"/>
        <v>-69.300000000000182</v>
      </c>
      <c r="H23" s="53">
        <f t="shared" si="3"/>
        <v>98.230020688069871</v>
      </c>
    </row>
    <row r="24" spans="1:8" ht="14.25" customHeight="1" x14ac:dyDescent="0.2">
      <c r="A24" s="9"/>
      <c r="B24" s="5" t="s">
        <v>43</v>
      </c>
      <c r="C24" s="22" t="s">
        <v>44</v>
      </c>
      <c r="D24" s="46">
        <v>170</v>
      </c>
      <c r="E24" s="46">
        <v>46.7</v>
      </c>
      <c r="F24" s="46">
        <v>46.6</v>
      </c>
      <c r="G24" s="14">
        <f t="shared" si="2"/>
        <v>-0.10000000000000142</v>
      </c>
      <c r="H24" s="53">
        <f t="shared" si="3"/>
        <v>99.78586723768737</v>
      </c>
    </row>
    <row r="25" spans="1:8" ht="14.25" customHeight="1" x14ac:dyDescent="0.2">
      <c r="A25" s="9"/>
      <c r="B25" s="5" t="s">
        <v>45</v>
      </c>
      <c r="C25" s="22" t="s">
        <v>46</v>
      </c>
      <c r="D25" s="46">
        <v>15761.5</v>
      </c>
      <c r="E25" s="46">
        <v>13630.1</v>
      </c>
      <c r="F25" s="46">
        <v>12422.9</v>
      </c>
      <c r="G25" s="14">
        <f t="shared" si="2"/>
        <v>-1207.2000000000007</v>
      </c>
      <c r="H25" s="53">
        <f t="shared" si="3"/>
        <v>91.14313174518162</v>
      </c>
    </row>
    <row r="26" spans="1:8" ht="14.25" customHeight="1" x14ac:dyDescent="0.2">
      <c r="A26" s="9"/>
      <c r="B26" s="4" t="s">
        <v>53</v>
      </c>
      <c r="C26" s="20"/>
      <c r="D26" s="54">
        <v>92393.5</v>
      </c>
      <c r="E26" s="54">
        <v>89558.3</v>
      </c>
      <c r="F26" s="54">
        <v>87851</v>
      </c>
      <c r="G26" s="14">
        <f t="shared" si="2"/>
        <v>-1707.3000000000029</v>
      </c>
      <c r="H26" s="53">
        <f t="shared" si="3"/>
        <v>98.093644028526654</v>
      </c>
    </row>
    <row r="27" spans="1:8" ht="14.25" customHeight="1" x14ac:dyDescent="0.2">
      <c r="A27" s="9"/>
      <c r="B27" s="5" t="s">
        <v>54</v>
      </c>
      <c r="C27" s="22" t="s">
        <v>55</v>
      </c>
      <c r="D27" s="46">
        <v>220</v>
      </c>
      <c r="E27" s="46">
        <v>220</v>
      </c>
      <c r="F27" s="46">
        <v>153.5</v>
      </c>
      <c r="G27" s="14">
        <f t="shared" si="2"/>
        <v>-66.5</v>
      </c>
      <c r="H27" s="53">
        <f t="shared" si="3"/>
        <v>69.77272727272728</v>
      </c>
    </row>
    <row r="28" spans="1:8" ht="14.25" customHeight="1" x14ac:dyDescent="0.2">
      <c r="A28" s="9"/>
      <c r="B28" s="4" t="s">
        <v>56</v>
      </c>
      <c r="C28" s="20"/>
      <c r="D28" s="54">
        <v>92613.5</v>
      </c>
      <c r="E28" s="54">
        <v>89778.3</v>
      </c>
      <c r="F28" s="54">
        <v>88004.5</v>
      </c>
      <c r="G28" s="14">
        <f t="shared" si="2"/>
        <v>-1773.8000000000029</v>
      </c>
      <c r="H28" s="53">
        <f t="shared" si="3"/>
        <v>98.024244165906467</v>
      </c>
    </row>
    <row r="29" spans="1:8" ht="14.25" customHeight="1" x14ac:dyDescent="0.2">
      <c r="A29" s="9"/>
      <c r="B29" s="4" t="s">
        <v>508</v>
      </c>
      <c r="C29" s="20"/>
      <c r="D29" s="54">
        <v>6361</v>
      </c>
      <c r="E29" s="54">
        <v>7639.3</v>
      </c>
      <c r="F29" s="54">
        <v>6064.9</v>
      </c>
      <c r="G29" s="14">
        <f t="shared" si="2"/>
        <v>-1574.4000000000005</v>
      </c>
      <c r="H29" s="53">
        <f t="shared" si="3"/>
        <v>79.390781877920745</v>
      </c>
    </row>
    <row r="30" spans="1:8" ht="14.25" customHeight="1" x14ac:dyDescent="0.2">
      <c r="A30" s="9"/>
      <c r="B30" s="4" t="s">
        <v>57</v>
      </c>
      <c r="C30" s="20"/>
      <c r="D30" s="54">
        <v>98974.5</v>
      </c>
      <c r="E30" s="54">
        <v>97417.600000000006</v>
      </c>
      <c r="F30" s="54">
        <v>94069.3</v>
      </c>
      <c r="G30" s="14">
        <f t="shared" si="2"/>
        <v>-3348.3000000000029</v>
      </c>
      <c r="H30" s="53">
        <f t="shared" si="3"/>
        <v>96.562941398679499</v>
      </c>
    </row>
    <row r="31" spans="1:8" ht="14.25" customHeight="1" x14ac:dyDescent="0.2">
      <c r="A31" s="9"/>
      <c r="B31" s="197"/>
      <c r="C31" s="197"/>
      <c r="D31" s="197"/>
      <c r="E31" s="197"/>
      <c r="F31" s="197"/>
      <c r="G31" s="197"/>
      <c r="H31" s="197"/>
    </row>
    <row r="32" spans="1:8" ht="21.75" customHeight="1" x14ac:dyDescent="0.2">
      <c r="A32" s="9"/>
      <c r="B32" s="4" t="s">
        <v>59</v>
      </c>
      <c r="C32" s="21">
        <v>11130</v>
      </c>
      <c r="D32" s="15"/>
      <c r="E32" s="15"/>
      <c r="F32" s="15"/>
      <c r="G32" s="16"/>
      <c r="H32" s="15"/>
    </row>
    <row r="33" spans="1:8" ht="18.75" customHeight="1" x14ac:dyDescent="0.2">
      <c r="A33" s="9"/>
      <c r="B33" s="4"/>
      <c r="C33" s="21" t="s">
        <v>0</v>
      </c>
      <c r="D33" s="15" t="s">
        <v>501</v>
      </c>
      <c r="E33" s="15" t="s">
        <v>502</v>
      </c>
      <c r="F33" s="15" t="s">
        <v>499</v>
      </c>
      <c r="G33" s="16" t="s">
        <v>472</v>
      </c>
      <c r="H33" s="15" t="s">
        <v>500</v>
      </c>
    </row>
    <row r="34" spans="1:8" ht="14.25" customHeight="1" x14ac:dyDescent="0.2">
      <c r="A34" s="9"/>
      <c r="B34" s="5" t="s">
        <v>37</v>
      </c>
      <c r="C34" s="22" t="s">
        <v>38</v>
      </c>
      <c r="D34" s="46">
        <v>28563.9</v>
      </c>
      <c r="E34" s="46">
        <v>28260.3</v>
      </c>
      <c r="F34" s="46">
        <v>28260.3</v>
      </c>
      <c r="G34" s="53">
        <f t="shared" ref="G34:G44" si="4">F34-E34</f>
        <v>0</v>
      </c>
      <c r="H34" s="53">
        <f t="shared" ref="H34:H44" si="5">F34/E34*100</f>
        <v>100</v>
      </c>
    </row>
    <row r="35" spans="1:8" ht="14.25" customHeight="1" x14ac:dyDescent="0.2">
      <c r="A35" s="9"/>
      <c r="B35" s="5" t="s">
        <v>39</v>
      </c>
      <c r="C35" s="22" t="s">
        <v>40</v>
      </c>
      <c r="D35" s="46">
        <v>4927.3</v>
      </c>
      <c r="E35" s="46">
        <v>4390.8</v>
      </c>
      <c r="F35" s="46">
        <v>4390.8</v>
      </c>
      <c r="G35" s="14">
        <f t="shared" si="4"/>
        <v>0</v>
      </c>
      <c r="H35" s="53">
        <f t="shared" si="5"/>
        <v>100</v>
      </c>
    </row>
    <row r="36" spans="1:8" ht="14.25" customHeight="1" x14ac:dyDescent="0.2">
      <c r="A36" s="9"/>
      <c r="B36" s="5" t="s">
        <v>41</v>
      </c>
      <c r="C36" s="22" t="s">
        <v>42</v>
      </c>
      <c r="D36" s="46">
        <v>13204.9</v>
      </c>
      <c r="E36" s="46">
        <v>12810.9</v>
      </c>
      <c r="F36" s="46">
        <v>11989</v>
      </c>
      <c r="G36" s="14">
        <f t="shared" si="4"/>
        <v>-821.89999999999964</v>
      </c>
      <c r="H36" s="53">
        <f t="shared" si="5"/>
        <v>93.584369560296309</v>
      </c>
    </row>
    <row r="37" spans="1:8" ht="14.25" customHeight="1" x14ac:dyDescent="0.2">
      <c r="A37" s="9"/>
      <c r="B37" s="5" t="s">
        <v>43</v>
      </c>
      <c r="C37" s="22" t="s">
        <v>44</v>
      </c>
      <c r="D37" s="46">
        <v>2119.5</v>
      </c>
      <c r="E37" s="46">
        <v>2047.4</v>
      </c>
      <c r="F37" s="46">
        <v>2026.9</v>
      </c>
      <c r="G37" s="14">
        <f t="shared" si="4"/>
        <v>-20.5</v>
      </c>
      <c r="H37" s="53">
        <f t="shared" si="5"/>
        <v>98.998730096708016</v>
      </c>
    </row>
    <row r="38" spans="1:8" ht="14.25" customHeight="1" x14ac:dyDescent="0.2">
      <c r="A38" s="9"/>
      <c r="B38" s="5" t="s">
        <v>45</v>
      </c>
      <c r="C38" s="22" t="s">
        <v>46</v>
      </c>
      <c r="D38" s="46">
        <v>1743.6</v>
      </c>
      <c r="E38" s="46">
        <v>1510</v>
      </c>
      <c r="F38" s="46">
        <v>1265.7</v>
      </c>
      <c r="G38" s="14">
        <f t="shared" si="4"/>
        <v>-244.29999999999995</v>
      </c>
      <c r="H38" s="53">
        <f t="shared" si="5"/>
        <v>83.821192052980138</v>
      </c>
    </row>
    <row r="39" spans="1:8" ht="14.25" customHeight="1" x14ac:dyDescent="0.2">
      <c r="A39" s="9"/>
      <c r="B39" s="5" t="s">
        <v>47</v>
      </c>
      <c r="C39" s="22" t="s">
        <v>48</v>
      </c>
      <c r="D39" s="46">
        <v>82.5</v>
      </c>
      <c r="E39" s="46">
        <v>69.099999999999994</v>
      </c>
      <c r="F39" s="46">
        <v>68.8</v>
      </c>
      <c r="G39" s="14">
        <f t="shared" si="4"/>
        <v>-0.29999999999999716</v>
      </c>
      <c r="H39" s="53">
        <f t="shared" si="5"/>
        <v>99.565846599131703</v>
      </c>
    </row>
    <row r="40" spans="1:8" ht="14.25" customHeight="1" x14ac:dyDescent="0.2">
      <c r="A40" s="9"/>
      <c r="B40" s="5" t="s">
        <v>49</v>
      </c>
      <c r="C40" s="22" t="s">
        <v>50</v>
      </c>
      <c r="D40" s="46">
        <v>0</v>
      </c>
      <c r="E40" s="46">
        <v>15.6</v>
      </c>
      <c r="F40" s="46">
        <v>15.6</v>
      </c>
      <c r="G40" s="53">
        <f t="shared" si="4"/>
        <v>0</v>
      </c>
      <c r="H40" s="53">
        <f t="shared" si="5"/>
        <v>100</v>
      </c>
    </row>
    <row r="41" spans="1:8" ht="14.25" customHeight="1" x14ac:dyDescent="0.2">
      <c r="A41" s="9"/>
      <c r="B41" s="4" t="s">
        <v>53</v>
      </c>
      <c r="C41" s="20"/>
      <c r="D41" s="54">
        <v>50641.7</v>
      </c>
      <c r="E41" s="54">
        <v>49104.1</v>
      </c>
      <c r="F41" s="54">
        <v>48017.1</v>
      </c>
      <c r="G41" s="62">
        <f t="shared" si="4"/>
        <v>-1087</v>
      </c>
      <c r="H41" s="53">
        <f t="shared" si="5"/>
        <v>97.786335560574372</v>
      </c>
    </row>
    <row r="42" spans="1:8" ht="14.25" customHeight="1" x14ac:dyDescent="0.2">
      <c r="A42" s="9"/>
      <c r="B42" s="5" t="s">
        <v>54</v>
      </c>
      <c r="C42" s="22" t="s">
        <v>55</v>
      </c>
      <c r="D42" s="46">
        <v>105</v>
      </c>
      <c r="E42" s="46">
        <v>105</v>
      </c>
      <c r="F42" s="46">
        <v>71</v>
      </c>
      <c r="G42" s="14">
        <f t="shared" si="4"/>
        <v>-34</v>
      </c>
      <c r="H42" s="53">
        <f t="shared" si="5"/>
        <v>67.61904761904762</v>
      </c>
    </row>
    <row r="43" spans="1:8" ht="14.25" customHeight="1" x14ac:dyDescent="0.2">
      <c r="A43" s="9"/>
      <c r="B43" s="4" t="s">
        <v>56</v>
      </c>
      <c r="C43" s="20"/>
      <c r="D43" s="54">
        <v>50746.7</v>
      </c>
      <c r="E43" s="54">
        <v>49209.1</v>
      </c>
      <c r="F43" s="54">
        <v>48088</v>
      </c>
      <c r="G43" s="62">
        <f t="shared" si="4"/>
        <v>-1121.0999999999985</v>
      </c>
      <c r="H43" s="53">
        <f t="shared" si="5"/>
        <v>97.721762844677102</v>
      </c>
    </row>
    <row r="44" spans="1:8" ht="14.25" customHeight="1" x14ac:dyDescent="0.2">
      <c r="A44" s="9"/>
      <c r="B44" s="4" t="s">
        <v>57</v>
      </c>
      <c r="C44" s="20"/>
      <c r="D44" s="54">
        <v>50746.7</v>
      </c>
      <c r="E44" s="54">
        <v>49209.1</v>
      </c>
      <c r="F44" s="54">
        <v>48088</v>
      </c>
      <c r="G44" s="62">
        <f t="shared" si="4"/>
        <v>-1121.0999999999985</v>
      </c>
      <c r="H44" s="53">
        <f t="shared" si="5"/>
        <v>97.721762844677102</v>
      </c>
    </row>
    <row r="45" spans="1:8" ht="14.25" customHeight="1" x14ac:dyDescent="0.2">
      <c r="A45" s="9"/>
      <c r="B45" s="216"/>
      <c r="C45" s="201"/>
      <c r="D45" s="201"/>
      <c r="E45" s="201"/>
      <c r="F45" s="201"/>
      <c r="G45" s="201"/>
      <c r="H45" s="202"/>
    </row>
    <row r="46" spans="1:8" ht="24" customHeight="1" x14ac:dyDescent="0.2">
      <c r="A46" s="9"/>
      <c r="B46" s="23" t="s">
        <v>60</v>
      </c>
      <c r="C46" s="24" t="s">
        <v>61</v>
      </c>
      <c r="D46" s="15"/>
      <c r="E46" s="15"/>
      <c r="F46" s="15"/>
      <c r="G46" s="16"/>
      <c r="H46" s="15"/>
    </row>
    <row r="47" spans="1:8" ht="22.5" customHeight="1" x14ac:dyDescent="0.2">
      <c r="A47" s="9"/>
      <c r="B47" s="4"/>
      <c r="C47" s="25" t="s">
        <v>0</v>
      </c>
      <c r="D47" s="15" t="s">
        <v>501</v>
      </c>
      <c r="E47" s="15" t="s">
        <v>502</v>
      </c>
      <c r="F47" s="15" t="s">
        <v>499</v>
      </c>
      <c r="G47" s="16" t="s">
        <v>472</v>
      </c>
      <c r="H47" s="15" t="s">
        <v>500</v>
      </c>
    </row>
    <row r="48" spans="1:8" ht="14.25" customHeight="1" x14ac:dyDescent="0.2">
      <c r="A48" s="9"/>
      <c r="B48" s="5" t="s">
        <v>51</v>
      </c>
      <c r="C48" s="22">
        <v>282</v>
      </c>
      <c r="D48" s="46">
        <v>30000</v>
      </c>
      <c r="E48" s="46">
        <v>34500</v>
      </c>
      <c r="F48" s="46">
        <v>34500</v>
      </c>
      <c r="G48" s="14">
        <f>F48-E48</f>
        <v>0</v>
      </c>
      <c r="H48" s="53">
        <f t="shared" ref="H48:H51" si="6">F48/E48*100</f>
        <v>100</v>
      </c>
    </row>
    <row r="49" spans="1:8" ht="14.25" customHeight="1" x14ac:dyDescent="0.2">
      <c r="A49" s="9"/>
      <c r="B49" s="4" t="s">
        <v>53</v>
      </c>
      <c r="C49" s="20"/>
      <c r="D49" s="54">
        <v>30000</v>
      </c>
      <c r="E49" s="54">
        <v>34500</v>
      </c>
      <c r="F49" s="54">
        <v>34500</v>
      </c>
      <c r="G49" s="14">
        <f>F49-E49</f>
        <v>0</v>
      </c>
      <c r="H49" s="53">
        <f t="shared" si="6"/>
        <v>100</v>
      </c>
    </row>
    <row r="50" spans="1:8" ht="14.25" customHeight="1" x14ac:dyDescent="0.2">
      <c r="A50" s="9"/>
      <c r="B50" s="4" t="s">
        <v>56</v>
      </c>
      <c r="C50" s="20"/>
      <c r="D50" s="54">
        <v>30000</v>
      </c>
      <c r="E50" s="54">
        <v>34500</v>
      </c>
      <c r="F50" s="54">
        <v>34500</v>
      </c>
      <c r="G50" s="14">
        <f>F50-E50</f>
        <v>0</v>
      </c>
      <c r="H50" s="53">
        <f t="shared" si="6"/>
        <v>100</v>
      </c>
    </row>
    <row r="51" spans="1:8" ht="14.25" customHeight="1" x14ac:dyDescent="0.2">
      <c r="A51" s="9"/>
      <c r="B51" s="4" t="s">
        <v>57</v>
      </c>
      <c r="C51" s="20"/>
      <c r="D51" s="54">
        <v>30000</v>
      </c>
      <c r="E51" s="54">
        <v>34500</v>
      </c>
      <c r="F51" s="54">
        <v>34500</v>
      </c>
      <c r="G51" s="14">
        <f>F51-E51</f>
        <v>0</v>
      </c>
      <c r="H51" s="53">
        <f t="shared" si="6"/>
        <v>100</v>
      </c>
    </row>
    <row r="52" spans="1:8" ht="14.25" customHeight="1" x14ac:dyDescent="0.2">
      <c r="A52" s="9"/>
      <c r="B52" s="197"/>
      <c r="C52" s="197"/>
      <c r="D52" s="198"/>
      <c r="E52" s="198"/>
      <c r="F52" s="198"/>
      <c r="G52" s="198"/>
      <c r="H52" s="198"/>
    </row>
    <row r="53" spans="1:8" ht="14.25" customHeight="1" x14ac:dyDescent="0.2">
      <c r="A53" s="9"/>
      <c r="B53" s="4" t="s">
        <v>62</v>
      </c>
      <c r="C53" s="26" t="s">
        <v>63</v>
      </c>
      <c r="D53" s="48"/>
      <c r="E53" s="48"/>
      <c r="F53" s="48"/>
      <c r="G53" s="48"/>
      <c r="H53" s="48"/>
    </row>
    <row r="54" spans="1:8" ht="21.75" customHeight="1" x14ac:dyDescent="0.2">
      <c r="A54" s="9"/>
      <c r="B54" s="4"/>
      <c r="C54" s="25" t="s">
        <v>0</v>
      </c>
      <c r="D54" s="15" t="s">
        <v>501</v>
      </c>
      <c r="E54" s="15" t="s">
        <v>502</v>
      </c>
      <c r="F54" s="15" t="s">
        <v>499</v>
      </c>
      <c r="G54" s="16" t="s">
        <v>472</v>
      </c>
      <c r="H54" s="15" t="s">
        <v>500</v>
      </c>
    </row>
    <row r="55" spans="1:8" ht="14.25" customHeight="1" x14ac:dyDescent="0.2">
      <c r="A55" s="9"/>
      <c r="B55" s="5" t="s">
        <v>37</v>
      </c>
      <c r="C55" s="22">
        <v>211</v>
      </c>
      <c r="D55" s="46">
        <v>72835</v>
      </c>
      <c r="E55" s="46">
        <v>84970.8</v>
      </c>
      <c r="F55" s="46">
        <v>84970.8</v>
      </c>
      <c r="G55" s="14">
        <f t="shared" ref="G55:G62" si="7">F55-E55</f>
        <v>0</v>
      </c>
      <c r="H55" s="53">
        <f t="shared" ref="H55:H62" si="8">F55/E55*100</f>
        <v>100</v>
      </c>
    </row>
    <row r="56" spans="1:8" ht="14.25" customHeight="1" x14ac:dyDescent="0.2">
      <c r="A56" s="9"/>
      <c r="B56" s="5" t="s">
        <v>39</v>
      </c>
      <c r="C56" s="22" t="s">
        <v>40</v>
      </c>
      <c r="D56" s="46">
        <v>11298.8</v>
      </c>
      <c r="E56" s="46">
        <v>13181.4</v>
      </c>
      <c r="F56" s="46">
        <v>11465</v>
      </c>
      <c r="G56" s="14">
        <f t="shared" si="7"/>
        <v>-1716.3999999999996</v>
      </c>
      <c r="H56" s="53">
        <f t="shared" si="8"/>
        <v>86.978621390747563</v>
      </c>
    </row>
    <row r="57" spans="1:8" ht="14.25" customHeight="1" x14ac:dyDescent="0.2">
      <c r="A57" s="9"/>
      <c r="B57" s="5" t="s">
        <v>41</v>
      </c>
      <c r="C57" s="22" t="s">
        <v>42</v>
      </c>
      <c r="D57" s="46">
        <v>36827.300000000003</v>
      </c>
      <c r="E57" s="46">
        <v>19935.8</v>
      </c>
      <c r="F57" s="46">
        <v>17340.599999999999</v>
      </c>
      <c r="G57" s="14">
        <f t="shared" si="7"/>
        <v>-2595.2000000000007</v>
      </c>
      <c r="H57" s="53">
        <f t="shared" si="8"/>
        <v>86.982212903419978</v>
      </c>
    </row>
    <row r="58" spans="1:8" ht="14.25" customHeight="1" x14ac:dyDescent="0.2">
      <c r="A58" s="9"/>
      <c r="B58" s="5" t="s">
        <v>43</v>
      </c>
      <c r="C58" s="22" t="s">
        <v>44</v>
      </c>
      <c r="D58" s="46">
        <v>3366</v>
      </c>
      <c r="E58" s="46">
        <v>0</v>
      </c>
      <c r="F58" s="46">
        <v>0</v>
      </c>
      <c r="G58" s="14">
        <f t="shared" si="7"/>
        <v>0</v>
      </c>
      <c r="H58" s="53"/>
    </row>
    <row r="59" spans="1:8" ht="14.25" customHeight="1" x14ac:dyDescent="0.2">
      <c r="A59" s="9"/>
      <c r="B59" s="4" t="s">
        <v>53</v>
      </c>
      <c r="C59" s="20"/>
      <c r="D59" s="54">
        <v>124327.1</v>
      </c>
      <c r="E59" s="54">
        <v>118088</v>
      </c>
      <c r="F59" s="54">
        <v>113776.4</v>
      </c>
      <c r="G59" s="14">
        <f t="shared" si="7"/>
        <v>-4311.6000000000058</v>
      </c>
      <c r="H59" s="53">
        <f t="shared" si="8"/>
        <v>96.348824605379036</v>
      </c>
    </row>
    <row r="60" spans="1:8" ht="14.25" customHeight="1" x14ac:dyDescent="0.2">
      <c r="A60" s="9"/>
      <c r="B60" s="5" t="s">
        <v>54</v>
      </c>
      <c r="C60" s="22" t="s">
        <v>55</v>
      </c>
      <c r="D60" s="46">
        <v>6722.3</v>
      </c>
      <c r="E60" s="46">
        <v>0</v>
      </c>
      <c r="F60" s="46">
        <v>0</v>
      </c>
      <c r="G60" s="14">
        <f t="shared" si="7"/>
        <v>0</v>
      </c>
      <c r="H60" s="53"/>
    </row>
    <row r="61" spans="1:8" ht="14.25" customHeight="1" x14ac:dyDescent="0.2">
      <c r="A61" s="9"/>
      <c r="B61" s="4" t="s">
        <v>56</v>
      </c>
      <c r="C61" s="20"/>
      <c r="D61" s="54">
        <v>131049.4</v>
      </c>
      <c r="E61" s="54">
        <v>118088</v>
      </c>
      <c r="F61" s="54">
        <v>113776.4</v>
      </c>
      <c r="G61" s="14">
        <f t="shared" si="7"/>
        <v>-4311.6000000000058</v>
      </c>
      <c r="H61" s="53">
        <f t="shared" si="8"/>
        <v>96.348824605379036</v>
      </c>
    </row>
    <row r="62" spans="1:8" ht="14.25" customHeight="1" x14ac:dyDescent="0.2">
      <c r="A62" s="9"/>
      <c r="B62" s="4" t="s">
        <v>57</v>
      </c>
      <c r="C62" s="20"/>
      <c r="D62" s="54">
        <v>131049.4</v>
      </c>
      <c r="E62" s="54">
        <v>118088</v>
      </c>
      <c r="F62" s="54">
        <v>113776.4</v>
      </c>
      <c r="G62" s="14">
        <f t="shared" si="7"/>
        <v>-4311.6000000000058</v>
      </c>
      <c r="H62" s="53">
        <f t="shared" si="8"/>
        <v>96.348824605379036</v>
      </c>
    </row>
    <row r="63" spans="1:8" ht="14.25" customHeight="1" x14ac:dyDescent="0.2">
      <c r="A63" s="9"/>
      <c r="B63" s="197"/>
      <c r="C63" s="197"/>
      <c r="D63" s="197"/>
      <c r="E63" s="197"/>
      <c r="F63" s="197"/>
      <c r="G63" s="197"/>
      <c r="H63" s="197"/>
    </row>
    <row r="64" spans="1:8" ht="23.25" customHeight="1" x14ac:dyDescent="0.2">
      <c r="A64" s="9"/>
      <c r="B64" s="4" t="s">
        <v>64</v>
      </c>
      <c r="C64" s="20" t="s">
        <v>65</v>
      </c>
      <c r="D64" s="50"/>
      <c r="E64" s="50"/>
      <c r="F64" s="50"/>
      <c r="G64" s="50"/>
      <c r="H64" s="50"/>
    </row>
    <row r="65" spans="1:8" ht="21.75" customHeight="1" x14ac:dyDescent="0.2">
      <c r="A65" s="9"/>
      <c r="B65" s="4"/>
      <c r="C65" s="25" t="s">
        <v>0</v>
      </c>
      <c r="D65" s="15" t="s">
        <v>501</v>
      </c>
      <c r="E65" s="15" t="s">
        <v>502</v>
      </c>
      <c r="F65" s="15" t="s">
        <v>499</v>
      </c>
      <c r="G65" s="16" t="s">
        <v>472</v>
      </c>
      <c r="H65" s="15" t="s">
        <v>500</v>
      </c>
    </row>
    <row r="66" spans="1:8" ht="14.25" customHeight="1" x14ac:dyDescent="0.2">
      <c r="A66" s="9"/>
      <c r="B66" s="5" t="s">
        <v>41</v>
      </c>
      <c r="C66" s="22" t="s">
        <v>42</v>
      </c>
      <c r="D66" s="46">
        <v>5106.5</v>
      </c>
      <c r="E66" s="46">
        <v>5106.5</v>
      </c>
      <c r="F66" s="46">
        <v>1830</v>
      </c>
      <c r="G66" s="14">
        <f t="shared" ref="G66:G71" si="9">F66-E66</f>
        <v>-3276.5</v>
      </c>
      <c r="H66" s="53">
        <f t="shared" ref="H66:H71" si="10">F66/E66*100</f>
        <v>35.836678742778808</v>
      </c>
    </row>
    <row r="67" spans="1:8" ht="14.25" customHeight="1" x14ac:dyDescent="0.2">
      <c r="A67" s="9"/>
      <c r="B67" s="5" t="s">
        <v>43</v>
      </c>
      <c r="C67" s="22" t="s">
        <v>44</v>
      </c>
      <c r="D67" s="46">
        <v>1927.6</v>
      </c>
      <c r="E67" s="46">
        <v>1617.6</v>
      </c>
      <c r="F67" s="46">
        <v>360</v>
      </c>
      <c r="G67" s="14">
        <f t="shared" si="9"/>
        <v>-1257.5999999999999</v>
      </c>
      <c r="H67" s="53">
        <f t="shared" si="10"/>
        <v>22.255192878338281</v>
      </c>
    </row>
    <row r="68" spans="1:8" ht="14.25" customHeight="1" x14ac:dyDescent="0.2">
      <c r="A68" s="9"/>
      <c r="B68" s="4" t="s">
        <v>53</v>
      </c>
      <c r="C68" s="20"/>
      <c r="D68" s="54">
        <v>7034.1</v>
      </c>
      <c r="E68" s="54">
        <v>6724.1</v>
      </c>
      <c r="F68" s="54">
        <v>2190</v>
      </c>
      <c r="G68" s="14">
        <f t="shared" si="9"/>
        <v>-4534.1000000000004</v>
      </c>
      <c r="H68" s="53">
        <f t="shared" si="10"/>
        <v>32.569414494133042</v>
      </c>
    </row>
    <row r="69" spans="1:8" ht="14.25" customHeight="1" x14ac:dyDescent="0.2">
      <c r="A69" s="9"/>
      <c r="B69" s="5" t="s">
        <v>54</v>
      </c>
      <c r="C69" s="22" t="s">
        <v>55</v>
      </c>
      <c r="D69" s="46">
        <v>28.8</v>
      </c>
      <c r="E69" s="46">
        <v>28.8</v>
      </c>
      <c r="F69" s="46">
        <v>0</v>
      </c>
      <c r="G69" s="14">
        <f t="shared" si="9"/>
        <v>-28.8</v>
      </c>
      <c r="H69" s="53">
        <f t="shared" si="10"/>
        <v>0</v>
      </c>
    </row>
    <row r="70" spans="1:8" ht="14.25" customHeight="1" x14ac:dyDescent="0.2">
      <c r="A70" s="9"/>
      <c r="B70" s="4" t="s">
        <v>56</v>
      </c>
      <c r="C70" s="20"/>
      <c r="D70" s="54">
        <v>7062.9</v>
      </c>
      <c r="E70" s="54">
        <v>6752.9</v>
      </c>
      <c r="F70" s="54">
        <v>2190</v>
      </c>
      <c r="G70" s="14">
        <f t="shared" si="9"/>
        <v>-4562.8999999999996</v>
      </c>
      <c r="H70" s="53">
        <f t="shared" si="10"/>
        <v>32.430511335870513</v>
      </c>
    </row>
    <row r="71" spans="1:8" ht="14.25" customHeight="1" x14ac:dyDescent="0.2">
      <c r="A71" s="9"/>
      <c r="B71" s="4" t="s">
        <v>57</v>
      </c>
      <c r="C71" s="20"/>
      <c r="D71" s="54">
        <v>7062.9</v>
      </c>
      <c r="E71" s="54">
        <v>6752.9</v>
      </c>
      <c r="F71" s="54">
        <v>2190</v>
      </c>
      <c r="G71" s="14">
        <f t="shared" si="9"/>
        <v>-4562.8999999999996</v>
      </c>
      <c r="H71" s="53">
        <f t="shared" si="10"/>
        <v>32.430511335870513</v>
      </c>
    </row>
    <row r="72" spans="1:8" ht="14.25" customHeight="1" x14ac:dyDescent="0.2">
      <c r="A72" s="9"/>
      <c r="B72" s="197"/>
      <c r="C72" s="197"/>
      <c r="D72" s="197"/>
      <c r="E72" s="197"/>
      <c r="F72" s="197"/>
      <c r="G72" s="197"/>
      <c r="H72" s="197"/>
    </row>
    <row r="73" spans="1:8" ht="20.25" customHeight="1" x14ac:dyDescent="0.2">
      <c r="A73" s="9"/>
      <c r="B73" s="4" t="s">
        <v>66</v>
      </c>
      <c r="C73" s="20">
        <v>12810</v>
      </c>
      <c r="D73" s="15"/>
      <c r="E73" s="15"/>
      <c r="F73" s="15"/>
      <c r="G73" s="16"/>
      <c r="H73" s="15"/>
    </row>
    <row r="74" spans="1:8" ht="22.5" customHeight="1" x14ac:dyDescent="0.2">
      <c r="A74" s="9"/>
      <c r="B74" s="4"/>
      <c r="C74" s="25" t="s">
        <v>0</v>
      </c>
      <c r="D74" s="15" t="s">
        <v>501</v>
      </c>
      <c r="E74" s="15" t="s">
        <v>502</v>
      </c>
      <c r="F74" s="15" t="s">
        <v>499</v>
      </c>
      <c r="G74" s="16" t="s">
        <v>472</v>
      </c>
      <c r="H74" s="15" t="s">
        <v>500</v>
      </c>
    </row>
    <row r="75" spans="1:8" ht="14.25" customHeight="1" x14ac:dyDescent="0.2">
      <c r="A75" s="9"/>
      <c r="B75" s="5" t="s">
        <v>51</v>
      </c>
      <c r="C75" s="22">
        <v>282</v>
      </c>
      <c r="D75" s="46">
        <v>0</v>
      </c>
      <c r="E75" s="46">
        <v>22531.3</v>
      </c>
      <c r="F75" s="46">
        <v>22531.3</v>
      </c>
      <c r="G75" s="14">
        <f>F75-E75</f>
        <v>0</v>
      </c>
      <c r="H75" s="53">
        <f>F75/E75*100</f>
        <v>100</v>
      </c>
    </row>
    <row r="76" spans="1:8" ht="14.25" customHeight="1" x14ac:dyDescent="0.2">
      <c r="A76" s="9"/>
      <c r="B76" s="4" t="s">
        <v>53</v>
      </c>
      <c r="C76" s="20"/>
      <c r="D76" s="54">
        <v>0</v>
      </c>
      <c r="E76" s="54">
        <v>22531.3</v>
      </c>
      <c r="F76" s="54">
        <v>22531.3</v>
      </c>
      <c r="G76" s="14">
        <f>F76-E76</f>
        <v>0</v>
      </c>
      <c r="H76" s="53">
        <f>F76/E76*100</f>
        <v>100</v>
      </c>
    </row>
    <row r="77" spans="1:8" ht="14.25" customHeight="1" x14ac:dyDescent="0.2">
      <c r="A77" s="9"/>
      <c r="B77" s="4" t="s">
        <v>56</v>
      </c>
      <c r="C77" s="20"/>
      <c r="D77" s="54">
        <v>0</v>
      </c>
      <c r="E77" s="54">
        <v>22531.3</v>
      </c>
      <c r="F77" s="54">
        <v>22531.3</v>
      </c>
      <c r="G77" s="14">
        <f>F77-E77</f>
        <v>0</v>
      </c>
      <c r="H77" s="53">
        <f>F77/E77*100</f>
        <v>100</v>
      </c>
    </row>
    <row r="78" spans="1:8" ht="14.25" customHeight="1" x14ac:dyDescent="0.2">
      <c r="A78" s="9"/>
      <c r="B78" s="4" t="s">
        <v>57</v>
      </c>
      <c r="C78" s="20"/>
      <c r="D78" s="54">
        <v>0</v>
      </c>
      <c r="E78" s="54">
        <v>22531.3</v>
      </c>
      <c r="F78" s="54">
        <v>22531.3</v>
      </c>
      <c r="G78" s="14">
        <f>F78-E78</f>
        <v>0</v>
      </c>
      <c r="H78" s="53">
        <f>F78/E78*100</f>
        <v>100</v>
      </c>
    </row>
    <row r="79" spans="1:8" ht="14.25" customHeight="1" x14ac:dyDescent="0.2">
      <c r="A79" s="9"/>
      <c r="B79" s="197"/>
      <c r="C79" s="197"/>
      <c r="D79" s="197"/>
      <c r="E79" s="197"/>
      <c r="F79" s="197"/>
      <c r="G79" s="197"/>
      <c r="H79" s="197"/>
    </row>
    <row r="80" spans="1:8" ht="15" customHeight="1" x14ac:dyDescent="0.2">
      <c r="A80" s="9"/>
      <c r="B80" s="4" t="s">
        <v>67</v>
      </c>
      <c r="C80" s="20">
        <v>12810</v>
      </c>
      <c r="D80" s="50"/>
      <c r="E80" s="50"/>
      <c r="F80" s="50"/>
      <c r="G80" s="50"/>
      <c r="H80" s="50"/>
    </row>
    <row r="81" spans="1:8" ht="24" customHeight="1" x14ac:dyDescent="0.2">
      <c r="A81" s="9"/>
      <c r="B81" s="4"/>
      <c r="C81" s="25" t="s">
        <v>0</v>
      </c>
      <c r="D81" s="15" t="s">
        <v>501</v>
      </c>
      <c r="E81" s="15" t="s">
        <v>502</v>
      </c>
      <c r="F81" s="15" t="s">
        <v>499</v>
      </c>
      <c r="G81" s="16" t="s">
        <v>472</v>
      </c>
      <c r="H81" s="15" t="s">
        <v>500</v>
      </c>
    </row>
    <row r="82" spans="1:8" ht="14.25" customHeight="1" x14ac:dyDescent="0.2">
      <c r="A82" s="9"/>
      <c r="B82" s="5" t="s">
        <v>51</v>
      </c>
      <c r="C82" s="22" t="s">
        <v>52</v>
      </c>
      <c r="D82" s="46">
        <v>30000</v>
      </c>
      <c r="E82" s="46">
        <v>57.7</v>
      </c>
      <c r="F82" s="46">
        <v>0</v>
      </c>
      <c r="G82" s="14">
        <f>F82-E82</f>
        <v>-57.7</v>
      </c>
      <c r="H82" s="53">
        <f>F82/E82*100</f>
        <v>0</v>
      </c>
    </row>
    <row r="83" spans="1:8" ht="14.25" customHeight="1" x14ac:dyDescent="0.2">
      <c r="A83" s="9"/>
      <c r="B83" s="4" t="s">
        <v>53</v>
      </c>
      <c r="C83" s="20"/>
      <c r="D83" s="54">
        <v>30000</v>
      </c>
      <c r="E83" s="54">
        <v>57.7</v>
      </c>
      <c r="F83" s="54">
        <v>0</v>
      </c>
      <c r="G83" s="14">
        <f>F83-E83</f>
        <v>-57.7</v>
      </c>
      <c r="H83" s="53">
        <f>F83/E83*100</f>
        <v>0</v>
      </c>
    </row>
    <row r="84" spans="1:8" ht="14.25" customHeight="1" x14ac:dyDescent="0.2">
      <c r="A84" s="9"/>
      <c r="B84" s="4" t="s">
        <v>56</v>
      </c>
      <c r="C84" s="20"/>
      <c r="D84" s="54">
        <v>30000</v>
      </c>
      <c r="E84" s="54">
        <v>57.7</v>
      </c>
      <c r="F84" s="54">
        <v>0</v>
      </c>
      <c r="G84" s="14">
        <f>F84-E84</f>
        <v>-57.7</v>
      </c>
      <c r="H84" s="53">
        <f>F84/E84*100</f>
        <v>0</v>
      </c>
    </row>
    <row r="85" spans="1:8" ht="14.25" customHeight="1" x14ac:dyDescent="0.2">
      <c r="A85" s="9"/>
      <c r="B85" s="4" t="s">
        <v>57</v>
      </c>
      <c r="C85" s="20"/>
      <c r="D85" s="54">
        <v>30000</v>
      </c>
      <c r="E85" s="54">
        <v>57.7</v>
      </c>
      <c r="F85" s="54">
        <v>0</v>
      </c>
      <c r="G85" s="14">
        <f>F85-E85</f>
        <v>-57.7</v>
      </c>
      <c r="H85" s="53">
        <f>F85/E85*100</f>
        <v>0</v>
      </c>
    </row>
    <row r="86" spans="1:8" ht="14.25" customHeight="1" x14ac:dyDescent="0.2">
      <c r="A86" s="9"/>
      <c r="B86" s="197"/>
      <c r="C86" s="197"/>
      <c r="D86" s="197"/>
      <c r="E86" s="197"/>
      <c r="F86" s="197"/>
      <c r="G86" s="197"/>
      <c r="H86" s="197"/>
    </row>
    <row r="87" spans="1:8" ht="20.25" customHeight="1" x14ac:dyDescent="0.2">
      <c r="A87" s="9"/>
      <c r="B87" s="4" t="s">
        <v>68</v>
      </c>
      <c r="C87" s="20">
        <v>12810</v>
      </c>
      <c r="D87" s="50"/>
      <c r="E87" s="50"/>
      <c r="F87" s="50"/>
      <c r="G87" s="50"/>
      <c r="H87" s="50"/>
    </row>
    <row r="88" spans="1:8" ht="19.5" customHeight="1" x14ac:dyDescent="0.2">
      <c r="A88" s="9"/>
      <c r="C88" s="25" t="s">
        <v>0</v>
      </c>
      <c r="D88" s="15" t="s">
        <v>501</v>
      </c>
      <c r="E88" s="15" t="s">
        <v>502</v>
      </c>
      <c r="F88" s="15" t="s">
        <v>499</v>
      </c>
      <c r="G88" s="16" t="s">
        <v>472</v>
      </c>
      <c r="H88" s="15" t="s">
        <v>500</v>
      </c>
    </row>
    <row r="89" spans="1:8" ht="14.25" customHeight="1" x14ac:dyDescent="0.2">
      <c r="A89" s="9"/>
      <c r="B89" s="5" t="s">
        <v>51</v>
      </c>
      <c r="C89" s="22" t="s">
        <v>52</v>
      </c>
      <c r="D89" s="46">
        <v>0</v>
      </c>
      <c r="E89" s="46">
        <v>486.2</v>
      </c>
      <c r="F89" s="46">
        <v>486.2</v>
      </c>
      <c r="G89" s="14">
        <f>F89-E89</f>
        <v>0</v>
      </c>
      <c r="H89" s="53">
        <f>F89/E89*100</f>
        <v>100</v>
      </c>
    </row>
    <row r="90" spans="1:8" ht="14.25" customHeight="1" x14ac:dyDescent="0.2">
      <c r="A90" s="9"/>
      <c r="B90" s="4" t="s">
        <v>53</v>
      </c>
      <c r="C90" s="20"/>
      <c r="D90" s="54">
        <v>0</v>
      </c>
      <c r="E90" s="54">
        <v>486.2</v>
      </c>
      <c r="F90" s="54">
        <v>486.2</v>
      </c>
      <c r="G90" s="14">
        <f>F90-E90</f>
        <v>0</v>
      </c>
      <c r="H90" s="53">
        <f>F90/E90*100</f>
        <v>100</v>
      </c>
    </row>
    <row r="91" spans="1:8" ht="14.25" customHeight="1" x14ac:dyDescent="0.2">
      <c r="A91" s="9"/>
      <c r="B91" s="4" t="s">
        <v>56</v>
      </c>
      <c r="C91" s="20"/>
      <c r="D91" s="54">
        <v>0</v>
      </c>
      <c r="E91" s="54">
        <v>486.2</v>
      </c>
      <c r="F91" s="54">
        <v>486.2</v>
      </c>
      <c r="G91" s="14">
        <f>F91-E91</f>
        <v>0</v>
      </c>
      <c r="H91" s="53">
        <f>F91/E91*100</f>
        <v>100</v>
      </c>
    </row>
    <row r="92" spans="1:8" ht="14.25" customHeight="1" x14ac:dyDescent="0.2">
      <c r="A92" s="9"/>
      <c r="B92" s="4" t="s">
        <v>57</v>
      </c>
      <c r="C92" s="20"/>
      <c r="D92" s="54">
        <v>0</v>
      </c>
      <c r="E92" s="54">
        <v>486.2</v>
      </c>
      <c r="F92" s="54">
        <v>486.2</v>
      </c>
      <c r="G92" s="14">
        <f>F92-E92</f>
        <v>0</v>
      </c>
      <c r="H92" s="53">
        <f>F92/E92*100</f>
        <v>100</v>
      </c>
    </row>
    <row r="93" spans="1:8" ht="14.25" customHeight="1" x14ac:dyDescent="0.2">
      <c r="A93" s="9"/>
      <c r="B93" s="197"/>
      <c r="C93" s="197"/>
      <c r="D93" s="197"/>
      <c r="E93" s="197"/>
      <c r="F93" s="197"/>
      <c r="G93" s="197"/>
      <c r="H93" s="197"/>
    </row>
    <row r="94" spans="1:8" ht="21" customHeight="1" x14ac:dyDescent="0.2">
      <c r="A94" s="9"/>
      <c r="B94" s="4" t="s">
        <v>69</v>
      </c>
      <c r="C94" s="20">
        <v>12810</v>
      </c>
      <c r="D94" s="50"/>
      <c r="E94" s="50"/>
      <c r="F94" s="50"/>
      <c r="G94" s="50"/>
      <c r="H94" s="50"/>
    </row>
    <row r="95" spans="1:8" ht="18.75" customHeight="1" x14ac:dyDescent="0.2">
      <c r="A95" s="9"/>
      <c r="B95" s="4"/>
      <c r="C95" s="25" t="s">
        <v>0</v>
      </c>
      <c r="D95" s="15" t="s">
        <v>501</v>
      </c>
      <c r="E95" s="15" t="s">
        <v>502</v>
      </c>
      <c r="F95" s="15" t="s">
        <v>499</v>
      </c>
      <c r="G95" s="16" t="s">
        <v>472</v>
      </c>
      <c r="H95" s="15" t="s">
        <v>500</v>
      </c>
    </row>
    <row r="96" spans="1:8" ht="14.25" customHeight="1" x14ac:dyDescent="0.2">
      <c r="A96" s="9"/>
      <c r="B96" s="5" t="s">
        <v>51</v>
      </c>
      <c r="C96" s="22">
        <v>282</v>
      </c>
      <c r="D96" s="46">
        <v>0</v>
      </c>
      <c r="E96" s="46">
        <v>891.3</v>
      </c>
      <c r="F96" s="46">
        <v>871.2</v>
      </c>
      <c r="G96" s="14">
        <f>F96-E96</f>
        <v>-20.099999999999909</v>
      </c>
      <c r="H96" s="53">
        <f>F96/E96*100</f>
        <v>97.744867048131951</v>
      </c>
    </row>
    <row r="97" spans="1:8" ht="14.25" customHeight="1" x14ac:dyDescent="0.2">
      <c r="A97" s="9"/>
      <c r="B97" s="4" t="s">
        <v>53</v>
      </c>
      <c r="C97" s="20"/>
      <c r="D97" s="54">
        <v>0</v>
      </c>
      <c r="E97" s="54">
        <v>891.3</v>
      </c>
      <c r="F97" s="54">
        <v>871.2</v>
      </c>
      <c r="G97" s="14">
        <f>F97-E97</f>
        <v>-20.099999999999909</v>
      </c>
      <c r="H97" s="53">
        <f>F97/E97*100</f>
        <v>97.744867048131951</v>
      </c>
    </row>
    <row r="98" spans="1:8" ht="14.25" customHeight="1" x14ac:dyDescent="0.2">
      <c r="A98" s="9"/>
      <c r="B98" s="4" t="s">
        <v>56</v>
      </c>
      <c r="C98" s="20"/>
      <c r="D98" s="54">
        <v>0</v>
      </c>
      <c r="E98" s="54">
        <v>891.3</v>
      </c>
      <c r="F98" s="54">
        <v>871.2</v>
      </c>
      <c r="G98" s="14">
        <f>F98-E98</f>
        <v>-20.099999999999909</v>
      </c>
      <c r="H98" s="53">
        <f>F98/E98*100</f>
        <v>97.744867048131951</v>
      </c>
    </row>
    <row r="99" spans="1:8" ht="14.25" customHeight="1" x14ac:dyDescent="0.2">
      <c r="A99" s="9"/>
      <c r="B99" s="4" t="s">
        <v>57</v>
      </c>
      <c r="C99" s="20"/>
      <c r="D99" s="54">
        <v>0</v>
      </c>
      <c r="E99" s="54">
        <v>891.3</v>
      </c>
      <c r="F99" s="54">
        <v>871.2</v>
      </c>
      <c r="G99" s="14">
        <f>F99-E99</f>
        <v>-20.099999999999909</v>
      </c>
      <c r="H99" s="53">
        <f>F99/E99*100</f>
        <v>97.744867048131951</v>
      </c>
    </row>
    <row r="100" spans="1:8" ht="14.25" customHeight="1" x14ac:dyDescent="0.2">
      <c r="A100" s="9"/>
      <c r="B100" s="197"/>
      <c r="C100" s="197"/>
      <c r="D100" s="197"/>
      <c r="E100" s="197"/>
      <c r="F100" s="197"/>
      <c r="G100" s="197"/>
      <c r="H100" s="197"/>
    </row>
    <row r="101" spans="1:8" ht="21" customHeight="1" x14ac:dyDescent="0.2">
      <c r="A101" s="9"/>
      <c r="B101" s="4" t="s">
        <v>70</v>
      </c>
      <c r="C101" s="20">
        <v>12810</v>
      </c>
      <c r="D101" s="50"/>
      <c r="E101" s="50"/>
      <c r="F101" s="50"/>
      <c r="G101" s="50"/>
      <c r="H101" s="50"/>
    </row>
    <row r="102" spans="1:8" ht="14.25" customHeight="1" x14ac:dyDescent="0.2">
      <c r="A102" s="9"/>
      <c r="B102" s="4"/>
      <c r="C102" s="25" t="s">
        <v>0</v>
      </c>
      <c r="D102" s="15" t="s">
        <v>501</v>
      </c>
      <c r="E102" s="15" t="s">
        <v>502</v>
      </c>
      <c r="F102" s="15" t="s">
        <v>499</v>
      </c>
      <c r="G102" s="16" t="s">
        <v>472</v>
      </c>
      <c r="H102" s="15" t="s">
        <v>500</v>
      </c>
    </row>
    <row r="103" spans="1:8" ht="14.25" customHeight="1" x14ac:dyDescent="0.2">
      <c r="A103" s="9"/>
      <c r="B103" s="5" t="s">
        <v>51</v>
      </c>
      <c r="C103" s="22" t="s">
        <v>52</v>
      </c>
      <c r="D103" s="46">
        <v>0</v>
      </c>
      <c r="E103" s="46">
        <v>607.79999999999995</v>
      </c>
      <c r="F103" s="46">
        <v>607.79999999999995</v>
      </c>
      <c r="G103" s="14">
        <f>F103-E103</f>
        <v>0</v>
      </c>
      <c r="H103" s="53">
        <f>F103/E103*100</f>
        <v>100</v>
      </c>
    </row>
    <row r="104" spans="1:8" ht="14.25" customHeight="1" x14ac:dyDescent="0.2">
      <c r="A104" s="9"/>
      <c r="B104" s="4" t="s">
        <v>53</v>
      </c>
      <c r="C104" s="20"/>
      <c r="D104" s="54">
        <v>0</v>
      </c>
      <c r="E104" s="54">
        <v>607.79999999999995</v>
      </c>
      <c r="F104" s="54">
        <v>607.79999999999995</v>
      </c>
      <c r="G104" s="14">
        <f>F104-E104</f>
        <v>0</v>
      </c>
      <c r="H104" s="53">
        <f>F104/E104*100</f>
        <v>100</v>
      </c>
    </row>
    <row r="105" spans="1:8" ht="14.25" customHeight="1" x14ac:dyDescent="0.2">
      <c r="A105" s="9"/>
      <c r="B105" s="4" t="s">
        <v>56</v>
      </c>
      <c r="C105" s="20"/>
      <c r="D105" s="54">
        <v>0</v>
      </c>
      <c r="E105" s="54">
        <v>607.79999999999995</v>
      </c>
      <c r="F105" s="54">
        <v>607.79999999999995</v>
      </c>
      <c r="G105" s="14">
        <f>F105-E105</f>
        <v>0</v>
      </c>
      <c r="H105" s="53">
        <f>F105/E105*100</f>
        <v>100</v>
      </c>
    </row>
    <row r="106" spans="1:8" ht="14.25" customHeight="1" x14ac:dyDescent="0.2">
      <c r="A106" s="9"/>
      <c r="B106" s="4" t="s">
        <v>57</v>
      </c>
      <c r="C106" s="20"/>
      <c r="D106" s="54">
        <v>0</v>
      </c>
      <c r="E106" s="54">
        <v>607.79999999999995</v>
      </c>
      <c r="F106" s="54">
        <v>607.79999999999995</v>
      </c>
      <c r="G106" s="14">
        <f>F106-E106</f>
        <v>0</v>
      </c>
      <c r="H106" s="53">
        <f>F106/E106*100</f>
        <v>100</v>
      </c>
    </row>
    <row r="107" spans="1:8" ht="14.25" customHeight="1" x14ac:dyDescent="0.2">
      <c r="A107" s="9"/>
      <c r="B107" s="197"/>
      <c r="C107" s="197"/>
      <c r="D107" s="197"/>
      <c r="E107" s="197"/>
      <c r="F107" s="197"/>
      <c r="G107" s="197"/>
      <c r="H107" s="197"/>
    </row>
    <row r="108" spans="1:8" ht="19.5" customHeight="1" x14ac:dyDescent="0.2">
      <c r="A108" s="9"/>
      <c r="B108" s="4" t="s">
        <v>71</v>
      </c>
      <c r="C108" s="20">
        <v>12810</v>
      </c>
      <c r="D108" s="50"/>
      <c r="E108" s="50"/>
      <c r="F108" s="50"/>
      <c r="G108" s="50"/>
      <c r="H108" s="50"/>
    </row>
    <row r="109" spans="1:8" ht="18.75" customHeight="1" x14ac:dyDescent="0.2">
      <c r="A109" s="9"/>
      <c r="C109" s="25" t="s">
        <v>0</v>
      </c>
      <c r="D109" s="15" t="s">
        <v>501</v>
      </c>
      <c r="E109" s="15" t="s">
        <v>502</v>
      </c>
      <c r="F109" s="15" t="s">
        <v>499</v>
      </c>
      <c r="G109" s="16" t="s">
        <v>472</v>
      </c>
      <c r="H109" s="15" t="s">
        <v>500</v>
      </c>
    </row>
    <row r="110" spans="1:8" ht="14.25" customHeight="1" x14ac:dyDescent="0.2">
      <c r="A110" s="9"/>
      <c r="B110" s="5" t="s">
        <v>51</v>
      </c>
      <c r="C110" s="22" t="s">
        <v>52</v>
      </c>
      <c r="D110" s="46">
        <v>0</v>
      </c>
      <c r="E110" s="46">
        <v>729.2</v>
      </c>
      <c r="F110" s="46">
        <v>709.1</v>
      </c>
      <c r="G110" s="14">
        <f>F110-E110</f>
        <v>-20.100000000000023</v>
      </c>
      <c r="H110" s="53">
        <f>F110/E110*100</f>
        <v>97.24355458036203</v>
      </c>
    </row>
    <row r="111" spans="1:8" ht="14.25" customHeight="1" x14ac:dyDescent="0.2">
      <c r="A111" s="9"/>
      <c r="B111" s="4" t="s">
        <v>53</v>
      </c>
      <c r="C111" s="20"/>
      <c r="D111" s="54">
        <v>0</v>
      </c>
      <c r="E111" s="54">
        <v>729.2</v>
      </c>
      <c r="F111" s="54">
        <v>709.1</v>
      </c>
      <c r="G111" s="14">
        <f>F111-E111</f>
        <v>-20.100000000000023</v>
      </c>
      <c r="H111" s="53">
        <f>F111/E111*100</f>
        <v>97.24355458036203</v>
      </c>
    </row>
    <row r="112" spans="1:8" ht="14.25" customHeight="1" x14ac:dyDescent="0.2">
      <c r="A112" s="9"/>
      <c r="B112" s="4" t="s">
        <v>56</v>
      </c>
      <c r="C112" s="20"/>
      <c r="D112" s="54">
        <v>0</v>
      </c>
      <c r="E112" s="54">
        <v>729.2</v>
      </c>
      <c r="F112" s="54">
        <v>709.1</v>
      </c>
      <c r="G112" s="14">
        <f>F112-E112</f>
        <v>-20.100000000000023</v>
      </c>
      <c r="H112" s="53">
        <f>F112/E112*100</f>
        <v>97.24355458036203</v>
      </c>
    </row>
    <row r="113" spans="1:8" ht="14.25" customHeight="1" x14ac:dyDescent="0.2">
      <c r="A113" s="9"/>
      <c r="B113" s="4" t="s">
        <v>57</v>
      </c>
      <c r="C113" s="20"/>
      <c r="D113" s="54">
        <v>0</v>
      </c>
      <c r="E113" s="54">
        <v>729.2</v>
      </c>
      <c r="F113" s="54">
        <v>709.1</v>
      </c>
      <c r="G113" s="14">
        <f>F113-E113</f>
        <v>-20.100000000000023</v>
      </c>
      <c r="H113" s="53">
        <f>F113/E113*100</f>
        <v>97.24355458036203</v>
      </c>
    </row>
    <row r="114" spans="1:8" ht="14.25" customHeight="1" x14ac:dyDescent="0.2">
      <c r="A114" s="9"/>
      <c r="B114" s="197"/>
      <c r="C114" s="197"/>
      <c r="D114" s="198"/>
      <c r="E114" s="198"/>
      <c r="F114" s="198"/>
      <c r="G114" s="198"/>
      <c r="H114" s="198"/>
    </row>
    <row r="115" spans="1:8" ht="20.25" customHeight="1" x14ac:dyDescent="0.2">
      <c r="A115" s="9"/>
      <c r="B115" s="4" t="s">
        <v>72</v>
      </c>
      <c r="C115" s="26">
        <v>12810</v>
      </c>
      <c r="D115" s="48"/>
      <c r="E115" s="48"/>
      <c r="F115" s="48"/>
      <c r="G115" s="48"/>
      <c r="H115" s="48"/>
    </row>
    <row r="116" spans="1:8" ht="19.5" customHeight="1" x14ac:dyDescent="0.2">
      <c r="A116" s="9"/>
      <c r="B116" s="4"/>
      <c r="C116" s="25" t="s">
        <v>0</v>
      </c>
      <c r="D116" s="15" t="s">
        <v>501</v>
      </c>
      <c r="E116" s="15" t="s">
        <v>502</v>
      </c>
      <c r="F116" s="15" t="s">
        <v>499</v>
      </c>
      <c r="G116" s="16" t="s">
        <v>472</v>
      </c>
      <c r="H116" s="15" t="s">
        <v>500</v>
      </c>
    </row>
    <row r="117" spans="1:8" ht="14.25" customHeight="1" x14ac:dyDescent="0.2">
      <c r="A117" s="9"/>
      <c r="B117" s="5" t="s">
        <v>51</v>
      </c>
      <c r="C117" s="22" t="s">
        <v>52</v>
      </c>
      <c r="D117" s="46">
        <v>0</v>
      </c>
      <c r="E117" s="46">
        <v>80.900000000000006</v>
      </c>
      <c r="F117" s="46">
        <v>60.8</v>
      </c>
      <c r="G117" s="14">
        <f>F117-E117</f>
        <v>-20.100000000000009</v>
      </c>
      <c r="H117" s="53">
        <f>F117/E117*100</f>
        <v>75.154511742892453</v>
      </c>
    </row>
    <row r="118" spans="1:8" ht="14.25" customHeight="1" x14ac:dyDescent="0.2">
      <c r="A118" s="9"/>
      <c r="B118" s="4" t="s">
        <v>53</v>
      </c>
      <c r="C118" s="20"/>
      <c r="D118" s="54">
        <v>0</v>
      </c>
      <c r="E118" s="54">
        <v>80.900000000000006</v>
      </c>
      <c r="F118" s="54">
        <v>60.8</v>
      </c>
      <c r="G118" s="14">
        <f>F118-E118</f>
        <v>-20.100000000000009</v>
      </c>
      <c r="H118" s="53">
        <f>F118/E118*100</f>
        <v>75.154511742892453</v>
      </c>
    </row>
    <row r="119" spans="1:8" ht="14.25" customHeight="1" x14ac:dyDescent="0.2">
      <c r="A119" s="9"/>
      <c r="B119" s="4" t="s">
        <v>56</v>
      </c>
      <c r="C119" s="20"/>
      <c r="D119" s="54">
        <v>0</v>
      </c>
      <c r="E119" s="54">
        <v>80.900000000000006</v>
      </c>
      <c r="F119" s="54">
        <v>60.8</v>
      </c>
      <c r="G119" s="14">
        <f>F119-E119</f>
        <v>-20.100000000000009</v>
      </c>
      <c r="H119" s="53">
        <f>F119/E119*100</f>
        <v>75.154511742892453</v>
      </c>
    </row>
    <row r="120" spans="1:8" ht="14.25" customHeight="1" x14ac:dyDescent="0.2">
      <c r="A120" s="9"/>
      <c r="B120" s="4" t="s">
        <v>57</v>
      </c>
      <c r="C120" s="20"/>
      <c r="D120" s="54">
        <v>0</v>
      </c>
      <c r="E120" s="54">
        <v>80.900000000000006</v>
      </c>
      <c r="F120" s="54">
        <v>60.8</v>
      </c>
      <c r="G120" s="14">
        <f>F120-E120</f>
        <v>-20.100000000000009</v>
      </c>
      <c r="H120" s="53">
        <f>F120/E120*100</f>
        <v>75.154511742892453</v>
      </c>
    </row>
    <row r="121" spans="1:8" ht="14.25" customHeight="1" x14ac:dyDescent="0.2">
      <c r="A121" s="9"/>
      <c r="B121" s="197"/>
      <c r="C121" s="197"/>
      <c r="D121" s="198"/>
      <c r="E121" s="198"/>
      <c r="F121" s="198"/>
      <c r="G121" s="198"/>
      <c r="H121" s="198"/>
    </row>
    <row r="122" spans="1:8" ht="19.5" customHeight="1" x14ac:dyDescent="0.2">
      <c r="A122" s="9"/>
      <c r="B122" s="4" t="s">
        <v>73</v>
      </c>
      <c r="C122" s="26">
        <v>12810</v>
      </c>
      <c r="D122" s="48"/>
      <c r="E122" s="48"/>
      <c r="F122" s="48"/>
      <c r="G122" s="48"/>
      <c r="H122" s="48"/>
    </row>
    <row r="123" spans="1:8" ht="19.5" customHeight="1" x14ac:dyDescent="0.2">
      <c r="A123" s="9"/>
      <c r="B123" s="4"/>
      <c r="C123" s="25" t="s">
        <v>0</v>
      </c>
      <c r="D123" s="15" t="s">
        <v>501</v>
      </c>
      <c r="E123" s="15" t="s">
        <v>502</v>
      </c>
      <c r="F123" s="15" t="s">
        <v>499</v>
      </c>
      <c r="G123" s="16" t="s">
        <v>472</v>
      </c>
      <c r="H123" s="15" t="s">
        <v>500</v>
      </c>
    </row>
    <row r="124" spans="1:8" ht="14.25" customHeight="1" x14ac:dyDescent="0.2">
      <c r="A124" s="9"/>
      <c r="B124" s="5" t="s">
        <v>51</v>
      </c>
      <c r="C124" s="22" t="s">
        <v>52</v>
      </c>
      <c r="D124" s="46">
        <v>0</v>
      </c>
      <c r="E124" s="46">
        <v>40.5</v>
      </c>
      <c r="F124" s="46">
        <v>40.5</v>
      </c>
      <c r="G124" s="14">
        <f>F124-E124</f>
        <v>0</v>
      </c>
      <c r="H124" s="53">
        <f>F124/E124*100</f>
        <v>100</v>
      </c>
    </row>
    <row r="125" spans="1:8" ht="14.25" customHeight="1" x14ac:dyDescent="0.2">
      <c r="A125" s="9"/>
      <c r="B125" s="4" t="s">
        <v>53</v>
      </c>
      <c r="C125" s="20"/>
      <c r="D125" s="54">
        <v>0</v>
      </c>
      <c r="E125" s="54">
        <v>40.5</v>
      </c>
      <c r="F125" s="54">
        <v>40.5</v>
      </c>
      <c r="G125" s="14">
        <f>F125-E125</f>
        <v>0</v>
      </c>
      <c r="H125" s="53">
        <f>F125/E125*100</f>
        <v>100</v>
      </c>
    </row>
    <row r="126" spans="1:8" ht="14.25" customHeight="1" x14ac:dyDescent="0.2">
      <c r="A126" s="9"/>
      <c r="B126" s="4" t="s">
        <v>56</v>
      </c>
      <c r="C126" s="20"/>
      <c r="D126" s="54">
        <v>0</v>
      </c>
      <c r="E126" s="54">
        <v>40.5</v>
      </c>
      <c r="F126" s="54">
        <v>40.5</v>
      </c>
      <c r="G126" s="14">
        <f>F126-E126</f>
        <v>0</v>
      </c>
      <c r="H126" s="53">
        <f>F126/E126*100</f>
        <v>100</v>
      </c>
    </row>
    <row r="127" spans="1:8" ht="14.25" customHeight="1" x14ac:dyDescent="0.2">
      <c r="A127" s="9"/>
      <c r="B127" s="4" t="s">
        <v>57</v>
      </c>
      <c r="C127" s="20"/>
      <c r="D127" s="54">
        <v>0</v>
      </c>
      <c r="E127" s="54">
        <v>40.5</v>
      </c>
      <c r="F127" s="54">
        <v>40.5</v>
      </c>
      <c r="G127" s="14">
        <f>F127-E127</f>
        <v>0</v>
      </c>
      <c r="H127" s="53">
        <f>F127/E127*100</f>
        <v>100</v>
      </c>
    </row>
    <row r="128" spans="1:8" ht="14.25" customHeight="1" x14ac:dyDescent="0.2">
      <c r="A128" s="9"/>
      <c r="B128" s="197"/>
      <c r="C128" s="197"/>
      <c r="D128" s="198"/>
      <c r="E128" s="198"/>
      <c r="F128" s="198"/>
      <c r="G128" s="198"/>
      <c r="H128" s="198"/>
    </row>
    <row r="129" spans="1:8" ht="21.75" customHeight="1" x14ac:dyDescent="0.2">
      <c r="A129" s="9"/>
      <c r="B129" s="4" t="s">
        <v>74</v>
      </c>
      <c r="C129" s="26">
        <v>12810</v>
      </c>
      <c r="D129" s="48"/>
      <c r="E129" s="48"/>
      <c r="F129" s="48"/>
      <c r="G129" s="48"/>
      <c r="H129" s="48"/>
    </row>
    <row r="130" spans="1:8" ht="21" customHeight="1" x14ac:dyDescent="0.2">
      <c r="A130" s="9"/>
      <c r="B130" s="4"/>
      <c r="C130" s="25" t="s">
        <v>0</v>
      </c>
      <c r="D130" s="15" t="s">
        <v>501</v>
      </c>
      <c r="E130" s="15" t="s">
        <v>502</v>
      </c>
      <c r="F130" s="15" t="s">
        <v>499</v>
      </c>
      <c r="G130" s="16" t="s">
        <v>472</v>
      </c>
      <c r="H130" s="15" t="s">
        <v>500</v>
      </c>
    </row>
    <row r="131" spans="1:8" ht="14.25" customHeight="1" x14ac:dyDescent="0.2">
      <c r="A131" s="9"/>
      <c r="B131" s="5" t="s">
        <v>51</v>
      </c>
      <c r="C131" s="22" t="s">
        <v>52</v>
      </c>
      <c r="D131" s="46">
        <v>0</v>
      </c>
      <c r="E131" s="46">
        <v>81</v>
      </c>
      <c r="F131" s="46">
        <v>81</v>
      </c>
      <c r="G131" s="14">
        <f>F131-E131</f>
        <v>0</v>
      </c>
      <c r="H131" s="53">
        <f>F131/E131*100</f>
        <v>100</v>
      </c>
    </row>
    <row r="132" spans="1:8" ht="14.25" customHeight="1" x14ac:dyDescent="0.2">
      <c r="A132" s="9"/>
      <c r="B132" s="4" t="s">
        <v>53</v>
      </c>
      <c r="C132" s="20"/>
      <c r="D132" s="54">
        <v>0</v>
      </c>
      <c r="E132" s="54">
        <v>81</v>
      </c>
      <c r="F132" s="54">
        <v>81</v>
      </c>
      <c r="G132" s="14">
        <f>F132-E132</f>
        <v>0</v>
      </c>
      <c r="H132" s="53">
        <f>F132/E132*100</f>
        <v>100</v>
      </c>
    </row>
    <row r="133" spans="1:8" ht="14.25" customHeight="1" x14ac:dyDescent="0.2">
      <c r="A133" s="9"/>
      <c r="B133" s="4" t="s">
        <v>56</v>
      </c>
      <c r="C133" s="20"/>
      <c r="D133" s="54">
        <v>0</v>
      </c>
      <c r="E133" s="54">
        <v>81</v>
      </c>
      <c r="F133" s="54">
        <v>81</v>
      </c>
      <c r="G133" s="14">
        <f>F133-E133</f>
        <v>0</v>
      </c>
      <c r="H133" s="53">
        <f>F133/E133*100</f>
        <v>100</v>
      </c>
    </row>
    <row r="134" spans="1:8" ht="14.25" customHeight="1" x14ac:dyDescent="0.2">
      <c r="A134" s="9"/>
      <c r="B134" s="4" t="s">
        <v>57</v>
      </c>
      <c r="C134" s="20"/>
      <c r="D134" s="54">
        <v>0</v>
      </c>
      <c r="E134" s="54">
        <v>81</v>
      </c>
      <c r="F134" s="54">
        <v>81</v>
      </c>
      <c r="G134" s="14">
        <f>F134-E134</f>
        <v>0</v>
      </c>
      <c r="H134" s="53">
        <f>F134/E134*100</f>
        <v>100</v>
      </c>
    </row>
    <row r="135" spans="1:8" ht="14.25" customHeight="1" x14ac:dyDescent="0.2">
      <c r="A135" s="9"/>
      <c r="B135" s="197"/>
      <c r="C135" s="197"/>
      <c r="D135" s="198"/>
      <c r="E135" s="198"/>
      <c r="F135" s="198"/>
      <c r="G135" s="198"/>
      <c r="H135" s="198"/>
    </row>
    <row r="136" spans="1:8" ht="21" customHeight="1" x14ac:dyDescent="0.2">
      <c r="A136" s="9"/>
      <c r="B136" s="4" t="s">
        <v>75</v>
      </c>
      <c r="C136" s="26">
        <v>12810</v>
      </c>
      <c r="D136" s="48"/>
      <c r="E136" s="48"/>
      <c r="F136" s="48"/>
      <c r="G136" s="48"/>
      <c r="H136" s="48"/>
    </row>
    <row r="137" spans="1:8" ht="20.25" customHeight="1" x14ac:dyDescent="0.2">
      <c r="A137" s="9"/>
      <c r="B137" s="4"/>
      <c r="C137" s="25" t="s">
        <v>0</v>
      </c>
      <c r="D137" s="15" t="s">
        <v>501</v>
      </c>
      <c r="E137" s="15" t="s">
        <v>502</v>
      </c>
      <c r="F137" s="15" t="s">
        <v>499</v>
      </c>
      <c r="G137" s="16" t="s">
        <v>472</v>
      </c>
      <c r="H137" s="15" t="s">
        <v>500</v>
      </c>
    </row>
    <row r="138" spans="1:8" ht="14.25" customHeight="1" x14ac:dyDescent="0.2">
      <c r="A138" s="9"/>
      <c r="B138" s="5" t="s">
        <v>51</v>
      </c>
      <c r="C138" s="22" t="s">
        <v>52</v>
      </c>
      <c r="D138" s="46">
        <v>0</v>
      </c>
      <c r="E138" s="46">
        <v>222.9</v>
      </c>
      <c r="F138" s="46">
        <v>222.9</v>
      </c>
      <c r="G138" s="14">
        <f>F138-E138</f>
        <v>0</v>
      </c>
      <c r="H138" s="53">
        <f>F138/E138*100</f>
        <v>100</v>
      </c>
    </row>
    <row r="139" spans="1:8" ht="14.25" customHeight="1" x14ac:dyDescent="0.2">
      <c r="A139" s="9"/>
      <c r="B139" s="4" t="s">
        <v>53</v>
      </c>
      <c r="C139" s="20"/>
      <c r="D139" s="54">
        <v>0</v>
      </c>
      <c r="E139" s="54">
        <v>222.9</v>
      </c>
      <c r="F139" s="54">
        <v>222.9</v>
      </c>
      <c r="G139" s="14">
        <f>F139-E139</f>
        <v>0</v>
      </c>
      <c r="H139" s="53">
        <f>F139/E139*100</f>
        <v>100</v>
      </c>
    </row>
    <row r="140" spans="1:8" ht="14.25" customHeight="1" x14ac:dyDescent="0.2">
      <c r="A140" s="9"/>
      <c r="B140" s="4" t="s">
        <v>56</v>
      </c>
      <c r="C140" s="20"/>
      <c r="D140" s="54">
        <v>0</v>
      </c>
      <c r="E140" s="54">
        <v>222.9</v>
      </c>
      <c r="F140" s="54">
        <v>222.9</v>
      </c>
      <c r="G140" s="14">
        <f>F140-E140</f>
        <v>0</v>
      </c>
      <c r="H140" s="53">
        <f>F140/E140*100</f>
        <v>100</v>
      </c>
    </row>
    <row r="141" spans="1:8" ht="14.25" customHeight="1" x14ac:dyDescent="0.2">
      <c r="A141" s="9"/>
      <c r="B141" s="4" t="s">
        <v>57</v>
      </c>
      <c r="C141" s="20"/>
      <c r="D141" s="54">
        <v>0</v>
      </c>
      <c r="E141" s="54">
        <v>222.9</v>
      </c>
      <c r="F141" s="54">
        <v>222.9</v>
      </c>
      <c r="G141" s="14">
        <f>F141-E141</f>
        <v>0</v>
      </c>
      <c r="H141" s="53">
        <f>F141/E141*100</f>
        <v>100</v>
      </c>
    </row>
    <row r="142" spans="1:8" ht="14.25" customHeight="1" x14ac:dyDescent="0.2">
      <c r="A142" s="9"/>
      <c r="B142" s="197"/>
      <c r="C142" s="197"/>
      <c r="D142" s="198"/>
      <c r="E142" s="198"/>
      <c r="F142" s="198"/>
      <c r="G142" s="198"/>
      <c r="H142" s="198"/>
    </row>
    <row r="143" spans="1:8" ht="20.25" customHeight="1" x14ac:dyDescent="0.2">
      <c r="A143" s="9"/>
      <c r="B143" s="4" t="s">
        <v>76</v>
      </c>
      <c r="C143" s="26">
        <v>12810</v>
      </c>
      <c r="D143" s="48"/>
      <c r="E143" s="48"/>
      <c r="F143" s="48"/>
      <c r="G143" s="48"/>
      <c r="H143" s="48"/>
    </row>
    <row r="144" spans="1:8" ht="21.75" customHeight="1" x14ac:dyDescent="0.2">
      <c r="A144" s="9"/>
      <c r="B144" s="4"/>
      <c r="C144" s="25" t="s">
        <v>0</v>
      </c>
      <c r="D144" s="15" t="s">
        <v>501</v>
      </c>
      <c r="E144" s="15" t="s">
        <v>502</v>
      </c>
      <c r="F144" s="15" t="s">
        <v>499</v>
      </c>
      <c r="G144" s="16" t="s">
        <v>472</v>
      </c>
      <c r="H144" s="15" t="s">
        <v>500</v>
      </c>
    </row>
    <row r="145" spans="1:8" ht="14.25" customHeight="1" x14ac:dyDescent="0.2">
      <c r="A145" s="9"/>
      <c r="B145" s="5" t="s">
        <v>51</v>
      </c>
      <c r="C145" s="22" t="s">
        <v>52</v>
      </c>
      <c r="D145" s="46">
        <v>0</v>
      </c>
      <c r="E145" s="46">
        <v>101.3</v>
      </c>
      <c r="F145" s="46">
        <v>101.3</v>
      </c>
      <c r="G145" s="14">
        <f>F145-E145</f>
        <v>0</v>
      </c>
      <c r="H145" s="53">
        <f>F145/E145*100</f>
        <v>100</v>
      </c>
    </row>
    <row r="146" spans="1:8" ht="14.25" customHeight="1" x14ac:dyDescent="0.2">
      <c r="A146" s="9"/>
      <c r="B146" s="4" t="s">
        <v>53</v>
      </c>
      <c r="C146" s="20"/>
      <c r="D146" s="54">
        <v>0</v>
      </c>
      <c r="E146" s="54">
        <v>101.3</v>
      </c>
      <c r="F146" s="54">
        <v>101.3</v>
      </c>
      <c r="G146" s="14">
        <f>F146-E146</f>
        <v>0</v>
      </c>
      <c r="H146" s="53">
        <f>F146/E146*100</f>
        <v>100</v>
      </c>
    </row>
    <row r="147" spans="1:8" ht="14.25" customHeight="1" x14ac:dyDescent="0.2">
      <c r="A147" s="9"/>
      <c r="B147" s="4" t="s">
        <v>56</v>
      </c>
      <c r="C147" s="20"/>
      <c r="D147" s="54">
        <v>0</v>
      </c>
      <c r="E147" s="54">
        <v>101.3</v>
      </c>
      <c r="F147" s="54">
        <v>101.3</v>
      </c>
      <c r="G147" s="14">
        <f>F147-E147</f>
        <v>0</v>
      </c>
      <c r="H147" s="53">
        <f>F147/E147*100</f>
        <v>100</v>
      </c>
    </row>
    <row r="148" spans="1:8" ht="14.25" customHeight="1" x14ac:dyDescent="0.2">
      <c r="A148" s="9"/>
      <c r="B148" s="4" t="s">
        <v>57</v>
      </c>
      <c r="C148" s="20"/>
      <c r="D148" s="54">
        <v>0</v>
      </c>
      <c r="E148" s="54">
        <v>101.3</v>
      </c>
      <c r="F148" s="54">
        <v>101.3</v>
      </c>
      <c r="G148" s="14">
        <f>F148-E148</f>
        <v>0</v>
      </c>
      <c r="H148" s="53">
        <f>F148/E148*100</f>
        <v>100</v>
      </c>
    </row>
    <row r="149" spans="1:8" ht="14.25" customHeight="1" x14ac:dyDescent="0.2">
      <c r="A149" s="9"/>
      <c r="B149" s="197"/>
      <c r="C149" s="197"/>
      <c r="D149" s="197"/>
      <c r="E149" s="197"/>
      <c r="F149" s="197"/>
      <c r="G149" s="197"/>
      <c r="H149" s="197"/>
    </row>
    <row r="150" spans="1:8" ht="22.5" customHeight="1" x14ac:dyDescent="0.2">
      <c r="A150" s="9"/>
      <c r="B150" s="4" t="s">
        <v>77</v>
      </c>
      <c r="C150" s="20">
        <v>12810</v>
      </c>
      <c r="D150" s="50"/>
      <c r="E150" s="50"/>
      <c r="F150" s="50"/>
      <c r="G150" s="50"/>
      <c r="H150" s="50"/>
    </row>
    <row r="151" spans="1:8" ht="22.5" customHeight="1" x14ac:dyDescent="0.2">
      <c r="A151" s="9"/>
      <c r="B151" s="4"/>
      <c r="C151" s="25" t="s">
        <v>0</v>
      </c>
      <c r="D151" s="15" t="s">
        <v>501</v>
      </c>
      <c r="E151" s="15" t="s">
        <v>502</v>
      </c>
      <c r="F151" s="15" t="s">
        <v>499</v>
      </c>
      <c r="G151" s="16" t="s">
        <v>472</v>
      </c>
      <c r="H151" s="15" t="s">
        <v>500</v>
      </c>
    </row>
    <row r="152" spans="1:8" ht="14.25" customHeight="1" x14ac:dyDescent="0.2">
      <c r="A152" s="9"/>
      <c r="B152" s="5" t="s">
        <v>51</v>
      </c>
      <c r="C152" s="22" t="s">
        <v>52</v>
      </c>
      <c r="D152" s="46">
        <v>0</v>
      </c>
      <c r="E152" s="46">
        <v>81</v>
      </c>
      <c r="F152" s="46">
        <v>81</v>
      </c>
      <c r="G152" s="14">
        <f>F152-E152</f>
        <v>0</v>
      </c>
      <c r="H152" s="53">
        <f>F152/E152*100</f>
        <v>100</v>
      </c>
    </row>
    <row r="153" spans="1:8" ht="14.25" customHeight="1" x14ac:dyDescent="0.2">
      <c r="A153" s="9"/>
      <c r="B153" s="4" t="s">
        <v>53</v>
      </c>
      <c r="C153" s="20"/>
      <c r="D153" s="54">
        <v>0</v>
      </c>
      <c r="E153" s="54">
        <v>81</v>
      </c>
      <c r="F153" s="54">
        <v>81</v>
      </c>
      <c r="G153" s="14">
        <f>F153-E153</f>
        <v>0</v>
      </c>
      <c r="H153" s="53">
        <f>F153/E153*100</f>
        <v>100</v>
      </c>
    </row>
    <row r="154" spans="1:8" ht="14.25" customHeight="1" x14ac:dyDescent="0.2">
      <c r="A154" s="9"/>
      <c r="B154" s="4" t="s">
        <v>56</v>
      </c>
      <c r="C154" s="20"/>
      <c r="D154" s="54">
        <v>0</v>
      </c>
      <c r="E154" s="54">
        <v>81</v>
      </c>
      <c r="F154" s="54">
        <v>81</v>
      </c>
      <c r="G154" s="14">
        <f>F154-E154</f>
        <v>0</v>
      </c>
      <c r="H154" s="53">
        <f>F154/E154*100</f>
        <v>100</v>
      </c>
    </row>
    <row r="155" spans="1:8" ht="14.25" customHeight="1" x14ac:dyDescent="0.2">
      <c r="A155" s="9"/>
      <c r="B155" s="4" t="s">
        <v>57</v>
      </c>
      <c r="C155" s="20"/>
      <c r="D155" s="54">
        <v>0</v>
      </c>
      <c r="E155" s="54">
        <v>81</v>
      </c>
      <c r="F155" s="54">
        <v>81</v>
      </c>
      <c r="G155" s="14">
        <f>F155-E155</f>
        <v>0</v>
      </c>
      <c r="H155" s="53">
        <f>F155/E155*100</f>
        <v>100</v>
      </c>
    </row>
    <row r="156" spans="1:8" ht="14.25" customHeight="1" x14ac:dyDescent="0.2">
      <c r="A156" s="9"/>
      <c r="B156" s="197"/>
      <c r="C156" s="197"/>
      <c r="D156" s="198"/>
      <c r="E156" s="198"/>
      <c r="F156" s="198"/>
      <c r="G156" s="198"/>
      <c r="H156" s="198"/>
    </row>
    <row r="157" spans="1:8" ht="21" customHeight="1" x14ac:dyDescent="0.2">
      <c r="A157" s="9"/>
      <c r="B157" s="4" t="s">
        <v>78</v>
      </c>
      <c r="C157" s="26">
        <v>12810</v>
      </c>
      <c r="D157" s="48"/>
      <c r="E157" s="48"/>
      <c r="F157" s="48"/>
      <c r="G157" s="48"/>
      <c r="H157" s="48"/>
    </row>
    <row r="158" spans="1:8" ht="20.25" customHeight="1" x14ac:dyDescent="0.2">
      <c r="A158" s="9"/>
      <c r="B158" s="4"/>
      <c r="C158" s="25" t="s">
        <v>0</v>
      </c>
      <c r="D158" s="15" t="s">
        <v>501</v>
      </c>
      <c r="E158" s="15" t="s">
        <v>502</v>
      </c>
      <c r="F158" s="15" t="s">
        <v>499</v>
      </c>
      <c r="G158" s="16" t="s">
        <v>472</v>
      </c>
      <c r="H158" s="15" t="s">
        <v>500</v>
      </c>
    </row>
    <row r="159" spans="1:8" ht="14.25" customHeight="1" x14ac:dyDescent="0.2">
      <c r="A159" s="9"/>
      <c r="B159" s="5" t="s">
        <v>51</v>
      </c>
      <c r="C159" s="22" t="s">
        <v>52</v>
      </c>
      <c r="D159" s="46">
        <v>0</v>
      </c>
      <c r="E159" s="46">
        <v>384.9</v>
      </c>
      <c r="F159" s="46">
        <v>384.9</v>
      </c>
      <c r="G159" s="14">
        <f>F159-E159</f>
        <v>0</v>
      </c>
      <c r="H159" s="53">
        <f>F159/E159*100</f>
        <v>100</v>
      </c>
    </row>
    <row r="160" spans="1:8" ht="14.25" customHeight="1" x14ac:dyDescent="0.2">
      <c r="A160" s="9"/>
      <c r="B160" s="4" t="s">
        <v>53</v>
      </c>
      <c r="C160" s="20"/>
      <c r="D160" s="54">
        <v>0</v>
      </c>
      <c r="E160" s="54">
        <v>384.9</v>
      </c>
      <c r="F160" s="54">
        <v>384.9</v>
      </c>
      <c r="G160" s="14">
        <f>F160-E160</f>
        <v>0</v>
      </c>
      <c r="H160" s="53">
        <f>F160/E160*100</f>
        <v>100</v>
      </c>
    </row>
    <row r="161" spans="1:8" ht="14.25" customHeight="1" x14ac:dyDescent="0.2">
      <c r="A161" s="9"/>
      <c r="B161" s="4" t="s">
        <v>56</v>
      </c>
      <c r="C161" s="20"/>
      <c r="D161" s="54">
        <v>0</v>
      </c>
      <c r="E161" s="54">
        <v>384.9</v>
      </c>
      <c r="F161" s="54">
        <v>384.9</v>
      </c>
      <c r="G161" s="14">
        <f>F161-E161</f>
        <v>0</v>
      </c>
      <c r="H161" s="53">
        <f>F161/E161*100</f>
        <v>100</v>
      </c>
    </row>
    <row r="162" spans="1:8" ht="14.25" customHeight="1" x14ac:dyDescent="0.2">
      <c r="A162" s="9"/>
      <c r="B162" s="4" t="s">
        <v>57</v>
      </c>
      <c r="C162" s="20"/>
      <c r="D162" s="54">
        <v>0</v>
      </c>
      <c r="E162" s="54">
        <v>384.9</v>
      </c>
      <c r="F162" s="54">
        <v>384.9</v>
      </c>
      <c r="G162" s="14">
        <f>F162-E162</f>
        <v>0</v>
      </c>
      <c r="H162" s="53">
        <f>F162/E162*100</f>
        <v>100</v>
      </c>
    </row>
    <row r="163" spans="1:8" ht="14.25" customHeight="1" x14ac:dyDescent="0.2">
      <c r="A163" s="9"/>
      <c r="B163" s="197"/>
      <c r="C163" s="197"/>
      <c r="D163" s="198"/>
      <c r="E163" s="198"/>
      <c r="F163" s="198"/>
      <c r="G163" s="198"/>
      <c r="H163" s="198"/>
    </row>
    <row r="164" spans="1:8" ht="24" customHeight="1" x14ac:dyDescent="0.2">
      <c r="A164" s="9"/>
      <c r="B164" s="4" t="s">
        <v>79</v>
      </c>
      <c r="C164" s="26">
        <v>12810</v>
      </c>
      <c r="D164" s="48"/>
      <c r="E164" s="48"/>
      <c r="F164" s="48"/>
      <c r="G164" s="48"/>
      <c r="H164" s="48"/>
    </row>
    <row r="165" spans="1:8" ht="21" customHeight="1" x14ac:dyDescent="0.2">
      <c r="A165" s="9"/>
      <c r="B165" s="4"/>
      <c r="C165" s="25" t="s">
        <v>0</v>
      </c>
      <c r="D165" s="15" t="s">
        <v>501</v>
      </c>
      <c r="E165" s="15" t="s">
        <v>502</v>
      </c>
      <c r="F165" s="15" t="s">
        <v>499</v>
      </c>
      <c r="G165" s="16" t="s">
        <v>472</v>
      </c>
      <c r="H165" s="15" t="s">
        <v>500</v>
      </c>
    </row>
    <row r="166" spans="1:8" ht="14.25" customHeight="1" x14ac:dyDescent="0.2">
      <c r="A166" s="9"/>
      <c r="B166" s="5" t="s">
        <v>51</v>
      </c>
      <c r="C166" s="22" t="s">
        <v>52</v>
      </c>
      <c r="D166" s="46">
        <v>0</v>
      </c>
      <c r="E166" s="46">
        <v>20.3</v>
      </c>
      <c r="F166" s="46">
        <v>20.3</v>
      </c>
      <c r="G166" s="14">
        <f>F166-E166</f>
        <v>0</v>
      </c>
      <c r="H166" s="53">
        <f>F166/E166*100</f>
        <v>100</v>
      </c>
    </row>
    <row r="167" spans="1:8" ht="14.25" customHeight="1" x14ac:dyDescent="0.2">
      <c r="A167" s="9"/>
      <c r="B167" s="4" t="s">
        <v>53</v>
      </c>
      <c r="C167" s="20"/>
      <c r="D167" s="54">
        <v>0</v>
      </c>
      <c r="E167" s="54">
        <v>20.3</v>
      </c>
      <c r="F167" s="54">
        <v>20.3</v>
      </c>
      <c r="G167" s="14">
        <f>F167-E167</f>
        <v>0</v>
      </c>
      <c r="H167" s="53">
        <f>F167/E167*100</f>
        <v>100</v>
      </c>
    </row>
    <row r="168" spans="1:8" ht="14.25" customHeight="1" x14ac:dyDescent="0.2">
      <c r="A168" s="9"/>
      <c r="B168" s="4" t="s">
        <v>56</v>
      </c>
      <c r="C168" s="20"/>
      <c r="D168" s="54">
        <v>0</v>
      </c>
      <c r="E168" s="54">
        <v>20.3</v>
      </c>
      <c r="F168" s="54">
        <v>20.3</v>
      </c>
      <c r="G168" s="14">
        <f>F168-E168</f>
        <v>0</v>
      </c>
      <c r="H168" s="53">
        <f>F168/E168*100</f>
        <v>100</v>
      </c>
    </row>
    <row r="169" spans="1:8" ht="14.25" customHeight="1" x14ac:dyDescent="0.2">
      <c r="A169" s="9"/>
      <c r="B169" s="4" t="s">
        <v>57</v>
      </c>
      <c r="C169" s="20"/>
      <c r="D169" s="54">
        <v>0</v>
      </c>
      <c r="E169" s="54">
        <v>20.3</v>
      </c>
      <c r="F169" s="54">
        <v>20.3</v>
      </c>
      <c r="G169" s="14">
        <f>F169-E169</f>
        <v>0</v>
      </c>
      <c r="H169" s="53">
        <f>F169/E169*100</f>
        <v>100</v>
      </c>
    </row>
    <row r="170" spans="1:8" ht="14.25" customHeight="1" x14ac:dyDescent="0.2">
      <c r="A170" s="9"/>
      <c r="B170" s="197"/>
      <c r="C170" s="197"/>
      <c r="D170" s="198"/>
      <c r="E170" s="198"/>
      <c r="F170" s="198"/>
      <c r="G170" s="198"/>
      <c r="H170" s="198"/>
    </row>
    <row r="171" spans="1:8" ht="20.25" customHeight="1" x14ac:dyDescent="0.2">
      <c r="A171" s="9"/>
      <c r="B171" s="4" t="s">
        <v>80</v>
      </c>
      <c r="C171" s="26">
        <v>12810</v>
      </c>
      <c r="D171" s="48"/>
      <c r="E171" s="48"/>
      <c r="F171" s="48"/>
      <c r="G171" s="48"/>
      <c r="H171" s="48"/>
    </row>
    <row r="172" spans="1:8" ht="21.75" customHeight="1" x14ac:dyDescent="0.2">
      <c r="A172" s="9"/>
      <c r="B172" s="4"/>
      <c r="C172" s="25" t="s">
        <v>0</v>
      </c>
      <c r="D172" s="15" t="s">
        <v>501</v>
      </c>
      <c r="E172" s="15" t="s">
        <v>502</v>
      </c>
      <c r="F172" s="15" t="s">
        <v>499</v>
      </c>
      <c r="G172" s="16" t="s">
        <v>472</v>
      </c>
      <c r="H172" s="15" t="s">
        <v>500</v>
      </c>
    </row>
    <row r="173" spans="1:8" ht="14.25" customHeight="1" x14ac:dyDescent="0.2">
      <c r="A173" s="9"/>
      <c r="B173" s="5" t="s">
        <v>51</v>
      </c>
      <c r="C173" s="22" t="s">
        <v>52</v>
      </c>
      <c r="D173" s="46">
        <v>0</v>
      </c>
      <c r="E173" s="46">
        <v>162.1</v>
      </c>
      <c r="F173" s="46">
        <v>162.1</v>
      </c>
      <c r="G173" s="14">
        <f>F173-E173</f>
        <v>0</v>
      </c>
      <c r="H173" s="53">
        <f>F173/E173*100</f>
        <v>100</v>
      </c>
    </row>
    <row r="174" spans="1:8" ht="14.25" customHeight="1" x14ac:dyDescent="0.2">
      <c r="A174" s="9"/>
      <c r="B174" s="4" t="s">
        <v>53</v>
      </c>
      <c r="C174" s="20"/>
      <c r="D174" s="54">
        <v>0</v>
      </c>
      <c r="E174" s="54">
        <v>162.1</v>
      </c>
      <c r="F174" s="54">
        <v>162.1</v>
      </c>
      <c r="G174" s="14">
        <f>F174-E174</f>
        <v>0</v>
      </c>
      <c r="H174" s="53">
        <f>F174/E174*100</f>
        <v>100</v>
      </c>
    </row>
    <row r="175" spans="1:8" ht="14.25" customHeight="1" x14ac:dyDescent="0.2">
      <c r="A175" s="9"/>
      <c r="B175" s="4" t="s">
        <v>56</v>
      </c>
      <c r="C175" s="20"/>
      <c r="D175" s="54">
        <v>0</v>
      </c>
      <c r="E175" s="54">
        <v>162.1</v>
      </c>
      <c r="F175" s="54">
        <v>162.1</v>
      </c>
      <c r="G175" s="14">
        <f>F175-E175</f>
        <v>0</v>
      </c>
      <c r="H175" s="53">
        <f>F175/E175*100</f>
        <v>100</v>
      </c>
    </row>
    <row r="176" spans="1:8" ht="14.25" customHeight="1" x14ac:dyDescent="0.2">
      <c r="A176" s="9"/>
      <c r="B176" s="4" t="s">
        <v>57</v>
      </c>
      <c r="C176" s="20"/>
      <c r="D176" s="54">
        <v>0</v>
      </c>
      <c r="E176" s="54">
        <v>162.1</v>
      </c>
      <c r="F176" s="54">
        <v>162.1</v>
      </c>
      <c r="G176" s="14">
        <f>F176-E176</f>
        <v>0</v>
      </c>
      <c r="H176" s="53">
        <f>F176/E176*100</f>
        <v>100</v>
      </c>
    </row>
    <row r="177" spans="1:8" ht="14.25" customHeight="1" x14ac:dyDescent="0.2">
      <c r="A177" s="9"/>
      <c r="B177" s="197"/>
      <c r="C177" s="197"/>
      <c r="D177" s="197"/>
      <c r="E177" s="197"/>
      <c r="F177" s="197"/>
      <c r="G177" s="197"/>
      <c r="H177" s="197"/>
    </row>
    <row r="178" spans="1:8" ht="21.75" customHeight="1" x14ac:dyDescent="0.2">
      <c r="A178" s="9"/>
      <c r="B178" s="4" t="s">
        <v>81</v>
      </c>
      <c r="C178" s="20">
        <v>12810</v>
      </c>
      <c r="D178" s="50"/>
      <c r="E178" s="50"/>
      <c r="F178" s="50"/>
      <c r="G178" s="50"/>
      <c r="H178" s="50"/>
    </row>
    <row r="179" spans="1:8" ht="19.5" customHeight="1" x14ac:dyDescent="0.2">
      <c r="A179" s="9"/>
      <c r="B179" s="4"/>
      <c r="C179" s="25" t="s">
        <v>0</v>
      </c>
      <c r="D179" s="15" t="s">
        <v>501</v>
      </c>
      <c r="E179" s="15" t="s">
        <v>502</v>
      </c>
      <c r="F179" s="15" t="s">
        <v>499</v>
      </c>
      <c r="G179" s="16" t="s">
        <v>472</v>
      </c>
      <c r="H179" s="15" t="s">
        <v>500</v>
      </c>
    </row>
    <row r="180" spans="1:8" ht="14.25" customHeight="1" x14ac:dyDescent="0.2">
      <c r="A180" s="9"/>
      <c r="B180" s="5" t="s">
        <v>51</v>
      </c>
      <c r="C180" s="22" t="s">
        <v>52</v>
      </c>
      <c r="D180" s="46">
        <v>0</v>
      </c>
      <c r="E180" s="46">
        <v>60.8</v>
      </c>
      <c r="F180" s="46">
        <v>60.8</v>
      </c>
      <c r="G180" s="14">
        <f>F180-E180</f>
        <v>0</v>
      </c>
      <c r="H180" s="53">
        <f>F180/E180*100</f>
        <v>100</v>
      </c>
    </row>
    <row r="181" spans="1:8" ht="14.25" customHeight="1" x14ac:dyDescent="0.2">
      <c r="A181" s="9"/>
      <c r="B181" s="4" t="s">
        <v>53</v>
      </c>
      <c r="C181" s="20"/>
      <c r="D181" s="54">
        <v>0</v>
      </c>
      <c r="E181" s="54">
        <v>60.8</v>
      </c>
      <c r="F181" s="54">
        <v>60.8</v>
      </c>
      <c r="G181" s="14">
        <f>F181-E181</f>
        <v>0</v>
      </c>
      <c r="H181" s="53">
        <f>F181/E181*100</f>
        <v>100</v>
      </c>
    </row>
    <row r="182" spans="1:8" ht="14.25" customHeight="1" x14ac:dyDescent="0.2">
      <c r="A182" s="9"/>
      <c r="B182" s="4" t="s">
        <v>56</v>
      </c>
      <c r="C182" s="20"/>
      <c r="D182" s="54">
        <v>0</v>
      </c>
      <c r="E182" s="54">
        <v>60.8</v>
      </c>
      <c r="F182" s="54">
        <v>60.8</v>
      </c>
      <c r="G182" s="14">
        <f>F182-E182</f>
        <v>0</v>
      </c>
      <c r="H182" s="53">
        <f>F182/E182*100</f>
        <v>100</v>
      </c>
    </row>
    <row r="183" spans="1:8" ht="14.25" customHeight="1" x14ac:dyDescent="0.2">
      <c r="A183" s="9"/>
      <c r="B183" s="4" t="s">
        <v>57</v>
      </c>
      <c r="C183" s="20"/>
      <c r="D183" s="54">
        <v>0</v>
      </c>
      <c r="E183" s="54">
        <v>60.8</v>
      </c>
      <c r="F183" s="54">
        <v>60.8</v>
      </c>
      <c r="G183" s="14">
        <f>F183-E183</f>
        <v>0</v>
      </c>
      <c r="H183" s="53">
        <f>F183/E183*100</f>
        <v>100</v>
      </c>
    </row>
    <row r="184" spans="1:8" ht="14.25" customHeight="1" x14ac:dyDescent="0.2">
      <c r="A184" s="9"/>
      <c r="B184" s="197"/>
      <c r="C184" s="197"/>
      <c r="D184" s="198"/>
      <c r="E184" s="198"/>
      <c r="F184" s="198"/>
      <c r="G184" s="198"/>
      <c r="H184" s="198"/>
    </row>
    <row r="185" spans="1:8" ht="21" customHeight="1" x14ac:dyDescent="0.2">
      <c r="A185" s="9"/>
      <c r="B185" s="4" t="s">
        <v>82</v>
      </c>
      <c r="C185" s="26">
        <v>12810</v>
      </c>
      <c r="D185" s="48"/>
      <c r="E185" s="48"/>
      <c r="F185" s="48"/>
      <c r="G185" s="48"/>
      <c r="H185" s="48"/>
    </row>
    <row r="186" spans="1:8" ht="21.75" customHeight="1" x14ac:dyDescent="0.2">
      <c r="A186" s="9"/>
      <c r="B186" s="4"/>
      <c r="C186" s="25" t="s">
        <v>0</v>
      </c>
      <c r="D186" s="15" t="s">
        <v>501</v>
      </c>
      <c r="E186" s="15" t="s">
        <v>502</v>
      </c>
      <c r="F186" s="15" t="s">
        <v>499</v>
      </c>
      <c r="G186" s="16" t="s">
        <v>472</v>
      </c>
      <c r="H186" s="15" t="s">
        <v>500</v>
      </c>
    </row>
    <row r="187" spans="1:8" ht="14.25" customHeight="1" x14ac:dyDescent="0.2">
      <c r="A187" s="9"/>
      <c r="B187" s="5" t="s">
        <v>51</v>
      </c>
      <c r="C187" s="22">
        <v>282</v>
      </c>
      <c r="D187" s="46">
        <v>0</v>
      </c>
      <c r="E187" s="46">
        <v>20.3</v>
      </c>
      <c r="F187" s="46">
        <v>20.3</v>
      </c>
      <c r="G187" s="14">
        <f>F187-E187</f>
        <v>0</v>
      </c>
      <c r="H187" s="53">
        <f>F187/E187*100</f>
        <v>100</v>
      </c>
    </row>
    <row r="188" spans="1:8" ht="14.25" customHeight="1" x14ac:dyDescent="0.2">
      <c r="A188" s="9"/>
      <c r="B188" s="4" t="s">
        <v>53</v>
      </c>
      <c r="C188" s="20"/>
      <c r="D188" s="54">
        <v>0</v>
      </c>
      <c r="E188" s="54">
        <v>20.3</v>
      </c>
      <c r="F188" s="54">
        <v>20.3</v>
      </c>
      <c r="G188" s="14">
        <f>F188-E188</f>
        <v>0</v>
      </c>
      <c r="H188" s="53">
        <f>F188/E188*100</f>
        <v>100</v>
      </c>
    </row>
    <row r="189" spans="1:8" ht="14.25" customHeight="1" x14ac:dyDescent="0.2">
      <c r="A189" s="9"/>
      <c r="B189" s="4" t="s">
        <v>56</v>
      </c>
      <c r="C189" s="20"/>
      <c r="D189" s="54">
        <v>0</v>
      </c>
      <c r="E189" s="54">
        <v>20.3</v>
      </c>
      <c r="F189" s="54">
        <v>20.3</v>
      </c>
      <c r="G189" s="14">
        <f>F189-E189</f>
        <v>0</v>
      </c>
      <c r="H189" s="53">
        <f>F189/E189*100</f>
        <v>100</v>
      </c>
    </row>
    <row r="190" spans="1:8" ht="14.25" customHeight="1" x14ac:dyDescent="0.2">
      <c r="A190" s="9"/>
      <c r="B190" s="4" t="s">
        <v>57</v>
      </c>
      <c r="C190" s="20"/>
      <c r="D190" s="54">
        <v>0</v>
      </c>
      <c r="E190" s="54">
        <v>20.3</v>
      </c>
      <c r="F190" s="54">
        <v>20.3</v>
      </c>
      <c r="G190" s="14">
        <f>F190-E190</f>
        <v>0</v>
      </c>
      <c r="H190" s="53">
        <f>F190/E190*100</f>
        <v>100</v>
      </c>
    </row>
    <row r="191" spans="1:8" ht="14.25" customHeight="1" x14ac:dyDescent="0.2">
      <c r="A191" s="9"/>
      <c r="B191" s="197"/>
      <c r="C191" s="197"/>
      <c r="D191" s="197"/>
      <c r="E191" s="197"/>
      <c r="F191" s="197"/>
      <c r="G191" s="197"/>
      <c r="H191" s="197"/>
    </row>
    <row r="192" spans="1:8" ht="24" customHeight="1" x14ac:dyDescent="0.2">
      <c r="A192" s="9"/>
      <c r="B192" s="4" t="s">
        <v>83</v>
      </c>
      <c r="C192" s="20">
        <v>12810</v>
      </c>
      <c r="D192" s="50"/>
      <c r="E192" s="50"/>
      <c r="F192" s="50"/>
      <c r="G192" s="50"/>
      <c r="H192" s="50"/>
    </row>
    <row r="193" spans="1:8" ht="19.5" customHeight="1" x14ac:dyDescent="0.2">
      <c r="A193" s="9"/>
      <c r="B193" s="4"/>
      <c r="C193" s="25" t="s">
        <v>0</v>
      </c>
      <c r="D193" s="15" t="s">
        <v>501</v>
      </c>
      <c r="E193" s="15" t="s">
        <v>502</v>
      </c>
      <c r="F193" s="15" t="s">
        <v>499</v>
      </c>
      <c r="G193" s="16" t="s">
        <v>472</v>
      </c>
      <c r="H193" s="15" t="s">
        <v>500</v>
      </c>
    </row>
    <row r="194" spans="1:8" ht="14.25" customHeight="1" x14ac:dyDescent="0.2">
      <c r="A194" s="9"/>
      <c r="B194" s="5" t="s">
        <v>51</v>
      </c>
      <c r="C194" s="22" t="s">
        <v>52</v>
      </c>
      <c r="D194" s="46">
        <v>0</v>
      </c>
      <c r="E194" s="46">
        <v>60.8</v>
      </c>
      <c r="F194" s="46">
        <v>60.8</v>
      </c>
      <c r="G194" s="14">
        <f>F194-E194</f>
        <v>0</v>
      </c>
      <c r="H194" s="53">
        <f>F194/E194*100</f>
        <v>100</v>
      </c>
    </row>
    <row r="195" spans="1:8" ht="14.25" customHeight="1" x14ac:dyDescent="0.2">
      <c r="A195" s="9"/>
      <c r="B195" s="4" t="s">
        <v>53</v>
      </c>
      <c r="C195" s="20"/>
      <c r="D195" s="54">
        <v>0</v>
      </c>
      <c r="E195" s="54">
        <v>60.8</v>
      </c>
      <c r="F195" s="54">
        <v>60.8</v>
      </c>
      <c r="G195" s="14">
        <f>F195-E195</f>
        <v>0</v>
      </c>
      <c r="H195" s="53">
        <f>F195/E195*100</f>
        <v>100</v>
      </c>
    </row>
    <row r="196" spans="1:8" ht="14.25" customHeight="1" x14ac:dyDescent="0.2">
      <c r="A196" s="9"/>
      <c r="B196" s="4" t="s">
        <v>56</v>
      </c>
      <c r="C196" s="20"/>
      <c r="D196" s="54">
        <v>0</v>
      </c>
      <c r="E196" s="54">
        <v>60.8</v>
      </c>
      <c r="F196" s="54">
        <v>60.8</v>
      </c>
      <c r="G196" s="14">
        <f>F196-E196</f>
        <v>0</v>
      </c>
      <c r="H196" s="53">
        <f>F196/E196*100</f>
        <v>100</v>
      </c>
    </row>
    <row r="197" spans="1:8" ht="14.25" customHeight="1" x14ac:dyDescent="0.2">
      <c r="A197" s="9"/>
      <c r="B197" s="4" t="s">
        <v>57</v>
      </c>
      <c r="C197" s="20"/>
      <c r="D197" s="54">
        <v>0</v>
      </c>
      <c r="E197" s="54">
        <v>60.8</v>
      </c>
      <c r="F197" s="54">
        <v>60.8</v>
      </c>
      <c r="G197" s="14">
        <f>F197-E197</f>
        <v>0</v>
      </c>
      <c r="H197" s="53">
        <f>F197/E197*100</f>
        <v>100</v>
      </c>
    </row>
    <row r="198" spans="1:8" ht="14.25" customHeight="1" x14ac:dyDescent="0.2">
      <c r="A198" s="9"/>
      <c r="B198" s="197"/>
      <c r="C198" s="197"/>
      <c r="D198" s="197"/>
      <c r="E198" s="197"/>
      <c r="F198" s="197"/>
      <c r="G198" s="197"/>
      <c r="H198" s="197"/>
    </row>
    <row r="199" spans="1:8" ht="20.25" customHeight="1" x14ac:dyDescent="0.2">
      <c r="A199" s="9"/>
      <c r="B199" s="4" t="s">
        <v>84</v>
      </c>
      <c r="C199" s="20">
        <v>12810</v>
      </c>
      <c r="D199" s="50"/>
      <c r="E199" s="50"/>
      <c r="F199" s="50"/>
      <c r="G199" s="50"/>
      <c r="H199" s="50"/>
    </row>
    <row r="200" spans="1:8" ht="19.5" customHeight="1" x14ac:dyDescent="0.2">
      <c r="A200" s="9"/>
      <c r="B200" s="4"/>
      <c r="C200" s="25" t="s">
        <v>0</v>
      </c>
      <c r="D200" s="15" t="s">
        <v>501</v>
      </c>
      <c r="E200" s="15" t="s">
        <v>502</v>
      </c>
      <c r="F200" s="15" t="s">
        <v>499</v>
      </c>
      <c r="G200" s="16" t="s">
        <v>472</v>
      </c>
      <c r="H200" s="15" t="s">
        <v>500</v>
      </c>
    </row>
    <row r="201" spans="1:8" ht="14.25" customHeight="1" x14ac:dyDescent="0.2">
      <c r="A201" s="9"/>
      <c r="B201" s="5" t="s">
        <v>51</v>
      </c>
      <c r="C201" s="22" t="s">
        <v>52</v>
      </c>
      <c r="D201" s="46">
        <v>0</v>
      </c>
      <c r="E201" s="46">
        <v>81</v>
      </c>
      <c r="F201" s="46">
        <v>81</v>
      </c>
      <c r="G201" s="14">
        <f>F201-E201</f>
        <v>0</v>
      </c>
      <c r="H201" s="53">
        <f>F201/E201*100</f>
        <v>100</v>
      </c>
    </row>
    <row r="202" spans="1:8" ht="14.25" customHeight="1" x14ac:dyDescent="0.2">
      <c r="A202" s="9"/>
      <c r="B202" s="4" t="s">
        <v>53</v>
      </c>
      <c r="C202" s="20"/>
      <c r="D202" s="54">
        <v>0</v>
      </c>
      <c r="E202" s="54">
        <v>81</v>
      </c>
      <c r="F202" s="54">
        <v>81</v>
      </c>
      <c r="G202" s="14">
        <f>F202-E202</f>
        <v>0</v>
      </c>
      <c r="H202" s="53">
        <f>F202/E202*100</f>
        <v>100</v>
      </c>
    </row>
    <row r="203" spans="1:8" ht="14.25" customHeight="1" x14ac:dyDescent="0.2">
      <c r="A203" s="9"/>
      <c r="B203" s="4" t="s">
        <v>56</v>
      </c>
      <c r="C203" s="20"/>
      <c r="D203" s="54">
        <v>0</v>
      </c>
      <c r="E203" s="54">
        <v>81</v>
      </c>
      <c r="F203" s="54">
        <v>81</v>
      </c>
      <c r="G203" s="14">
        <f>F203-E203</f>
        <v>0</v>
      </c>
      <c r="H203" s="53">
        <f>F203/E203*100</f>
        <v>100</v>
      </c>
    </row>
    <row r="204" spans="1:8" ht="14.25" customHeight="1" x14ac:dyDescent="0.2">
      <c r="A204" s="9"/>
      <c r="B204" s="4" t="s">
        <v>57</v>
      </c>
      <c r="C204" s="20"/>
      <c r="D204" s="54">
        <v>0</v>
      </c>
      <c r="E204" s="54">
        <v>81</v>
      </c>
      <c r="F204" s="54">
        <v>81</v>
      </c>
      <c r="G204" s="14">
        <f>F204-E204</f>
        <v>0</v>
      </c>
      <c r="H204" s="53">
        <f>F204/E204*100</f>
        <v>100</v>
      </c>
    </row>
    <row r="205" spans="1:8" ht="14.25" customHeight="1" x14ac:dyDescent="0.2">
      <c r="A205" s="9"/>
      <c r="B205" s="197"/>
      <c r="C205" s="197"/>
      <c r="D205" s="198"/>
      <c r="E205" s="198"/>
      <c r="F205" s="198"/>
      <c r="G205" s="198"/>
      <c r="H205" s="198"/>
    </row>
    <row r="206" spans="1:8" ht="21.75" customHeight="1" x14ac:dyDescent="0.2">
      <c r="A206" s="9"/>
      <c r="B206" s="4" t="s">
        <v>85</v>
      </c>
      <c r="C206" s="26">
        <v>12810</v>
      </c>
      <c r="D206" s="48"/>
      <c r="E206" s="48"/>
      <c r="F206" s="48"/>
      <c r="G206" s="48"/>
      <c r="H206" s="48"/>
    </row>
    <row r="207" spans="1:8" ht="19.5" customHeight="1" x14ac:dyDescent="0.2">
      <c r="A207" s="9"/>
      <c r="B207" s="4"/>
      <c r="C207" s="25" t="s">
        <v>0</v>
      </c>
      <c r="D207" s="15" t="s">
        <v>501</v>
      </c>
      <c r="E207" s="15" t="s">
        <v>502</v>
      </c>
      <c r="F207" s="15" t="s">
        <v>499</v>
      </c>
      <c r="G207" s="16" t="s">
        <v>472</v>
      </c>
      <c r="H207" s="15" t="s">
        <v>500</v>
      </c>
    </row>
    <row r="208" spans="1:8" ht="14.25" customHeight="1" x14ac:dyDescent="0.2">
      <c r="A208" s="9"/>
      <c r="B208" s="5" t="s">
        <v>51</v>
      </c>
      <c r="C208" s="22" t="s">
        <v>52</v>
      </c>
      <c r="D208" s="46">
        <v>0</v>
      </c>
      <c r="E208" s="46">
        <v>60.8</v>
      </c>
      <c r="F208" s="46">
        <v>60.8</v>
      </c>
      <c r="G208" s="14">
        <f>F208-E208</f>
        <v>0</v>
      </c>
      <c r="H208" s="53">
        <f>F208/E208*100</f>
        <v>100</v>
      </c>
    </row>
    <row r="209" spans="1:8" ht="14.25" customHeight="1" x14ac:dyDescent="0.2">
      <c r="A209" s="9"/>
      <c r="B209" s="4" t="s">
        <v>53</v>
      </c>
      <c r="C209" s="20"/>
      <c r="D209" s="54">
        <v>0</v>
      </c>
      <c r="E209" s="54">
        <v>60.8</v>
      </c>
      <c r="F209" s="54">
        <v>60.8</v>
      </c>
      <c r="G209" s="14">
        <f>F209-E209</f>
        <v>0</v>
      </c>
      <c r="H209" s="53">
        <f>F209/E209*100</f>
        <v>100</v>
      </c>
    </row>
    <row r="210" spans="1:8" ht="14.25" customHeight="1" x14ac:dyDescent="0.2">
      <c r="A210" s="9"/>
      <c r="B210" s="4" t="s">
        <v>56</v>
      </c>
      <c r="C210" s="20"/>
      <c r="D210" s="54">
        <v>0</v>
      </c>
      <c r="E210" s="54">
        <v>60.8</v>
      </c>
      <c r="F210" s="54">
        <v>60.8</v>
      </c>
      <c r="G210" s="14">
        <f>F210-E210</f>
        <v>0</v>
      </c>
      <c r="H210" s="53">
        <f>F210/E210*100</f>
        <v>100</v>
      </c>
    </row>
    <row r="211" spans="1:8" ht="14.25" customHeight="1" x14ac:dyDescent="0.2">
      <c r="A211" s="9"/>
      <c r="B211" s="4" t="s">
        <v>57</v>
      </c>
      <c r="C211" s="20"/>
      <c r="D211" s="54">
        <v>0</v>
      </c>
      <c r="E211" s="54">
        <v>60.8</v>
      </c>
      <c r="F211" s="54">
        <v>60.8</v>
      </c>
      <c r="G211" s="14">
        <f>F211-E211</f>
        <v>0</v>
      </c>
      <c r="H211" s="53">
        <f>F211/E211*100</f>
        <v>100</v>
      </c>
    </row>
    <row r="212" spans="1:8" ht="14.25" customHeight="1" x14ac:dyDescent="0.2">
      <c r="A212" s="9"/>
      <c r="B212" s="197"/>
      <c r="C212" s="197"/>
      <c r="D212" s="198"/>
      <c r="E212" s="198"/>
      <c r="F212" s="198"/>
      <c r="G212" s="198"/>
      <c r="H212" s="198"/>
    </row>
    <row r="213" spans="1:8" ht="19.5" customHeight="1" x14ac:dyDescent="0.2">
      <c r="A213" s="9"/>
      <c r="B213" s="4" t="s">
        <v>514</v>
      </c>
      <c r="C213" s="26">
        <v>12810</v>
      </c>
      <c r="D213" s="48"/>
      <c r="E213" s="48"/>
      <c r="F213" s="48"/>
      <c r="G213" s="48"/>
      <c r="H213" s="48"/>
    </row>
    <row r="214" spans="1:8" ht="20.25" customHeight="1" x14ac:dyDescent="0.2">
      <c r="A214" s="9"/>
      <c r="B214" s="4"/>
      <c r="C214" s="25" t="s">
        <v>0</v>
      </c>
      <c r="D214" s="15" t="s">
        <v>501</v>
      </c>
      <c r="E214" s="15" t="s">
        <v>502</v>
      </c>
      <c r="F214" s="15" t="s">
        <v>499</v>
      </c>
      <c r="G214" s="16" t="s">
        <v>472</v>
      </c>
      <c r="H214" s="15" t="s">
        <v>500</v>
      </c>
    </row>
    <row r="215" spans="1:8" ht="14.25" customHeight="1" x14ac:dyDescent="0.2">
      <c r="A215" s="9"/>
      <c r="B215" s="5" t="s">
        <v>51</v>
      </c>
      <c r="C215" s="22">
        <v>282</v>
      </c>
      <c r="D215" s="46">
        <v>0</v>
      </c>
      <c r="E215" s="46">
        <v>40.5</v>
      </c>
      <c r="F215" s="46">
        <v>40.5</v>
      </c>
      <c r="G215" s="14">
        <f>F215-E215</f>
        <v>0</v>
      </c>
      <c r="H215" s="53">
        <f>F215/E215*100</f>
        <v>100</v>
      </c>
    </row>
    <row r="216" spans="1:8" ht="14.25" customHeight="1" x14ac:dyDescent="0.2">
      <c r="A216" s="9"/>
      <c r="B216" s="4" t="s">
        <v>53</v>
      </c>
      <c r="C216" s="20"/>
      <c r="D216" s="54">
        <v>0</v>
      </c>
      <c r="E216" s="54">
        <v>40.5</v>
      </c>
      <c r="F216" s="54">
        <v>40.5</v>
      </c>
      <c r="G216" s="14">
        <f>F216-E216</f>
        <v>0</v>
      </c>
      <c r="H216" s="53">
        <f>F216/E216*100</f>
        <v>100</v>
      </c>
    </row>
    <row r="217" spans="1:8" ht="14.25" customHeight="1" x14ac:dyDescent="0.2">
      <c r="A217" s="9"/>
      <c r="B217" s="4" t="s">
        <v>56</v>
      </c>
      <c r="C217" s="20"/>
      <c r="D217" s="54">
        <v>0</v>
      </c>
      <c r="E217" s="54">
        <v>40.5</v>
      </c>
      <c r="F217" s="54">
        <v>40.5</v>
      </c>
      <c r="G217" s="14">
        <f>F217-E217</f>
        <v>0</v>
      </c>
      <c r="H217" s="53">
        <f>F217/E217*100</f>
        <v>100</v>
      </c>
    </row>
    <row r="218" spans="1:8" ht="14.25" customHeight="1" x14ac:dyDescent="0.2">
      <c r="A218" s="9"/>
      <c r="B218" s="4" t="s">
        <v>57</v>
      </c>
      <c r="C218" s="20"/>
      <c r="D218" s="54">
        <v>0</v>
      </c>
      <c r="E218" s="54">
        <v>40.5</v>
      </c>
      <c r="F218" s="54">
        <v>40.5</v>
      </c>
      <c r="G218" s="14">
        <f>F218-E218</f>
        <v>0</v>
      </c>
      <c r="H218" s="53">
        <f>F218/E218*100</f>
        <v>100</v>
      </c>
    </row>
    <row r="219" spans="1:8" ht="14.25" customHeight="1" x14ac:dyDescent="0.2">
      <c r="A219" s="9"/>
      <c r="B219" s="197"/>
      <c r="C219" s="197"/>
      <c r="D219" s="198"/>
      <c r="E219" s="198"/>
      <c r="F219" s="198"/>
      <c r="G219" s="198"/>
      <c r="H219" s="198"/>
    </row>
    <row r="220" spans="1:8" ht="24.75" customHeight="1" x14ac:dyDescent="0.2">
      <c r="A220" s="9"/>
      <c r="B220" s="4" t="s">
        <v>86</v>
      </c>
      <c r="C220" s="26">
        <v>12810</v>
      </c>
      <c r="D220" s="48"/>
      <c r="E220" s="48"/>
      <c r="F220" s="48"/>
      <c r="G220" s="48"/>
      <c r="H220" s="48"/>
    </row>
    <row r="221" spans="1:8" ht="18.75" customHeight="1" x14ac:dyDescent="0.2">
      <c r="A221" s="9"/>
      <c r="B221" s="4"/>
      <c r="C221" s="25" t="s">
        <v>0</v>
      </c>
      <c r="D221" s="15" t="s">
        <v>501</v>
      </c>
      <c r="E221" s="15" t="s">
        <v>502</v>
      </c>
      <c r="F221" s="15" t="s">
        <v>499</v>
      </c>
      <c r="G221" s="16" t="s">
        <v>472</v>
      </c>
      <c r="H221" s="15" t="s">
        <v>500</v>
      </c>
    </row>
    <row r="222" spans="1:8" ht="14.25" customHeight="1" x14ac:dyDescent="0.2">
      <c r="A222" s="9"/>
      <c r="B222" s="5" t="s">
        <v>51</v>
      </c>
      <c r="C222" s="22" t="s">
        <v>52</v>
      </c>
      <c r="D222" s="46">
        <v>0</v>
      </c>
      <c r="E222" s="46">
        <v>121.6</v>
      </c>
      <c r="F222" s="46">
        <v>121.6</v>
      </c>
      <c r="G222" s="14">
        <f>F222-E222</f>
        <v>0</v>
      </c>
      <c r="H222" s="53">
        <f t="shared" ref="H222:H225" si="11">F222/E222*100</f>
        <v>100</v>
      </c>
    </row>
    <row r="223" spans="1:8" ht="14.25" customHeight="1" x14ac:dyDescent="0.2">
      <c r="A223" s="9"/>
      <c r="B223" s="4" t="s">
        <v>53</v>
      </c>
      <c r="C223" s="20"/>
      <c r="D223" s="54">
        <v>0</v>
      </c>
      <c r="E223" s="54">
        <v>121.6</v>
      </c>
      <c r="F223" s="54">
        <v>121.6</v>
      </c>
      <c r="G223" s="14">
        <f>F223-E223</f>
        <v>0</v>
      </c>
      <c r="H223" s="53">
        <f t="shared" si="11"/>
        <v>100</v>
      </c>
    </row>
    <row r="224" spans="1:8" ht="14.25" customHeight="1" x14ac:dyDescent="0.2">
      <c r="A224" s="9"/>
      <c r="B224" s="4" t="s">
        <v>56</v>
      </c>
      <c r="C224" s="20"/>
      <c r="D224" s="54">
        <v>0</v>
      </c>
      <c r="E224" s="54">
        <v>121.6</v>
      </c>
      <c r="F224" s="54">
        <v>121.6</v>
      </c>
      <c r="G224" s="14">
        <f>F224-E224</f>
        <v>0</v>
      </c>
      <c r="H224" s="53">
        <f t="shared" si="11"/>
        <v>100</v>
      </c>
    </row>
    <row r="225" spans="1:8" ht="14.25" customHeight="1" x14ac:dyDescent="0.2">
      <c r="A225" s="9"/>
      <c r="B225" s="4" t="s">
        <v>57</v>
      </c>
      <c r="C225" s="20"/>
      <c r="D225" s="54">
        <v>0</v>
      </c>
      <c r="E225" s="54">
        <v>121.6</v>
      </c>
      <c r="F225" s="54">
        <v>121.6</v>
      </c>
      <c r="G225" s="14">
        <f>F225-E225</f>
        <v>0</v>
      </c>
      <c r="H225" s="53">
        <f t="shared" si="11"/>
        <v>100</v>
      </c>
    </row>
    <row r="226" spans="1:8" ht="14.25" customHeight="1" x14ac:dyDescent="0.2">
      <c r="A226" s="9"/>
      <c r="B226" s="197"/>
      <c r="C226" s="197"/>
      <c r="D226" s="197"/>
      <c r="E226" s="197"/>
      <c r="F226" s="197"/>
      <c r="G226" s="197"/>
      <c r="H226" s="197"/>
    </row>
    <row r="227" spans="1:8" ht="20.25" customHeight="1" x14ac:dyDescent="0.2">
      <c r="A227" s="9"/>
      <c r="B227" s="4" t="s">
        <v>87</v>
      </c>
      <c r="C227" s="20">
        <v>12810</v>
      </c>
      <c r="D227" s="50"/>
      <c r="E227" s="50"/>
      <c r="F227" s="50"/>
      <c r="G227" s="50"/>
      <c r="H227" s="50"/>
    </row>
    <row r="228" spans="1:8" ht="20.25" customHeight="1" x14ac:dyDescent="0.2">
      <c r="A228" s="9"/>
      <c r="B228" s="4"/>
      <c r="C228" s="25" t="s">
        <v>0</v>
      </c>
      <c r="D228" s="15" t="s">
        <v>501</v>
      </c>
      <c r="E228" s="15" t="s">
        <v>502</v>
      </c>
      <c r="F228" s="15" t="s">
        <v>499</v>
      </c>
      <c r="G228" s="16" t="s">
        <v>472</v>
      </c>
      <c r="H228" s="15" t="s">
        <v>500</v>
      </c>
    </row>
    <row r="229" spans="1:8" ht="14.25" customHeight="1" x14ac:dyDescent="0.2">
      <c r="A229" s="9"/>
      <c r="B229" s="5" t="s">
        <v>51</v>
      </c>
      <c r="C229" s="22" t="s">
        <v>52</v>
      </c>
      <c r="D229" s="46">
        <v>0</v>
      </c>
      <c r="E229" s="46">
        <v>81</v>
      </c>
      <c r="F229" s="46">
        <v>81</v>
      </c>
      <c r="G229" s="14">
        <v>0</v>
      </c>
      <c r="H229" s="53">
        <f t="shared" ref="H229:H232" si="12">F229/E229*100</f>
        <v>100</v>
      </c>
    </row>
    <row r="230" spans="1:8" ht="14.25" customHeight="1" x14ac:dyDescent="0.2">
      <c r="A230" s="9"/>
      <c r="B230" s="4" t="s">
        <v>53</v>
      </c>
      <c r="C230" s="20"/>
      <c r="D230" s="54">
        <v>0</v>
      </c>
      <c r="E230" s="54">
        <v>81</v>
      </c>
      <c r="F230" s="54">
        <v>81</v>
      </c>
      <c r="G230" s="62">
        <v>0</v>
      </c>
      <c r="H230" s="53">
        <f t="shared" si="12"/>
        <v>100</v>
      </c>
    </row>
    <row r="231" spans="1:8" ht="14.25" customHeight="1" x14ac:dyDescent="0.2">
      <c r="A231" s="9"/>
      <c r="B231" s="4" t="s">
        <v>56</v>
      </c>
      <c r="C231" s="20"/>
      <c r="D231" s="54">
        <v>0</v>
      </c>
      <c r="E231" s="54">
        <v>81</v>
      </c>
      <c r="F231" s="54">
        <v>81</v>
      </c>
      <c r="G231" s="62">
        <v>0</v>
      </c>
      <c r="H231" s="53">
        <f t="shared" si="12"/>
        <v>100</v>
      </c>
    </row>
    <row r="232" spans="1:8" ht="14.25" customHeight="1" x14ac:dyDescent="0.2">
      <c r="A232" s="9"/>
      <c r="B232" s="4" t="s">
        <v>57</v>
      </c>
      <c r="C232" s="20"/>
      <c r="D232" s="54">
        <v>0</v>
      </c>
      <c r="E232" s="54">
        <v>81</v>
      </c>
      <c r="F232" s="54">
        <v>81</v>
      </c>
      <c r="G232" s="62">
        <v>0</v>
      </c>
      <c r="H232" s="53">
        <f t="shared" si="12"/>
        <v>100</v>
      </c>
    </row>
    <row r="233" spans="1:8" ht="14.25" customHeight="1" x14ac:dyDescent="0.2">
      <c r="A233" s="9"/>
      <c r="B233" s="197"/>
      <c r="C233" s="197"/>
      <c r="D233" s="198"/>
      <c r="E233" s="198"/>
      <c r="F233" s="198"/>
      <c r="G233" s="198"/>
      <c r="H233" s="198"/>
    </row>
    <row r="234" spans="1:8" ht="21" customHeight="1" x14ac:dyDescent="0.2">
      <c r="A234" s="9"/>
      <c r="B234" s="4" t="s">
        <v>88</v>
      </c>
      <c r="C234" s="26">
        <v>12810</v>
      </c>
      <c r="D234" s="48"/>
      <c r="E234" s="48"/>
      <c r="F234" s="48"/>
      <c r="G234" s="48"/>
      <c r="H234" s="48"/>
    </row>
    <row r="235" spans="1:8" ht="19.5" customHeight="1" x14ac:dyDescent="0.2">
      <c r="A235" s="9"/>
      <c r="B235" s="4"/>
      <c r="C235" s="25" t="s">
        <v>0</v>
      </c>
      <c r="D235" s="15" t="s">
        <v>501</v>
      </c>
      <c r="E235" s="15" t="s">
        <v>502</v>
      </c>
      <c r="F235" s="15" t="s">
        <v>499</v>
      </c>
      <c r="G235" s="16" t="s">
        <v>472</v>
      </c>
      <c r="H235" s="15" t="s">
        <v>500</v>
      </c>
    </row>
    <row r="236" spans="1:8" ht="14.25" customHeight="1" x14ac:dyDescent="0.2">
      <c r="A236" s="9"/>
      <c r="B236" s="5" t="s">
        <v>51</v>
      </c>
      <c r="C236" s="22" t="s">
        <v>52</v>
      </c>
      <c r="D236" s="46">
        <v>0</v>
      </c>
      <c r="E236" s="46">
        <v>121.6</v>
      </c>
      <c r="F236" s="46">
        <v>121.6</v>
      </c>
      <c r="G236" s="14">
        <f>F236-E236</f>
        <v>0</v>
      </c>
      <c r="H236" s="53">
        <f t="shared" ref="H236:H239" si="13">F236/E236*100</f>
        <v>100</v>
      </c>
    </row>
    <row r="237" spans="1:8" ht="14.25" customHeight="1" x14ac:dyDescent="0.2">
      <c r="A237" s="9"/>
      <c r="B237" s="4" t="s">
        <v>53</v>
      </c>
      <c r="C237" s="20"/>
      <c r="D237" s="54">
        <v>0</v>
      </c>
      <c r="E237" s="54">
        <v>121.6</v>
      </c>
      <c r="F237" s="54">
        <v>121.6</v>
      </c>
      <c r="G237" s="14">
        <f>F237-E237</f>
        <v>0</v>
      </c>
      <c r="H237" s="53">
        <f t="shared" si="13"/>
        <v>100</v>
      </c>
    </row>
    <row r="238" spans="1:8" ht="14.25" customHeight="1" x14ac:dyDescent="0.2">
      <c r="A238" s="9"/>
      <c r="B238" s="4" t="s">
        <v>56</v>
      </c>
      <c r="C238" s="20"/>
      <c r="D238" s="54">
        <v>0</v>
      </c>
      <c r="E238" s="54">
        <v>121.6</v>
      </c>
      <c r="F238" s="54">
        <v>121.6</v>
      </c>
      <c r="G238" s="14">
        <f>F238-E238</f>
        <v>0</v>
      </c>
      <c r="H238" s="53">
        <f t="shared" si="13"/>
        <v>100</v>
      </c>
    </row>
    <row r="239" spans="1:8" ht="14.25" customHeight="1" x14ac:dyDescent="0.2">
      <c r="A239" s="9"/>
      <c r="B239" s="4" t="s">
        <v>57</v>
      </c>
      <c r="C239" s="20"/>
      <c r="D239" s="54">
        <v>0</v>
      </c>
      <c r="E239" s="54">
        <v>121.6</v>
      </c>
      <c r="F239" s="54">
        <v>121.6</v>
      </c>
      <c r="G239" s="14">
        <f>F239-E239</f>
        <v>0</v>
      </c>
      <c r="H239" s="53">
        <f t="shared" si="13"/>
        <v>100</v>
      </c>
    </row>
    <row r="240" spans="1:8" ht="14.25" customHeight="1" x14ac:dyDescent="0.2">
      <c r="A240" s="9"/>
      <c r="B240" s="197"/>
      <c r="C240" s="197"/>
      <c r="D240" s="198"/>
      <c r="E240" s="198"/>
      <c r="F240" s="198"/>
      <c r="G240" s="198"/>
      <c r="H240" s="198"/>
    </row>
    <row r="241" spans="1:8" ht="21" customHeight="1" x14ac:dyDescent="0.2">
      <c r="A241" s="9"/>
      <c r="B241" s="4" t="s">
        <v>89</v>
      </c>
      <c r="C241" s="26">
        <v>12810</v>
      </c>
      <c r="D241" s="48"/>
      <c r="E241" s="48"/>
      <c r="F241" s="48"/>
      <c r="G241" s="48"/>
      <c r="H241" s="48"/>
    </row>
    <row r="242" spans="1:8" ht="22.5" customHeight="1" x14ac:dyDescent="0.2">
      <c r="A242" s="9"/>
      <c r="B242" s="4"/>
      <c r="C242" s="25" t="s">
        <v>0</v>
      </c>
      <c r="D242" s="15" t="s">
        <v>501</v>
      </c>
      <c r="E242" s="15" t="s">
        <v>502</v>
      </c>
      <c r="F242" s="15" t="s">
        <v>499</v>
      </c>
      <c r="G242" s="16" t="s">
        <v>472</v>
      </c>
      <c r="H242" s="15" t="s">
        <v>500</v>
      </c>
    </row>
    <row r="243" spans="1:8" ht="14.25" customHeight="1" x14ac:dyDescent="0.2">
      <c r="A243" s="9"/>
      <c r="B243" s="5" t="s">
        <v>51</v>
      </c>
      <c r="C243" s="22" t="s">
        <v>52</v>
      </c>
      <c r="D243" s="46">
        <v>0</v>
      </c>
      <c r="E243" s="46">
        <v>81</v>
      </c>
      <c r="F243" s="46">
        <v>81</v>
      </c>
      <c r="G243" s="14">
        <f>F243-E243</f>
        <v>0</v>
      </c>
      <c r="H243" s="53">
        <f t="shared" ref="H243:H246" si="14">F243/E243*100</f>
        <v>100</v>
      </c>
    </row>
    <row r="244" spans="1:8" ht="14.25" customHeight="1" x14ac:dyDescent="0.2">
      <c r="A244" s="9"/>
      <c r="B244" s="4" t="s">
        <v>53</v>
      </c>
      <c r="C244" s="20"/>
      <c r="D244" s="54">
        <v>0</v>
      </c>
      <c r="E244" s="54">
        <v>81</v>
      </c>
      <c r="F244" s="54">
        <v>81</v>
      </c>
      <c r="G244" s="14">
        <f>F244-E244</f>
        <v>0</v>
      </c>
      <c r="H244" s="53">
        <f t="shared" si="14"/>
        <v>100</v>
      </c>
    </row>
    <row r="245" spans="1:8" ht="14.25" customHeight="1" x14ac:dyDescent="0.2">
      <c r="A245" s="9"/>
      <c r="B245" s="4" t="s">
        <v>56</v>
      </c>
      <c r="C245" s="20"/>
      <c r="D245" s="54">
        <v>0</v>
      </c>
      <c r="E245" s="54">
        <v>81</v>
      </c>
      <c r="F245" s="54">
        <v>81</v>
      </c>
      <c r="G245" s="14">
        <f>F245-E245</f>
        <v>0</v>
      </c>
      <c r="H245" s="53">
        <f t="shared" si="14"/>
        <v>100</v>
      </c>
    </row>
    <row r="246" spans="1:8" ht="14.25" customHeight="1" x14ac:dyDescent="0.2">
      <c r="A246" s="9"/>
      <c r="B246" s="4" t="s">
        <v>57</v>
      </c>
      <c r="C246" s="20"/>
      <c r="D246" s="54">
        <v>0</v>
      </c>
      <c r="E246" s="54">
        <v>81</v>
      </c>
      <c r="F246" s="54">
        <v>81</v>
      </c>
      <c r="G246" s="14">
        <f>F246-E246</f>
        <v>0</v>
      </c>
      <c r="H246" s="53">
        <f t="shared" si="14"/>
        <v>100</v>
      </c>
    </row>
    <row r="247" spans="1:8" ht="14.25" customHeight="1" x14ac:dyDescent="0.2">
      <c r="A247" s="9"/>
      <c r="B247" s="197"/>
      <c r="C247" s="197"/>
      <c r="D247" s="197"/>
      <c r="E247" s="197"/>
      <c r="F247" s="197"/>
      <c r="G247" s="197"/>
      <c r="H247" s="197"/>
    </row>
    <row r="248" spans="1:8" ht="21" customHeight="1" x14ac:dyDescent="0.2">
      <c r="A248" s="9"/>
      <c r="B248" s="4" t="s">
        <v>90</v>
      </c>
      <c r="C248" s="20">
        <v>12810</v>
      </c>
      <c r="D248" s="15"/>
      <c r="E248" s="15"/>
      <c r="F248" s="15"/>
      <c r="G248" s="16"/>
      <c r="H248" s="15"/>
    </row>
    <row r="249" spans="1:8" ht="19.5" customHeight="1" x14ac:dyDescent="0.2">
      <c r="A249" s="9"/>
      <c r="B249" s="4"/>
      <c r="C249" s="27" t="s">
        <v>0</v>
      </c>
      <c r="D249" s="15" t="s">
        <v>501</v>
      </c>
      <c r="E249" s="15" t="s">
        <v>502</v>
      </c>
      <c r="F249" s="15" t="s">
        <v>499</v>
      </c>
      <c r="G249" s="16" t="s">
        <v>472</v>
      </c>
      <c r="H249" s="15" t="s">
        <v>500</v>
      </c>
    </row>
    <row r="250" spans="1:8" ht="14.25" customHeight="1" x14ac:dyDescent="0.2">
      <c r="A250" s="9"/>
      <c r="B250" s="5" t="s">
        <v>51</v>
      </c>
      <c r="C250" s="22" t="s">
        <v>52</v>
      </c>
      <c r="D250" s="51">
        <v>0</v>
      </c>
      <c r="E250" s="51">
        <v>81</v>
      </c>
      <c r="F250" s="51">
        <v>81</v>
      </c>
      <c r="G250" s="63">
        <f>F250-E250</f>
        <v>0</v>
      </c>
      <c r="H250" s="53">
        <f t="shared" ref="H250:H253" si="15">F250/E250*100</f>
        <v>100</v>
      </c>
    </row>
    <row r="251" spans="1:8" ht="14.25" customHeight="1" x14ac:dyDescent="0.2">
      <c r="A251" s="9"/>
      <c r="B251" s="4" t="s">
        <v>53</v>
      </c>
      <c r="C251" s="20"/>
      <c r="D251" s="54">
        <v>0</v>
      </c>
      <c r="E251" s="54">
        <v>81</v>
      </c>
      <c r="F251" s="54">
        <v>81</v>
      </c>
      <c r="G251" s="63">
        <f>F251-E251</f>
        <v>0</v>
      </c>
      <c r="H251" s="53">
        <f t="shared" si="15"/>
        <v>100</v>
      </c>
    </row>
    <row r="252" spans="1:8" ht="14.25" customHeight="1" x14ac:dyDescent="0.2">
      <c r="A252" s="9"/>
      <c r="B252" s="4" t="s">
        <v>56</v>
      </c>
      <c r="C252" s="20"/>
      <c r="D252" s="54">
        <v>0</v>
      </c>
      <c r="E252" s="54">
        <v>81</v>
      </c>
      <c r="F252" s="54">
        <v>81</v>
      </c>
      <c r="G252" s="63">
        <f>F252-E252</f>
        <v>0</v>
      </c>
      <c r="H252" s="53">
        <f t="shared" si="15"/>
        <v>100</v>
      </c>
    </row>
    <row r="253" spans="1:8" ht="14.25" customHeight="1" x14ac:dyDescent="0.2">
      <c r="A253" s="9"/>
      <c r="B253" s="4" t="s">
        <v>57</v>
      </c>
      <c r="C253" s="20"/>
      <c r="D253" s="54">
        <v>0</v>
      </c>
      <c r="E253" s="54">
        <v>81</v>
      </c>
      <c r="F253" s="54">
        <v>81</v>
      </c>
      <c r="G253" s="63">
        <f>F253-E253</f>
        <v>0</v>
      </c>
      <c r="H253" s="53">
        <f t="shared" si="15"/>
        <v>100</v>
      </c>
    </row>
    <row r="254" spans="1:8" ht="14.25" customHeight="1" x14ac:dyDescent="0.2">
      <c r="A254" s="9"/>
      <c r="B254" s="197"/>
      <c r="C254" s="197"/>
      <c r="D254" s="197"/>
      <c r="E254" s="197"/>
      <c r="F254" s="197"/>
      <c r="G254" s="197"/>
      <c r="H254" s="197"/>
    </row>
    <row r="255" spans="1:8" ht="20.25" customHeight="1" x14ac:dyDescent="0.2">
      <c r="A255" s="9"/>
      <c r="B255" s="4" t="s">
        <v>91</v>
      </c>
      <c r="C255" s="20">
        <v>12810</v>
      </c>
      <c r="D255" s="50"/>
      <c r="E255" s="50"/>
      <c r="F255" s="50"/>
      <c r="G255" s="50"/>
      <c r="H255" s="50"/>
    </row>
    <row r="256" spans="1:8" ht="21" customHeight="1" x14ac:dyDescent="0.2">
      <c r="A256" s="9"/>
      <c r="B256" s="4"/>
      <c r="C256" s="27" t="s">
        <v>0</v>
      </c>
      <c r="D256" s="15" t="s">
        <v>501</v>
      </c>
      <c r="E256" s="15" t="s">
        <v>502</v>
      </c>
      <c r="F256" s="15" t="s">
        <v>499</v>
      </c>
      <c r="G256" s="16" t="s">
        <v>472</v>
      </c>
      <c r="H256" s="15" t="s">
        <v>500</v>
      </c>
    </row>
    <row r="257" spans="1:8" ht="14.25" customHeight="1" x14ac:dyDescent="0.2">
      <c r="A257" s="9"/>
      <c r="B257" s="5" t="s">
        <v>51</v>
      </c>
      <c r="C257" s="22" t="s">
        <v>52</v>
      </c>
      <c r="D257" s="46">
        <v>0</v>
      </c>
      <c r="E257" s="46">
        <v>40.5</v>
      </c>
      <c r="F257" s="46">
        <v>40.5</v>
      </c>
      <c r="G257" s="14">
        <f>F257-E257</f>
        <v>0</v>
      </c>
      <c r="H257" s="53">
        <f t="shared" ref="H257:H260" si="16">F257/E257*100</f>
        <v>100</v>
      </c>
    </row>
    <row r="258" spans="1:8" ht="14.25" customHeight="1" x14ac:dyDescent="0.2">
      <c r="A258" s="9"/>
      <c r="B258" s="4" t="s">
        <v>53</v>
      </c>
      <c r="C258" s="20"/>
      <c r="D258" s="54">
        <v>0</v>
      </c>
      <c r="E258" s="54">
        <v>40.5</v>
      </c>
      <c r="F258" s="54">
        <v>40.5</v>
      </c>
      <c r="G258" s="14">
        <f>F258-E258</f>
        <v>0</v>
      </c>
      <c r="H258" s="53">
        <f t="shared" si="16"/>
        <v>100</v>
      </c>
    </row>
    <row r="259" spans="1:8" ht="14.25" customHeight="1" x14ac:dyDescent="0.2">
      <c r="A259" s="9"/>
      <c r="B259" s="4" t="s">
        <v>56</v>
      </c>
      <c r="C259" s="20"/>
      <c r="D259" s="54">
        <v>0</v>
      </c>
      <c r="E259" s="54">
        <v>40.5</v>
      </c>
      <c r="F259" s="54">
        <v>40.5</v>
      </c>
      <c r="G259" s="14">
        <f>F259-E259</f>
        <v>0</v>
      </c>
      <c r="H259" s="53">
        <f t="shared" si="16"/>
        <v>100</v>
      </c>
    </row>
    <row r="260" spans="1:8" ht="14.25" customHeight="1" x14ac:dyDescent="0.2">
      <c r="A260" s="9"/>
      <c r="B260" s="4" t="s">
        <v>57</v>
      </c>
      <c r="C260" s="20"/>
      <c r="D260" s="54">
        <v>0</v>
      </c>
      <c r="E260" s="54">
        <v>40.5</v>
      </c>
      <c r="F260" s="54">
        <v>40.5</v>
      </c>
      <c r="G260" s="14">
        <f>F260-E260</f>
        <v>0</v>
      </c>
      <c r="H260" s="53">
        <f t="shared" si="16"/>
        <v>100</v>
      </c>
    </row>
    <row r="261" spans="1:8" ht="14.25" customHeight="1" x14ac:dyDescent="0.2">
      <c r="A261" s="9"/>
      <c r="B261" s="197"/>
      <c r="C261" s="197"/>
      <c r="D261" s="198"/>
      <c r="E261" s="198"/>
      <c r="F261" s="198"/>
      <c r="G261" s="198"/>
      <c r="H261" s="198"/>
    </row>
    <row r="262" spans="1:8" ht="23.25" customHeight="1" x14ac:dyDescent="0.2">
      <c r="A262" s="9"/>
      <c r="B262" s="4" t="s">
        <v>92</v>
      </c>
      <c r="C262" s="26">
        <v>12810</v>
      </c>
      <c r="D262" s="48"/>
      <c r="E262" s="48"/>
      <c r="F262" s="48"/>
      <c r="G262" s="48"/>
      <c r="H262" s="48"/>
    </row>
    <row r="263" spans="1:8" ht="19.5" customHeight="1" x14ac:dyDescent="0.2">
      <c r="A263" s="9"/>
      <c r="B263" s="4"/>
      <c r="C263" s="27" t="s">
        <v>0</v>
      </c>
      <c r="D263" s="15" t="s">
        <v>501</v>
      </c>
      <c r="E263" s="15" t="s">
        <v>502</v>
      </c>
      <c r="F263" s="15" t="s">
        <v>499</v>
      </c>
      <c r="G263" s="16" t="s">
        <v>472</v>
      </c>
      <c r="H263" s="15" t="s">
        <v>500</v>
      </c>
    </row>
    <row r="264" spans="1:8" ht="14.25" customHeight="1" x14ac:dyDescent="0.2">
      <c r="A264" s="9"/>
      <c r="B264" s="5" t="s">
        <v>51</v>
      </c>
      <c r="C264" s="22">
        <v>282</v>
      </c>
      <c r="D264" s="46">
        <v>0</v>
      </c>
      <c r="E264" s="46">
        <v>20.3</v>
      </c>
      <c r="F264" s="46">
        <v>20.3</v>
      </c>
      <c r="G264" s="14">
        <f>F264-E264</f>
        <v>0</v>
      </c>
      <c r="H264" s="53">
        <f t="shared" ref="H264:H267" si="17">F264/E264*100</f>
        <v>100</v>
      </c>
    </row>
    <row r="265" spans="1:8" ht="14.25" customHeight="1" x14ac:dyDescent="0.2">
      <c r="A265" s="9"/>
      <c r="B265" s="4" t="s">
        <v>53</v>
      </c>
      <c r="C265" s="20"/>
      <c r="D265" s="54">
        <v>0</v>
      </c>
      <c r="E265" s="54">
        <v>20.3</v>
      </c>
      <c r="F265" s="54">
        <v>20.3</v>
      </c>
      <c r="G265" s="14">
        <f>F265-E265</f>
        <v>0</v>
      </c>
      <c r="H265" s="53">
        <f t="shared" si="17"/>
        <v>100</v>
      </c>
    </row>
    <row r="266" spans="1:8" ht="14.25" customHeight="1" x14ac:dyDescent="0.2">
      <c r="A266" s="9"/>
      <c r="B266" s="4" t="s">
        <v>56</v>
      </c>
      <c r="C266" s="20"/>
      <c r="D266" s="54">
        <v>0</v>
      </c>
      <c r="E266" s="54">
        <v>20.3</v>
      </c>
      <c r="F266" s="54">
        <v>20.3</v>
      </c>
      <c r="G266" s="14">
        <f>F266-E266</f>
        <v>0</v>
      </c>
      <c r="H266" s="53">
        <f t="shared" si="17"/>
        <v>100</v>
      </c>
    </row>
    <row r="267" spans="1:8" ht="14.25" customHeight="1" x14ac:dyDescent="0.2">
      <c r="A267" s="9"/>
      <c r="B267" s="4" t="s">
        <v>57</v>
      </c>
      <c r="C267" s="20"/>
      <c r="D267" s="54">
        <v>0</v>
      </c>
      <c r="E267" s="54">
        <v>20.3</v>
      </c>
      <c r="F267" s="54">
        <v>20.3</v>
      </c>
      <c r="G267" s="14">
        <f>F267-E267</f>
        <v>0</v>
      </c>
      <c r="H267" s="53">
        <f t="shared" si="17"/>
        <v>100</v>
      </c>
    </row>
    <row r="268" spans="1:8" ht="14.25" customHeight="1" x14ac:dyDescent="0.2">
      <c r="A268" s="9"/>
      <c r="B268" s="197"/>
      <c r="C268" s="197"/>
      <c r="D268" s="198"/>
      <c r="E268" s="198"/>
      <c r="F268" s="198"/>
      <c r="G268" s="198"/>
      <c r="H268" s="198"/>
    </row>
    <row r="269" spans="1:8" ht="20.25" customHeight="1" x14ac:dyDescent="0.2">
      <c r="A269" s="9"/>
      <c r="B269" s="4" t="s">
        <v>93</v>
      </c>
      <c r="C269" s="26">
        <v>12810</v>
      </c>
      <c r="D269" s="48"/>
      <c r="E269" s="48"/>
      <c r="F269" s="48"/>
      <c r="G269" s="48"/>
      <c r="H269" s="48"/>
    </row>
    <row r="270" spans="1:8" ht="21" customHeight="1" x14ac:dyDescent="0.2">
      <c r="A270" s="9"/>
      <c r="B270" s="4"/>
      <c r="C270" s="27" t="s">
        <v>0</v>
      </c>
      <c r="D270" s="15" t="s">
        <v>501</v>
      </c>
      <c r="E270" s="15" t="s">
        <v>502</v>
      </c>
      <c r="F270" s="15" t="s">
        <v>499</v>
      </c>
      <c r="G270" s="16" t="s">
        <v>472</v>
      </c>
      <c r="H270" s="15" t="s">
        <v>500</v>
      </c>
    </row>
    <row r="271" spans="1:8" ht="14.25" customHeight="1" x14ac:dyDescent="0.2">
      <c r="A271" s="9"/>
      <c r="B271" s="5" t="s">
        <v>51</v>
      </c>
      <c r="C271" s="22" t="s">
        <v>52</v>
      </c>
      <c r="D271" s="46">
        <v>0</v>
      </c>
      <c r="E271" s="46">
        <v>101.3</v>
      </c>
      <c r="F271" s="46">
        <v>101.3</v>
      </c>
      <c r="G271" s="14">
        <f>F271-E271</f>
        <v>0</v>
      </c>
      <c r="H271" s="53">
        <f t="shared" ref="H271:H274" si="18">F271/E271*100</f>
        <v>100</v>
      </c>
    </row>
    <row r="272" spans="1:8" ht="14.25" customHeight="1" x14ac:dyDescent="0.2">
      <c r="A272" s="9"/>
      <c r="B272" s="4" t="s">
        <v>53</v>
      </c>
      <c r="C272" s="20"/>
      <c r="D272" s="54">
        <v>0</v>
      </c>
      <c r="E272" s="54">
        <v>101.3</v>
      </c>
      <c r="F272" s="54">
        <v>101.3</v>
      </c>
      <c r="G272" s="14">
        <f>F272-E272</f>
        <v>0</v>
      </c>
      <c r="H272" s="53">
        <f t="shared" si="18"/>
        <v>100</v>
      </c>
    </row>
    <row r="273" spans="1:8" ht="14.25" customHeight="1" x14ac:dyDescent="0.2">
      <c r="A273" s="9"/>
      <c r="B273" s="4" t="s">
        <v>56</v>
      </c>
      <c r="C273" s="20"/>
      <c r="D273" s="54">
        <v>0</v>
      </c>
      <c r="E273" s="54">
        <v>101.3</v>
      </c>
      <c r="F273" s="54">
        <v>101.3</v>
      </c>
      <c r="G273" s="14">
        <f>F273-E273</f>
        <v>0</v>
      </c>
      <c r="H273" s="53">
        <f t="shared" si="18"/>
        <v>100</v>
      </c>
    </row>
    <row r="274" spans="1:8" ht="14.25" customHeight="1" x14ac:dyDescent="0.2">
      <c r="A274" s="9"/>
      <c r="B274" s="4" t="s">
        <v>57</v>
      </c>
      <c r="C274" s="20"/>
      <c r="D274" s="54">
        <v>0</v>
      </c>
      <c r="E274" s="54">
        <v>101.3</v>
      </c>
      <c r="F274" s="54">
        <v>101.3</v>
      </c>
      <c r="G274" s="14">
        <f>F274-E274</f>
        <v>0</v>
      </c>
      <c r="H274" s="53">
        <f t="shared" si="18"/>
        <v>100</v>
      </c>
    </row>
    <row r="275" spans="1:8" ht="14.25" customHeight="1" x14ac:dyDescent="0.2">
      <c r="A275" s="9"/>
      <c r="B275" s="197"/>
      <c r="C275" s="197"/>
      <c r="D275" s="198"/>
      <c r="E275" s="198"/>
      <c r="F275" s="198"/>
      <c r="G275" s="198"/>
      <c r="H275" s="198"/>
    </row>
    <row r="276" spans="1:8" ht="21.75" customHeight="1" x14ac:dyDescent="0.2">
      <c r="A276" s="9"/>
      <c r="B276" s="4" t="s">
        <v>94</v>
      </c>
      <c r="C276" s="26">
        <v>12810</v>
      </c>
      <c r="D276" s="48"/>
      <c r="E276" s="48"/>
      <c r="F276" s="48"/>
      <c r="G276" s="48"/>
      <c r="H276" s="48"/>
    </row>
    <row r="277" spans="1:8" ht="18.75" customHeight="1" x14ac:dyDescent="0.2">
      <c r="A277" s="9"/>
      <c r="B277" s="4"/>
      <c r="C277" s="27" t="s">
        <v>0</v>
      </c>
      <c r="D277" s="15" t="s">
        <v>501</v>
      </c>
      <c r="E277" s="15" t="s">
        <v>502</v>
      </c>
      <c r="F277" s="15" t="s">
        <v>499</v>
      </c>
      <c r="G277" s="16" t="s">
        <v>472</v>
      </c>
      <c r="H277" s="15" t="s">
        <v>500</v>
      </c>
    </row>
    <row r="278" spans="1:8" ht="14.25" customHeight="1" x14ac:dyDescent="0.2">
      <c r="A278" s="9"/>
      <c r="B278" s="5" t="s">
        <v>51</v>
      </c>
      <c r="C278" s="22">
        <v>282</v>
      </c>
      <c r="D278" s="46">
        <v>0</v>
      </c>
      <c r="E278" s="46">
        <v>121.6</v>
      </c>
      <c r="F278" s="46">
        <v>121.6</v>
      </c>
      <c r="G278" s="14">
        <f>F278-E278</f>
        <v>0</v>
      </c>
      <c r="H278" s="53">
        <f t="shared" ref="H278:H281" si="19">F278/E278*100</f>
        <v>100</v>
      </c>
    </row>
    <row r="279" spans="1:8" ht="14.25" customHeight="1" x14ac:dyDescent="0.2">
      <c r="A279" s="9"/>
      <c r="B279" s="4" t="s">
        <v>53</v>
      </c>
      <c r="C279" s="20"/>
      <c r="D279" s="54">
        <v>0</v>
      </c>
      <c r="E279" s="54">
        <v>121.6</v>
      </c>
      <c r="F279" s="54">
        <v>121.6</v>
      </c>
      <c r="G279" s="14">
        <f>F279-E279</f>
        <v>0</v>
      </c>
      <c r="H279" s="53">
        <f t="shared" si="19"/>
        <v>100</v>
      </c>
    </row>
    <row r="280" spans="1:8" ht="14.25" customHeight="1" x14ac:dyDescent="0.2">
      <c r="A280" s="9"/>
      <c r="B280" s="4" t="s">
        <v>56</v>
      </c>
      <c r="C280" s="20"/>
      <c r="D280" s="54">
        <v>0</v>
      </c>
      <c r="E280" s="54">
        <v>121.6</v>
      </c>
      <c r="F280" s="54">
        <v>121.6</v>
      </c>
      <c r="G280" s="14">
        <f>F280-E280</f>
        <v>0</v>
      </c>
      <c r="H280" s="53">
        <f t="shared" si="19"/>
        <v>100</v>
      </c>
    </row>
    <row r="281" spans="1:8" ht="14.25" customHeight="1" x14ac:dyDescent="0.2">
      <c r="A281" s="9"/>
      <c r="B281" s="4" t="s">
        <v>57</v>
      </c>
      <c r="C281" s="20"/>
      <c r="D281" s="54">
        <v>0</v>
      </c>
      <c r="E281" s="54">
        <v>121.6</v>
      </c>
      <c r="F281" s="54">
        <v>121.6</v>
      </c>
      <c r="G281" s="14">
        <f>F281-E281</f>
        <v>0</v>
      </c>
      <c r="H281" s="53">
        <f t="shared" si="19"/>
        <v>100</v>
      </c>
    </row>
    <row r="282" spans="1:8" ht="14.25" customHeight="1" x14ac:dyDescent="0.2">
      <c r="A282" s="9"/>
      <c r="B282" s="197"/>
      <c r="C282" s="197"/>
      <c r="D282" s="198"/>
      <c r="E282" s="198"/>
      <c r="F282" s="198"/>
      <c r="G282" s="198"/>
      <c r="H282" s="198"/>
    </row>
    <row r="283" spans="1:8" ht="19.5" customHeight="1" x14ac:dyDescent="0.2">
      <c r="A283" s="9"/>
      <c r="B283" s="4" t="s">
        <v>95</v>
      </c>
      <c r="C283" s="26">
        <v>12810</v>
      </c>
      <c r="D283" s="48"/>
      <c r="E283" s="48"/>
      <c r="F283" s="48"/>
      <c r="G283" s="48"/>
      <c r="H283" s="48"/>
    </row>
    <row r="284" spans="1:8" ht="24" customHeight="1" x14ac:dyDescent="0.2">
      <c r="A284" s="9"/>
      <c r="B284" s="4"/>
      <c r="C284" s="27" t="s">
        <v>0</v>
      </c>
      <c r="D284" s="15" t="s">
        <v>501</v>
      </c>
      <c r="E284" s="15" t="s">
        <v>502</v>
      </c>
      <c r="F284" s="15" t="s">
        <v>499</v>
      </c>
      <c r="G284" s="16" t="s">
        <v>472</v>
      </c>
      <c r="H284" s="15" t="s">
        <v>500</v>
      </c>
    </row>
    <row r="285" spans="1:8" ht="14.25" customHeight="1" x14ac:dyDescent="0.2">
      <c r="A285" s="9"/>
      <c r="B285" s="5" t="s">
        <v>51</v>
      </c>
      <c r="C285" s="22" t="s">
        <v>52</v>
      </c>
      <c r="D285" s="46">
        <v>0</v>
      </c>
      <c r="E285" s="46">
        <v>60.8</v>
      </c>
      <c r="F285" s="46">
        <v>60.8</v>
      </c>
      <c r="G285" s="14">
        <f>F285-E285</f>
        <v>0</v>
      </c>
      <c r="H285" s="53">
        <f t="shared" ref="H285:H288" si="20">F285/E285*100</f>
        <v>100</v>
      </c>
    </row>
    <row r="286" spans="1:8" ht="14.25" customHeight="1" x14ac:dyDescent="0.2">
      <c r="A286" s="9"/>
      <c r="B286" s="4" t="s">
        <v>53</v>
      </c>
      <c r="C286" s="20"/>
      <c r="D286" s="54">
        <v>0</v>
      </c>
      <c r="E286" s="54">
        <v>60.8</v>
      </c>
      <c r="F286" s="54">
        <v>60.8</v>
      </c>
      <c r="G286" s="14">
        <f>F286-E286</f>
        <v>0</v>
      </c>
      <c r="H286" s="53">
        <f t="shared" si="20"/>
        <v>100</v>
      </c>
    </row>
    <row r="287" spans="1:8" ht="14.25" customHeight="1" x14ac:dyDescent="0.2">
      <c r="A287" s="9"/>
      <c r="B287" s="4" t="s">
        <v>56</v>
      </c>
      <c r="C287" s="20"/>
      <c r="D287" s="54">
        <v>0</v>
      </c>
      <c r="E287" s="54">
        <v>60.8</v>
      </c>
      <c r="F287" s="54">
        <v>60.8</v>
      </c>
      <c r="G287" s="14">
        <f>F287-E287</f>
        <v>0</v>
      </c>
      <c r="H287" s="53">
        <f t="shared" si="20"/>
        <v>100</v>
      </c>
    </row>
    <row r="288" spans="1:8" ht="14.25" customHeight="1" x14ac:dyDescent="0.2">
      <c r="A288" s="9"/>
      <c r="B288" s="4" t="s">
        <v>57</v>
      </c>
      <c r="C288" s="20"/>
      <c r="D288" s="54">
        <v>0</v>
      </c>
      <c r="E288" s="54">
        <v>60.8</v>
      </c>
      <c r="F288" s="54">
        <v>60.8</v>
      </c>
      <c r="G288" s="14">
        <f>F288-E288</f>
        <v>0</v>
      </c>
      <c r="H288" s="53">
        <f t="shared" si="20"/>
        <v>100</v>
      </c>
    </row>
    <row r="289" spans="1:8" ht="14.25" customHeight="1" x14ac:dyDescent="0.2">
      <c r="A289" s="9"/>
      <c r="B289" s="197"/>
      <c r="C289" s="197"/>
      <c r="D289" s="198"/>
      <c r="E289" s="198"/>
      <c r="F289" s="198"/>
      <c r="G289" s="198"/>
      <c r="H289" s="198"/>
    </row>
    <row r="290" spans="1:8" ht="20.25" customHeight="1" x14ac:dyDescent="0.2">
      <c r="A290" s="9"/>
      <c r="B290" s="4" t="s">
        <v>96</v>
      </c>
      <c r="C290" s="26">
        <v>12810</v>
      </c>
      <c r="D290" s="48"/>
      <c r="E290" s="48"/>
      <c r="F290" s="48"/>
      <c r="G290" s="48"/>
      <c r="H290" s="48"/>
    </row>
    <row r="291" spans="1:8" ht="21.75" customHeight="1" x14ac:dyDescent="0.2">
      <c r="A291" s="9"/>
      <c r="B291" s="4"/>
      <c r="C291" s="27" t="s">
        <v>0</v>
      </c>
      <c r="D291" s="15" t="s">
        <v>501</v>
      </c>
      <c r="E291" s="15" t="s">
        <v>502</v>
      </c>
      <c r="F291" s="15" t="s">
        <v>499</v>
      </c>
      <c r="G291" s="16" t="s">
        <v>472</v>
      </c>
      <c r="H291" s="15" t="s">
        <v>500</v>
      </c>
    </row>
    <row r="292" spans="1:8" ht="14.25" customHeight="1" x14ac:dyDescent="0.2">
      <c r="A292" s="9"/>
      <c r="B292" s="5" t="s">
        <v>51</v>
      </c>
      <c r="C292" s="22" t="s">
        <v>52</v>
      </c>
      <c r="D292" s="46">
        <v>0</v>
      </c>
      <c r="E292" s="46">
        <v>141.80000000000001</v>
      </c>
      <c r="F292" s="46">
        <v>141.80000000000001</v>
      </c>
      <c r="G292" s="14">
        <f>F292-E292</f>
        <v>0</v>
      </c>
      <c r="H292" s="53">
        <f t="shared" ref="H292:H295" si="21">F292/E292*100</f>
        <v>100</v>
      </c>
    </row>
    <row r="293" spans="1:8" ht="14.25" customHeight="1" x14ac:dyDescent="0.2">
      <c r="A293" s="9"/>
      <c r="B293" s="4" t="s">
        <v>53</v>
      </c>
      <c r="C293" s="20"/>
      <c r="D293" s="54">
        <v>0</v>
      </c>
      <c r="E293" s="54">
        <v>141.80000000000001</v>
      </c>
      <c r="F293" s="54">
        <v>141.80000000000001</v>
      </c>
      <c r="G293" s="14">
        <f>F293-E293</f>
        <v>0</v>
      </c>
      <c r="H293" s="53">
        <f t="shared" si="21"/>
        <v>100</v>
      </c>
    </row>
    <row r="294" spans="1:8" ht="14.25" customHeight="1" x14ac:dyDescent="0.2">
      <c r="A294" s="9"/>
      <c r="B294" s="4" t="s">
        <v>56</v>
      </c>
      <c r="C294" s="20"/>
      <c r="D294" s="54">
        <v>0</v>
      </c>
      <c r="E294" s="54">
        <v>141.80000000000001</v>
      </c>
      <c r="F294" s="54">
        <v>141.80000000000001</v>
      </c>
      <c r="G294" s="14">
        <f>F294-E294</f>
        <v>0</v>
      </c>
      <c r="H294" s="53">
        <f t="shared" si="21"/>
        <v>100</v>
      </c>
    </row>
    <row r="295" spans="1:8" ht="14.25" customHeight="1" x14ac:dyDescent="0.2">
      <c r="A295" s="9"/>
      <c r="B295" s="4" t="s">
        <v>57</v>
      </c>
      <c r="C295" s="20"/>
      <c r="D295" s="54">
        <v>0</v>
      </c>
      <c r="E295" s="54">
        <v>141.80000000000001</v>
      </c>
      <c r="F295" s="54">
        <v>141.80000000000001</v>
      </c>
      <c r="G295" s="14">
        <f>F295-E295</f>
        <v>0</v>
      </c>
      <c r="H295" s="53">
        <f t="shared" si="21"/>
        <v>100</v>
      </c>
    </row>
    <row r="296" spans="1:8" ht="14.25" customHeight="1" x14ac:dyDescent="0.2">
      <c r="A296" s="9"/>
      <c r="B296" s="197"/>
      <c r="C296" s="197"/>
      <c r="D296" s="198"/>
      <c r="E296" s="198"/>
      <c r="F296" s="198"/>
      <c r="G296" s="198"/>
      <c r="H296" s="198"/>
    </row>
    <row r="297" spans="1:8" ht="22.5" customHeight="1" x14ac:dyDescent="0.2">
      <c r="A297" s="9"/>
      <c r="B297" s="4" t="s">
        <v>97</v>
      </c>
      <c r="C297" s="26">
        <v>12810</v>
      </c>
      <c r="D297" s="48"/>
      <c r="E297" s="48"/>
      <c r="F297" s="48"/>
      <c r="G297" s="48"/>
      <c r="H297" s="48"/>
    </row>
    <row r="298" spans="1:8" ht="18.75" customHeight="1" x14ac:dyDescent="0.2">
      <c r="A298" s="9"/>
      <c r="B298" s="4"/>
      <c r="C298" s="27" t="s">
        <v>0</v>
      </c>
      <c r="D298" s="15" t="s">
        <v>501</v>
      </c>
      <c r="E298" s="15" t="s">
        <v>502</v>
      </c>
      <c r="F298" s="15" t="s">
        <v>499</v>
      </c>
      <c r="G298" s="16" t="s">
        <v>472</v>
      </c>
      <c r="H298" s="15" t="s">
        <v>500</v>
      </c>
    </row>
    <row r="299" spans="1:8" ht="14.25" customHeight="1" x14ac:dyDescent="0.2">
      <c r="A299" s="9"/>
      <c r="B299" s="5" t="s">
        <v>51</v>
      </c>
      <c r="C299" s="22" t="s">
        <v>52</v>
      </c>
      <c r="D299" s="46">
        <v>0</v>
      </c>
      <c r="E299" s="46">
        <v>40.5</v>
      </c>
      <c r="F299" s="46">
        <v>40.5</v>
      </c>
      <c r="G299" s="14">
        <f>F299-E299</f>
        <v>0</v>
      </c>
      <c r="H299" s="53">
        <f t="shared" ref="H299:H302" si="22">F299/E299*100</f>
        <v>100</v>
      </c>
    </row>
    <row r="300" spans="1:8" ht="14.25" customHeight="1" x14ac:dyDescent="0.2">
      <c r="A300" s="9"/>
      <c r="B300" s="4" t="s">
        <v>53</v>
      </c>
      <c r="C300" s="20"/>
      <c r="D300" s="54">
        <v>0</v>
      </c>
      <c r="E300" s="54">
        <v>40.5</v>
      </c>
      <c r="F300" s="54">
        <v>40.5</v>
      </c>
      <c r="G300" s="14">
        <f>F300-E300</f>
        <v>0</v>
      </c>
      <c r="H300" s="53">
        <f t="shared" si="22"/>
        <v>100</v>
      </c>
    </row>
    <row r="301" spans="1:8" ht="14.25" customHeight="1" x14ac:dyDescent="0.2">
      <c r="A301" s="9"/>
      <c r="B301" s="4" t="s">
        <v>56</v>
      </c>
      <c r="C301" s="20"/>
      <c r="D301" s="54">
        <v>0</v>
      </c>
      <c r="E301" s="54">
        <v>40.5</v>
      </c>
      <c r="F301" s="54">
        <v>40.5</v>
      </c>
      <c r="G301" s="14">
        <f>F301-E301</f>
        <v>0</v>
      </c>
      <c r="H301" s="53">
        <f t="shared" si="22"/>
        <v>100</v>
      </c>
    </row>
    <row r="302" spans="1:8" ht="14.25" customHeight="1" x14ac:dyDescent="0.2">
      <c r="A302" s="9"/>
      <c r="B302" s="4" t="s">
        <v>57</v>
      </c>
      <c r="C302" s="20"/>
      <c r="D302" s="54">
        <v>0</v>
      </c>
      <c r="E302" s="54">
        <v>40.5</v>
      </c>
      <c r="F302" s="54">
        <v>40.5</v>
      </c>
      <c r="G302" s="14">
        <f>F302-E302</f>
        <v>0</v>
      </c>
      <c r="H302" s="53">
        <f t="shared" si="22"/>
        <v>100</v>
      </c>
    </row>
    <row r="303" spans="1:8" ht="14.25" customHeight="1" x14ac:dyDescent="0.2">
      <c r="A303" s="9"/>
      <c r="B303" s="197"/>
      <c r="C303" s="197"/>
      <c r="D303" s="198"/>
      <c r="E303" s="198"/>
      <c r="F303" s="198"/>
      <c r="G303" s="198"/>
      <c r="H303" s="198"/>
    </row>
    <row r="304" spans="1:8" ht="22.5" customHeight="1" x14ac:dyDescent="0.2">
      <c r="A304" s="9"/>
      <c r="B304" s="4" t="s">
        <v>98</v>
      </c>
      <c r="C304" s="26">
        <v>12810</v>
      </c>
      <c r="D304" s="48"/>
      <c r="E304" s="48"/>
      <c r="F304" s="48"/>
      <c r="G304" s="48"/>
      <c r="H304" s="48"/>
    </row>
    <row r="305" spans="1:8" ht="21.75" customHeight="1" x14ac:dyDescent="0.2">
      <c r="A305" s="9"/>
      <c r="B305" s="4"/>
      <c r="C305" s="27" t="s">
        <v>0</v>
      </c>
      <c r="D305" s="15" t="s">
        <v>501</v>
      </c>
      <c r="E305" s="15" t="s">
        <v>502</v>
      </c>
      <c r="F305" s="15" t="s">
        <v>499</v>
      </c>
      <c r="G305" s="16" t="s">
        <v>472</v>
      </c>
      <c r="H305" s="15" t="s">
        <v>500</v>
      </c>
    </row>
    <row r="306" spans="1:8" ht="14.25" customHeight="1" x14ac:dyDescent="0.2">
      <c r="A306" s="9"/>
      <c r="B306" s="5" t="s">
        <v>51</v>
      </c>
      <c r="C306" s="22" t="s">
        <v>52</v>
      </c>
      <c r="D306" s="46">
        <v>0</v>
      </c>
      <c r="E306" s="46">
        <v>20.3</v>
      </c>
      <c r="F306" s="46">
        <v>20.3</v>
      </c>
      <c r="G306" s="14">
        <f>F306-E306</f>
        <v>0</v>
      </c>
      <c r="H306" s="53">
        <f t="shared" ref="H306:H309" si="23">F306/E306*100</f>
        <v>100</v>
      </c>
    </row>
    <row r="307" spans="1:8" ht="14.25" customHeight="1" x14ac:dyDescent="0.2">
      <c r="A307" s="9"/>
      <c r="B307" s="4" t="s">
        <v>53</v>
      </c>
      <c r="C307" s="20"/>
      <c r="D307" s="54">
        <v>0</v>
      </c>
      <c r="E307" s="54">
        <v>20.3</v>
      </c>
      <c r="F307" s="54">
        <v>20.3</v>
      </c>
      <c r="G307" s="14">
        <f>F307-E307</f>
        <v>0</v>
      </c>
      <c r="H307" s="53">
        <f t="shared" si="23"/>
        <v>100</v>
      </c>
    </row>
    <row r="308" spans="1:8" ht="14.25" customHeight="1" x14ac:dyDescent="0.2">
      <c r="A308" s="9"/>
      <c r="B308" s="4" t="s">
        <v>56</v>
      </c>
      <c r="C308" s="20"/>
      <c r="D308" s="54">
        <v>0</v>
      </c>
      <c r="E308" s="54">
        <v>20.3</v>
      </c>
      <c r="F308" s="54">
        <v>20.3</v>
      </c>
      <c r="G308" s="14">
        <f>F308-E308</f>
        <v>0</v>
      </c>
      <c r="H308" s="53">
        <f t="shared" si="23"/>
        <v>100</v>
      </c>
    </row>
    <row r="309" spans="1:8" ht="14.25" customHeight="1" x14ac:dyDescent="0.2">
      <c r="A309" s="9"/>
      <c r="B309" s="4" t="s">
        <v>57</v>
      </c>
      <c r="C309" s="20"/>
      <c r="D309" s="54">
        <v>0</v>
      </c>
      <c r="E309" s="54">
        <v>20.3</v>
      </c>
      <c r="F309" s="54">
        <v>20.3</v>
      </c>
      <c r="G309" s="14">
        <f>F309-E309</f>
        <v>0</v>
      </c>
      <c r="H309" s="53">
        <f t="shared" si="23"/>
        <v>100</v>
      </c>
    </row>
    <row r="310" spans="1:8" ht="14.25" customHeight="1" x14ac:dyDescent="0.2">
      <c r="A310" s="9"/>
      <c r="B310" s="197"/>
      <c r="C310" s="197"/>
      <c r="D310" s="198"/>
      <c r="E310" s="198"/>
      <c r="F310" s="198"/>
      <c r="G310" s="198"/>
      <c r="H310" s="198"/>
    </row>
    <row r="311" spans="1:8" ht="23.25" customHeight="1" x14ac:dyDescent="0.2">
      <c r="A311" s="9"/>
      <c r="B311" s="4" t="s">
        <v>99</v>
      </c>
      <c r="C311" s="26">
        <v>12810</v>
      </c>
      <c r="D311" s="48"/>
      <c r="E311" s="48"/>
      <c r="F311" s="48"/>
      <c r="G311" s="48"/>
      <c r="H311" s="48"/>
    </row>
    <row r="312" spans="1:8" ht="19.5" customHeight="1" x14ac:dyDescent="0.2">
      <c r="A312" s="9"/>
      <c r="B312" s="4"/>
      <c r="C312" s="27" t="s">
        <v>0</v>
      </c>
      <c r="D312" s="15" t="s">
        <v>501</v>
      </c>
      <c r="E312" s="15" t="s">
        <v>502</v>
      </c>
      <c r="F312" s="15" t="s">
        <v>499</v>
      </c>
      <c r="G312" s="16" t="s">
        <v>472</v>
      </c>
      <c r="H312" s="15" t="s">
        <v>500</v>
      </c>
    </row>
    <row r="313" spans="1:8" ht="14.25" customHeight="1" x14ac:dyDescent="0.2">
      <c r="A313" s="9"/>
      <c r="B313" s="5" t="s">
        <v>51</v>
      </c>
      <c r="C313" s="22" t="s">
        <v>52</v>
      </c>
      <c r="D313" s="46">
        <v>0</v>
      </c>
      <c r="E313" s="46">
        <v>60.8</v>
      </c>
      <c r="F313" s="46">
        <v>60.8</v>
      </c>
      <c r="G313" s="14">
        <f t="shared" ref="G313:G320" si="24">F313-E313</f>
        <v>0</v>
      </c>
      <c r="H313" s="53">
        <f t="shared" ref="H313:H320" si="25">F313/E313*100</f>
        <v>100</v>
      </c>
    </row>
    <row r="314" spans="1:8" ht="14.25" customHeight="1" x14ac:dyDescent="0.2">
      <c r="A314" s="9"/>
      <c r="B314" s="4" t="s">
        <v>53</v>
      </c>
      <c r="C314" s="20"/>
      <c r="D314" s="54">
        <v>0</v>
      </c>
      <c r="E314" s="54">
        <v>60.8</v>
      </c>
      <c r="F314" s="54">
        <v>60.8</v>
      </c>
      <c r="G314" s="14">
        <f t="shared" si="24"/>
        <v>0</v>
      </c>
      <c r="H314" s="53">
        <f t="shared" si="25"/>
        <v>100</v>
      </c>
    </row>
    <row r="315" spans="1:8" ht="14.25" customHeight="1" x14ac:dyDescent="0.2">
      <c r="A315" s="9"/>
      <c r="B315" s="4" t="s">
        <v>56</v>
      </c>
      <c r="C315" s="20"/>
      <c r="D315" s="54">
        <v>0</v>
      </c>
      <c r="E315" s="54">
        <v>60.8</v>
      </c>
      <c r="F315" s="54">
        <v>60.8</v>
      </c>
      <c r="G315" s="14">
        <f t="shared" si="24"/>
        <v>0</v>
      </c>
      <c r="H315" s="53">
        <f t="shared" si="25"/>
        <v>100</v>
      </c>
    </row>
    <row r="316" spans="1:8" ht="14.25" customHeight="1" x14ac:dyDescent="0.2">
      <c r="A316" s="9"/>
      <c r="B316" s="4" t="s">
        <v>57</v>
      </c>
      <c r="C316" s="20"/>
      <c r="D316" s="54">
        <v>0</v>
      </c>
      <c r="E316" s="54">
        <v>60.8</v>
      </c>
      <c r="F316" s="54">
        <v>60.8</v>
      </c>
      <c r="G316" s="14">
        <f t="shared" si="24"/>
        <v>0</v>
      </c>
      <c r="H316" s="53">
        <f t="shared" si="25"/>
        <v>100</v>
      </c>
    </row>
    <row r="317" spans="1:8" ht="14.25" customHeight="1" x14ac:dyDescent="0.2">
      <c r="A317" s="9"/>
      <c r="B317" s="5" t="s">
        <v>51</v>
      </c>
      <c r="C317" s="52" t="s">
        <v>52</v>
      </c>
      <c r="D317" s="46">
        <v>0</v>
      </c>
      <c r="E317" s="46">
        <v>121.6</v>
      </c>
      <c r="F317" s="46">
        <v>121.6</v>
      </c>
      <c r="G317" s="14">
        <f t="shared" si="24"/>
        <v>0</v>
      </c>
      <c r="H317" s="53">
        <f t="shared" si="25"/>
        <v>100</v>
      </c>
    </row>
    <row r="318" spans="1:8" ht="14.25" customHeight="1" x14ac:dyDescent="0.2">
      <c r="A318" s="9"/>
      <c r="B318" s="4" t="s">
        <v>53</v>
      </c>
      <c r="C318" s="20"/>
      <c r="D318" s="54">
        <v>0</v>
      </c>
      <c r="E318" s="54">
        <v>121.6</v>
      </c>
      <c r="F318" s="54">
        <v>121.6</v>
      </c>
      <c r="G318" s="14">
        <f t="shared" si="24"/>
        <v>0</v>
      </c>
      <c r="H318" s="53">
        <f t="shared" si="25"/>
        <v>100</v>
      </c>
    </row>
    <row r="319" spans="1:8" ht="14.25" customHeight="1" x14ac:dyDescent="0.2">
      <c r="A319" s="9"/>
      <c r="B319" s="4" t="s">
        <v>56</v>
      </c>
      <c r="C319" s="20"/>
      <c r="D319" s="54">
        <v>0</v>
      </c>
      <c r="E319" s="54">
        <v>121.6</v>
      </c>
      <c r="F319" s="54">
        <v>121.6</v>
      </c>
      <c r="G319" s="14">
        <f t="shared" si="24"/>
        <v>0</v>
      </c>
      <c r="H319" s="53">
        <f t="shared" si="25"/>
        <v>100</v>
      </c>
    </row>
    <row r="320" spans="1:8" ht="14.25" customHeight="1" x14ac:dyDescent="0.2">
      <c r="A320" s="9"/>
      <c r="B320" s="4" t="s">
        <v>57</v>
      </c>
      <c r="C320" s="20"/>
      <c r="D320" s="54">
        <v>0</v>
      </c>
      <c r="E320" s="54">
        <v>121.6</v>
      </c>
      <c r="F320" s="54">
        <v>121.6</v>
      </c>
      <c r="G320" s="14">
        <f t="shared" si="24"/>
        <v>0</v>
      </c>
      <c r="H320" s="53">
        <f t="shared" si="25"/>
        <v>100</v>
      </c>
    </row>
    <row r="321" spans="1:8" ht="14.25" customHeight="1" x14ac:dyDescent="0.2">
      <c r="A321" s="9"/>
      <c r="B321" s="197"/>
      <c r="C321" s="197"/>
      <c r="D321" s="198"/>
      <c r="E321" s="198"/>
      <c r="F321" s="198"/>
      <c r="G321" s="198"/>
      <c r="H321" s="198"/>
    </row>
    <row r="322" spans="1:8" ht="22.5" customHeight="1" x14ac:dyDescent="0.2">
      <c r="A322" s="9"/>
      <c r="B322" s="4" t="s">
        <v>100</v>
      </c>
      <c r="C322" s="26">
        <v>12810</v>
      </c>
      <c r="D322" s="48"/>
      <c r="E322" s="48"/>
      <c r="F322" s="48"/>
      <c r="G322" s="48"/>
      <c r="H322" s="48"/>
    </row>
    <row r="323" spans="1:8" ht="20.25" customHeight="1" x14ac:dyDescent="0.2">
      <c r="A323" s="9"/>
      <c r="B323" s="4"/>
      <c r="C323" s="27" t="s">
        <v>0</v>
      </c>
      <c r="D323" s="15" t="s">
        <v>501</v>
      </c>
      <c r="E323" s="15" t="s">
        <v>502</v>
      </c>
      <c r="F323" s="15" t="s">
        <v>499</v>
      </c>
      <c r="G323" s="16" t="s">
        <v>472</v>
      </c>
      <c r="H323" s="15" t="s">
        <v>500</v>
      </c>
    </row>
    <row r="324" spans="1:8" ht="14.25" customHeight="1" x14ac:dyDescent="0.2">
      <c r="A324" s="9"/>
      <c r="B324" s="5" t="s">
        <v>51</v>
      </c>
      <c r="C324" s="22" t="s">
        <v>52</v>
      </c>
      <c r="D324" s="46">
        <v>0</v>
      </c>
      <c r="E324" s="46">
        <v>20.3</v>
      </c>
      <c r="F324" s="46">
        <v>20.3</v>
      </c>
      <c r="G324" s="14">
        <f>F324-E324</f>
        <v>0</v>
      </c>
      <c r="H324" s="53">
        <f t="shared" ref="H324:H327" si="26">F324/E324*100</f>
        <v>100</v>
      </c>
    </row>
    <row r="325" spans="1:8" ht="14.25" customHeight="1" x14ac:dyDescent="0.2">
      <c r="A325" s="9"/>
      <c r="B325" s="4" t="s">
        <v>53</v>
      </c>
      <c r="C325" s="20"/>
      <c r="D325" s="54">
        <v>0</v>
      </c>
      <c r="E325" s="54">
        <v>20.3</v>
      </c>
      <c r="F325" s="54">
        <v>20.3</v>
      </c>
      <c r="G325" s="14">
        <f>F325-E325</f>
        <v>0</v>
      </c>
      <c r="H325" s="53">
        <f t="shared" si="26"/>
        <v>100</v>
      </c>
    </row>
    <row r="326" spans="1:8" ht="14.25" customHeight="1" x14ac:dyDescent="0.2">
      <c r="A326" s="9"/>
      <c r="B326" s="4" t="s">
        <v>56</v>
      </c>
      <c r="C326" s="20"/>
      <c r="D326" s="54">
        <v>0</v>
      </c>
      <c r="E326" s="54">
        <v>20.3</v>
      </c>
      <c r="F326" s="54">
        <v>20.3</v>
      </c>
      <c r="G326" s="14">
        <f>F326-E326</f>
        <v>0</v>
      </c>
      <c r="H326" s="53">
        <f t="shared" si="26"/>
        <v>100</v>
      </c>
    </row>
    <row r="327" spans="1:8" ht="14.25" customHeight="1" x14ac:dyDescent="0.2">
      <c r="A327" s="9"/>
      <c r="B327" s="4" t="s">
        <v>57</v>
      </c>
      <c r="C327" s="20"/>
      <c r="D327" s="54">
        <v>0</v>
      </c>
      <c r="E327" s="54">
        <v>20.3</v>
      </c>
      <c r="F327" s="54">
        <v>20.3</v>
      </c>
      <c r="G327" s="14">
        <f>F327-E327</f>
        <v>0</v>
      </c>
      <c r="H327" s="53">
        <f t="shared" si="26"/>
        <v>100</v>
      </c>
    </row>
    <row r="328" spans="1:8" ht="14.25" customHeight="1" x14ac:dyDescent="0.2">
      <c r="A328" s="9"/>
      <c r="B328" s="197"/>
      <c r="C328" s="197"/>
      <c r="D328" s="198"/>
      <c r="E328" s="198"/>
      <c r="F328" s="198"/>
      <c r="G328" s="198"/>
      <c r="H328" s="198"/>
    </row>
    <row r="329" spans="1:8" ht="21" customHeight="1" x14ac:dyDescent="0.2">
      <c r="A329" s="9"/>
      <c r="B329" s="4" t="s">
        <v>101</v>
      </c>
      <c r="C329" s="26">
        <v>12810</v>
      </c>
      <c r="D329" s="48"/>
      <c r="E329" s="48"/>
      <c r="F329" s="48"/>
      <c r="G329" s="48"/>
      <c r="H329" s="48"/>
    </row>
    <row r="330" spans="1:8" ht="21.75" customHeight="1" x14ac:dyDescent="0.2">
      <c r="A330" s="9"/>
      <c r="B330" s="4"/>
      <c r="C330" s="27" t="s">
        <v>0</v>
      </c>
      <c r="D330" s="15" t="s">
        <v>501</v>
      </c>
      <c r="E330" s="15" t="s">
        <v>502</v>
      </c>
      <c r="F330" s="15" t="s">
        <v>499</v>
      </c>
      <c r="G330" s="16" t="s">
        <v>472</v>
      </c>
      <c r="H330" s="15" t="s">
        <v>500</v>
      </c>
    </row>
    <row r="331" spans="1:8" ht="14.25" customHeight="1" x14ac:dyDescent="0.2">
      <c r="A331" s="9"/>
      <c r="B331" s="5" t="s">
        <v>51</v>
      </c>
      <c r="C331" s="22" t="s">
        <v>52</v>
      </c>
      <c r="D331" s="46">
        <v>0</v>
      </c>
      <c r="E331" s="46">
        <v>222.9</v>
      </c>
      <c r="F331" s="46">
        <v>222.9</v>
      </c>
      <c r="G331" s="14">
        <f>F331-E331</f>
        <v>0</v>
      </c>
      <c r="H331" s="53">
        <f t="shared" ref="H331:H334" si="27">F331/E331*100</f>
        <v>100</v>
      </c>
    </row>
    <row r="332" spans="1:8" ht="14.25" customHeight="1" x14ac:dyDescent="0.2">
      <c r="A332" s="9"/>
      <c r="B332" s="4" t="s">
        <v>53</v>
      </c>
      <c r="C332" s="20"/>
      <c r="D332" s="54">
        <v>0</v>
      </c>
      <c r="E332" s="54">
        <v>222.9</v>
      </c>
      <c r="F332" s="54">
        <v>222.9</v>
      </c>
      <c r="G332" s="14">
        <f>F332-E332</f>
        <v>0</v>
      </c>
      <c r="H332" s="53">
        <f t="shared" si="27"/>
        <v>100</v>
      </c>
    </row>
    <row r="333" spans="1:8" ht="14.25" customHeight="1" x14ac:dyDescent="0.2">
      <c r="A333" s="9"/>
      <c r="B333" s="4" t="s">
        <v>56</v>
      </c>
      <c r="C333" s="20"/>
      <c r="D333" s="54">
        <v>0</v>
      </c>
      <c r="E333" s="54">
        <v>222.9</v>
      </c>
      <c r="F333" s="54">
        <v>222.9</v>
      </c>
      <c r="G333" s="14">
        <f>F333-E333</f>
        <v>0</v>
      </c>
      <c r="H333" s="53">
        <f t="shared" si="27"/>
        <v>100</v>
      </c>
    </row>
    <row r="334" spans="1:8" ht="14.25" customHeight="1" x14ac:dyDescent="0.2">
      <c r="A334" s="9"/>
      <c r="B334" s="4" t="s">
        <v>57</v>
      </c>
      <c r="C334" s="20"/>
      <c r="D334" s="54">
        <v>0</v>
      </c>
      <c r="E334" s="54">
        <v>222.9</v>
      </c>
      <c r="F334" s="54">
        <v>222.9</v>
      </c>
      <c r="G334" s="14">
        <f>F334-E334</f>
        <v>0</v>
      </c>
      <c r="H334" s="53">
        <f t="shared" si="27"/>
        <v>100</v>
      </c>
    </row>
    <row r="335" spans="1:8" ht="14.25" customHeight="1" x14ac:dyDescent="0.2">
      <c r="A335" s="9"/>
      <c r="B335" s="197"/>
      <c r="C335" s="197"/>
      <c r="D335" s="198"/>
      <c r="E335" s="198"/>
      <c r="F335" s="198"/>
      <c r="G335" s="198"/>
      <c r="H335" s="198"/>
    </row>
    <row r="336" spans="1:8" ht="19.5" customHeight="1" x14ac:dyDescent="0.2">
      <c r="A336" s="9"/>
      <c r="B336" s="4" t="s">
        <v>102</v>
      </c>
      <c r="C336" s="26">
        <v>12810</v>
      </c>
      <c r="D336" s="48"/>
      <c r="E336" s="48"/>
      <c r="F336" s="48"/>
      <c r="G336" s="48"/>
      <c r="H336" s="48"/>
    </row>
    <row r="337" spans="1:8" ht="20.25" customHeight="1" x14ac:dyDescent="0.2">
      <c r="A337" s="9"/>
      <c r="B337" s="4"/>
      <c r="C337" s="27" t="s">
        <v>0</v>
      </c>
      <c r="D337" s="15" t="s">
        <v>501</v>
      </c>
      <c r="E337" s="15" t="s">
        <v>502</v>
      </c>
      <c r="F337" s="15" t="s">
        <v>499</v>
      </c>
      <c r="G337" s="16" t="s">
        <v>472</v>
      </c>
      <c r="H337" s="15" t="s">
        <v>500</v>
      </c>
    </row>
    <row r="338" spans="1:8" ht="14.25" customHeight="1" x14ac:dyDescent="0.2">
      <c r="A338" s="9"/>
      <c r="B338" s="5" t="s">
        <v>51</v>
      </c>
      <c r="C338" s="22" t="s">
        <v>52</v>
      </c>
      <c r="D338" s="46">
        <v>0</v>
      </c>
      <c r="E338" s="46">
        <v>283.60000000000002</v>
      </c>
      <c r="F338" s="46">
        <v>283.60000000000002</v>
      </c>
      <c r="G338" s="14">
        <f>F338-E338</f>
        <v>0</v>
      </c>
      <c r="H338" s="53">
        <f t="shared" ref="H338:H341" si="28">F338/E338*100</f>
        <v>100</v>
      </c>
    </row>
    <row r="339" spans="1:8" ht="14.25" customHeight="1" x14ac:dyDescent="0.2">
      <c r="A339" s="9"/>
      <c r="B339" s="4" t="s">
        <v>53</v>
      </c>
      <c r="C339" s="20"/>
      <c r="D339" s="54">
        <v>0</v>
      </c>
      <c r="E339" s="54">
        <v>283.60000000000002</v>
      </c>
      <c r="F339" s="54">
        <v>283.60000000000002</v>
      </c>
      <c r="G339" s="14">
        <f>F339-E339</f>
        <v>0</v>
      </c>
      <c r="H339" s="53">
        <f t="shared" si="28"/>
        <v>100</v>
      </c>
    </row>
    <row r="340" spans="1:8" ht="14.25" customHeight="1" x14ac:dyDescent="0.2">
      <c r="A340" s="9"/>
      <c r="B340" s="4" t="s">
        <v>56</v>
      </c>
      <c r="C340" s="20"/>
      <c r="D340" s="54">
        <v>0</v>
      </c>
      <c r="E340" s="54">
        <v>283.60000000000002</v>
      </c>
      <c r="F340" s="54">
        <v>283.60000000000002</v>
      </c>
      <c r="G340" s="14">
        <f>F340-E340</f>
        <v>0</v>
      </c>
      <c r="H340" s="53">
        <f t="shared" si="28"/>
        <v>100</v>
      </c>
    </row>
    <row r="341" spans="1:8" ht="14.25" customHeight="1" x14ac:dyDescent="0.2">
      <c r="A341" s="9"/>
      <c r="B341" s="4" t="s">
        <v>57</v>
      </c>
      <c r="C341" s="20"/>
      <c r="D341" s="54">
        <v>0</v>
      </c>
      <c r="E341" s="54">
        <v>283.60000000000002</v>
      </c>
      <c r="F341" s="54">
        <v>283.60000000000002</v>
      </c>
      <c r="G341" s="14">
        <f>F341-E341</f>
        <v>0</v>
      </c>
      <c r="H341" s="53">
        <f t="shared" si="28"/>
        <v>100</v>
      </c>
    </row>
    <row r="342" spans="1:8" ht="14.25" customHeight="1" x14ac:dyDescent="0.2">
      <c r="A342" s="9"/>
      <c r="B342" s="197"/>
      <c r="C342" s="197"/>
      <c r="D342" s="198"/>
      <c r="E342" s="198"/>
      <c r="F342" s="198"/>
      <c r="G342" s="198"/>
      <c r="H342" s="198"/>
    </row>
    <row r="343" spans="1:8" ht="21" customHeight="1" x14ac:dyDescent="0.2">
      <c r="A343" s="9"/>
      <c r="B343" s="4" t="s">
        <v>103</v>
      </c>
      <c r="C343" s="26">
        <v>12810</v>
      </c>
      <c r="D343" s="48"/>
      <c r="E343" s="48"/>
      <c r="F343" s="48"/>
      <c r="G343" s="48"/>
      <c r="H343" s="48"/>
    </row>
    <row r="344" spans="1:8" ht="19.5" customHeight="1" x14ac:dyDescent="0.2">
      <c r="A344" s="9"/>
      <c r="B344" s="4"/>
      <c r="C344" s="27" t="s">
        <v>0</v>
      </c>
      <c r="D344" s="15" t="s">
        <v>501</v>
      </c>
      <c r="E344" s="15" t="s">
        <v>502</v>
      </c>
      <c r="F344" s="15" t="s">
        <v>499</v>
      </c>
      <c r="G344" s="16" t="s">
        <v>472</v>
      </c>
      <c r="H344" s="15" t="s">
        <v>500</v>
      </c>
    </row>
    <row r="345" spans="1:8" ht="14.25" customHeight="1" x14ac:dyDescent="0.2">
      <c r="A345" s="9"/>
      <c r="B345" s="5" t="s">
        <v>51</v>
      </c>
      <c r="C345" s="22" t="s">
        <v>52</v>
      </c>
      <c r="D345" s="46">
        <v>0</v>
      </c>
      <c r="E345" s="46">
        <v>141.80000000000001</v>
      </c>
      <c r="F345" s="46">
        <v>141.80000000000001</v>
      </c>
      <c r="G345" s="14">
        <f>F345-E345</f>
        <v>0</v>
      </c>
      <c r="H345" s="53">
        <f t="shared" ref="H345:H348" si="29">F345/E345*100</f>
        <v>100</v>
      </c>
    </row>
    <row r="346" spans="1:8" ht="14.25" customHeight="1" x14ac:dyDescent="0.2">
      <c r="A346" s="9"/>
      <c r="B346" s="4" t="s">
        <v>53</v>
      </c>
      <c r="C346" s="20"/>
      <c r="D346" s="54">
        <v>0</v>
      </c>
      <c r="E346" s="54">
        <v>141.80000000000001</v>
      </c>
      <c r="F346" s="54">
        <v>141.80000000000001</v>
      </c>
      <c r="G346" s="14">
        <f>F346-E346</f>
        <v>0</v>
      </c>
      <c r="H346" s="53">
        <f t="shared" si="29"/>
        <v>100</v>
      </c>
    </row>
    <row r="347" spans="1:8" ht="14.25" customHeight="1" x14ac:dyDescent="0.2">
      <c r="A347" s="9"/>
      <c r="B347" s="4" t="s">
        <v>56</v>
      </c>
      <c r="C347" s="20"/>
      <c r="D347" s="54">
        <v>0</v>
      </c>
      <c r="E347" s="54">
        <v>141.80000000000001</v>
      </c>
      <c r="F347" s="54">
        <v>141.80000000000001</v>
      </c>
      <c r="G347" s="14">
        <f>F347-E347</f>
        <v>0</v>
      </c>
      <c r="H347" s="53">
        <f t="shared" si="29"/>
        <v>100</v>
      </c>
    </row>
    <row r="348" spans="1:8" ht="14.25" customHeight="1" x14ac:dyDescent="0.2">
      <c r="A348" s="9"/>
      <c r="B348" s="4" t="s">
        <v>57</v>
      </c>
      <c r="C348" s="20"/>
      <c r="D348" s="54">
        <v>0</v>
      </c>
      <c r="E348" s="54">
        <v>141.80000000000001</v>
      </c>
      <c r="F348" s="54">
        <v>141.80000000000001</v>
      </c>
      <c r="G348" s="14">
        <f>F348-E348</f>
        <v>0</v>
      </c>
      <c r="H348" s="53">
        <f t="shared" si="29"/>
        <v>100</v>
      </c>
    </row>
    <row r="349" spans="1:8" ht="14.25" customHeight="1" x14ac:dyDescent="0.2">
      <c r="A349" s="9"/>
      <c r="B349" s="197"/>
      <c r="C349" s="197"/>
      <c r="D349" s="198"/>
      <c r="E349" s="198"/>
      <c r="F349" s="198"/>
      <c r="G349" s="198"/>
      <c r="H349" s="198"/>
    </row>
    <row r="350" spans="1:8" ht="24" customHeight="1" x14ac:dyDescent="0.2">
      <c r="A350" s="9"/>
      <c r="B350" s="4" t="s">
        <v>104</v>
      </c>
      <c r="C350" s="26">
        <v>12810</v>
      </c>
      <c r="D350" s="48"/>
      <c r="E350" s="48"/>
      <c r="F350" s="48"/>
      <c r="G350" s="48"/>
      <c r="H350" s="48"/>
    </row>
    <row r="351" spans="1:8" ht="18.75" customHeight="1" x14ac:dyDescent="0.2">
      <c r="A351" s="9"/>
      <c r="B351" s="4"/>
      <c r="C351" s="27" t="s">
        <v>0</v>
      </c>
      <c r="D351" s="15" t="s">
        <v>501</v>
      </c>
      <c r="E351" s="15" t="s">
        <v>502</v>
      </c>
      <c r="F351" s="15" t="s">
        <v>499</v>
      </c>
      <c r="G351" s="16" t="s">
        <v>472</v>
      </c>
      <c r="H351" s="15" t="s">
        <v>500</v>
      </c>
    </row>
    <row r="352" spans="1:8" ht="14.25" customHeight="1" x14ac:dyDescent="0.2">
      <c r="A352" s="9"/>
      <c r="B352" s="5" t="s">
        <v>51</v>
      </c>
      <c r="C352" s="22" t="s">
        <v>52</v>
      </c>
      <c r="D352" s="46">
        <v>0</v>
      </c>
      <c r="E352" s="46">
        <v>101.3</v>
      </c>
      <c r="F352" s="46">
        <v>101.3</v>
      </c>
      <c r="G352" s="14">
        <f>F352-E352</f>
        <v>0</v>
      </c>
      <c r="H352" s="53">
        <f t="shared" ref="H352:H355" si="30">F352/E352*100</f>
        <v>100</v>
      </c>
    </row>
    <row r="353" spans="1:8" ht="14.25" customHeight="1" x14ac:dyDescent="0.2">
      <c r="A353" s="9"/>
      <c r="B353" s="4" t="s">
        <v>53</v>
      </c>
      <c r="C353" s="20"/>
      <c r="D353" s="54">
        <v>0</v>
      </c>
      <c r="E353" s="54">
        <v>101.3</v>
      </c>
      <c r="F353" s="54">
        <v>101.3</v>
      </c>
      <c r="G353" s="14">
        <f>F353-E353</f>
        <v>0</v>
      </c>
      <c r="H353" s="53">
        <f t="shared" si="30"/>
        <v>100</v>
      </c>
    </row>
    <row r="354" spans="1:8" ht="14.25" customHeight="1" x14ac:dyDescent="0.2">
      <c r="A354" s="9"/>
      <c r="B354" s="4" t="s">
        <v>56</v>
      </c>
      <c r="C354" s="20"/>
      <c r="D354" s="54">
        <v>0</v>
      </c>
      <c r="E354" s="54">
        <v>101.3</v>
      </c>
      <c r="F354" s="54">
        <v>101.3</v>
      </c>
      <c r="G354" s="14">
        <f>F354-E354</f>
        <v>0</v>
      </c>
      <c r="H354" s="53">
        <f t="shared" si="30"/>
        <v>100</v>
      </c>
    </row>
    <row r="355" spans="1:8" ht="14.25" customHeight="1" x14ac:dyDescent="0.2">
      <c r="A355" s="9"/>
      <c r="B355" s="4" t="s">
        <v>57</v>
      </c>
      <c r="C355" s="20"/>
      <c r="D355" s="54">
        <v>0</v>
      </c>
      <c r="E355" s="54">
        <v>101.3</v>
      </c>
      <c r="F355" s="54">
        <v>101.3</v>
      </c>
      <c r="G355" s="14">
        <f>F355-E355</f>
        <v>0</v>
      </c>
      <c r="H355" s="53">
        <f t="shared" si="30"/>
        <v>100</v>
      </c>
    </row>
    <row r="356" spans="1:8" ht="14.25" customHeight="1" x14ac:dyDescent="0.2">
      <c r="A356" s="9"/>
      <c r="B356" s="197"/>
      <c r="C356" s="197"/>
      <c r="D356" s="197"/>
      <c r="E356" s="197"/>
      <c r="F356" s="197"/>
      <c r="G356" s="197"/>
      <c r="H356" s="197"/>
    </row>
    <row r="357" spans="1:8" ht="21.75" customHeight="1" x14ac:dyDescent="0.2">
      <c r="A357" s="9"/>
      <c r="B357" s="4" t="s">
        <v>105</v>
      </c>
      <c r="C357" s="26">
        <v>12810</v>
      </c>
      <c r="D357" s="48"/>
      <c r="E357" s="48"/>
      <c r="F357" s="48"/>
      <c r="G357" s="48"/>
      <c r="H357" s="48"/>
    </row>
    <row r="358" spans="1:8" ht="19.5" customHeight="1" x14ac:dyDescent="0.2">
      <c r="A358" s="9"/>
      <c r="B358" s="4"/>
      <c r="C358" s="27" t="s">
        <v>0</v>
      </c>
      <c r="D358" s="15" t="s">
        <v>501</v>
      </c>
      <c r="E358" s="15" t="s">
        <v>502</v>
      </c>
      <c r="F358" s="15" t="s">
        <v>499</v>
      </c>
      <c r="G358" s="16" t="s">
        <v>472</v>
      </c>
      <c r="H358" s="15" t="s">
        <v>500</v>
      </c>
    </row>
    <row r="359" spans="1:8" ht="14.25" customHeight="1" x14ac:dyDescent="0.2">
      <c r="A359" s="9"/>
      <c r="B359" s="5" t="s">
        <v>51</v>
      </c>
      <c r="C359" s="22" t="s">
        <v>52</v>
      </c>
      <c r="D359" s="46">
        <v>0</v>
      </c>
      <c r="E359" s="46">
        <v>40.5</v>
      </c>
      <c r="F359" s="46">
        <v>40.5</v>
      </c>
      <c r="G359" s="14">
        <f>F359-E359</f>
        <v>0</v>
      </c>
      <c r="H359" s="53">
        <f t="shared" ref="H359:H362" si="31">F359/E359*100</f>
        <v>100</v>
      </c>
    </row>
    <row r="360" spans="1:8" ht="14.25" customHeight="1" x14ac:dyDescent="0.2">
      <c r="A360" s="9"/>
      <c r="B360" s="4" t="s">
        <v>53</v>
      </c>
      <c r="C360" s="20"/>
      <c r="D360" s="54">
        <v>0</v>
      </c>
      <c r="E360" s="54">
        <v>40.5</v>
      </c>
      <c r="F360" s="54">
        <v>40.5</v>
      </c>
      <c r="G360" s="14">
        <f>F360-E360</f>
        <v>0</v>
      </c>
      <c r="H360" s="53">
        <f t="shared" si="31"/>
        <v>100</v>
      </c>
    </row>
    <row r="361" spans="1:8" ht="14.25" customHeight="1" x14ac:dyDescent="0.2">
      <c r="A361" s="9"/>
      <c r="B361" s="4" t="s">
        <v>56</v>
      </c>
      <c r="C361" s="20"/>
      <c r="D361" s="54">
        <v>0</v>
      </c>
      <c r="E361" s="54">
        <v>40.5</v>
      </c>
      <c r="F361" s="54">
        <v>40.5</v>
      </c>
      <c r="G361" s="14">
        <f>F361-E361</f>
        <v>0</v>
      </c>
      <c r="H361" s="53">
        <f t="shared" si="31"/>
        <v>100</v>
      </c>
    </row>
    <row r="362" spans="1:8" ht="14.25" customHeight="1" x14ac:dyDescent="0.2">
      <c r="A362" s="9"/>
      <c r="B362" s="4" t="s">
        <v>57</v>
      </c>
      <c r="C362" s="20"/>
      <c r="D362" s="54">
        <v>0</v>
      </c>
      <c r="E362" s="54">
        <v>40.5</v>
      </c>
      <c r="F362" s="54">
        <v>40.5</v>
      </c>
      <c r="G362" s="14">
        <f>F362-E362</f>
        <v>0</v>
      </c>
      <c r="H362" s="53">
        <f t="shared" si="31"/>
        <v>100</v>
      </c>
    </row>
    <row r="363" spans="1:8" ht="14.25" customHeight="1" x14ac:dyDescent="0.2">
      <c r="A363" s="9"/>
      <c r="B363" s="197"/>
      <c r="C363" s="197"/>
      <c r="D363" s="197"/>
      <c r="E363" s="197"/>
      <c r="F363" s="197"/>
      <c r="G363" s="197"/>
      <c r="H363" s="197"/>
    </row>
    <row r="364" spans="1:8" ht="20.25" customHeight="1" x14ac:dyDescent="0.2">
      <c r="A364" s="9"/>
      <c r="B364" s="4" t="s">
        <v>106</v>
      </c>
      <c r="C364" s="26">
        <v>12810</v>
      </c>
      <c r="D364" s="48"/>
      <c r="E364" s="48"/>
      <c r="F364" s="48"/>
      <c r="G364" s="48"/>
      <c r="H364" s="48"/>
    </row>
    <row r="365" spans="1:8" ht="21" customHeight="1" x14ac:dyDescent="0.2">
      <c r="A365" s="9"/>
      <c r="B365" s="4"/>
      <c r="C365" s="27" t="s">
        <v>0</v>
      </c>
      <c r="D365" s="15" t="s">
        <v>501</v>
      </c>
      <c r="E365" s="15" t="s">
        <v>502</v>
      </c>
      <c r="F365" s="15" t="s">
        <v>499</v>
      </c>
      <c r="G365" s="16" t="s">
        <v>472</v>
      </c>
      <c r="H365" s="15" t="s">
        <v>500</v>
      </c>
    </row>
    <row r="366" spans="1:8" ht="14.25" customHeight="1" x14ac:dyDescent="0.2">
      <c r="A366" s="9"/>
      <c r="B366" s="5" t="s">
        <v>51</v>
      </c>
      <c r="C366" s="22">
        <v>282</v>
      </c>
      <c r="D366" s="46">
        <v>0</v>
      </c>
      <c r="E366" s="46">
        <v>20.6</v>
      </c>
      <c r="F366" s="46">
        <v>20.3</v>
      </c>
      <c r="G366" s="14">
        <f>F366-E366</f>
        <v>-0.30000000000000071</v>
      </c>
      <c r="H366" s="53">
        <f t="shared" ref="H366:H369" si="32">F366/E366*100</f>
        <v>98.543689320388353</v>
      </c>
    </row>
    <row r="367" spans="1:8" ht="14.25" customHeight="1" x14ac:dyDescent="0.2">
      <c r="A367" s="9"/>
      <c r="B367" s="4" t="s">
        <v>53</v>
      </c>
      <c r="C367" s="20"/>
      <c r="D367" s="54">
        <v>0</v>
      </c>
      <c r="E367" s="54">
        <v>20.6</v>
      </c>
      <c r="F367" s="54">
        <v>20.3</v>
      </c>
      <c r="G367" s="14">
        <f>F367-E367</f>
        <v>-0.30000000000000071</v>
      </c>
      <c r="H367" s="53">
        <f t="shared" si="32"/>
        <v>98.543689320388353</v>
      </c>
    </row>
    <row r="368" spans="1:8" ht="14.25" customHeight="1" x14ac:dyDescent="0.2">
      <c r="A368" s="9"/>
      <c r="B368" s="4" t="s">
        <v>56</v>
      </c>
      <c r="C368" s="20"/>
      <c r="D368" s="54">
        <v>0</v>
      </c>
      <c r="E368" s="54">
        <v>20.6</v>
      </c>
      <c r="F368" s="54">
        <v>20.3</v>
      </c>
      <c r="G368" s="14">
        <f>F368-E368</f>
        <v>-0.30000000000000071</v>
      </c>
      <c r="H368" s="53">
        <f t="shared" si="32"/>
        <v>98.543689320388353</v>
      </c>
    </row>
    <row r="369" spans="1:8" ht="14.25" customHeight="1" x14ac:dyDescent="0.2">
      <c r="A369" s="9"/>
      <c r="B369" s="4" t="s">
        <v>57</v>
      </c>
      <c r="C369" s="20"/>
      <c r="D369" s="54">
        <v>0</v>
      </c>
      <c r="E369" s="54">
        <v>20.6</v>
      </c>
      <c r="F369" s="54">
        <v>20.3</v>
      </c>
      <c r="G369" s="14">
        <f>F369-E369</f>
        <v>-0.30000000000000071</v>
      </c>
      <c r="H369" s="53">
        <f t="shared" si="32"/>
        <v>98.543689320388353</v>
      </c>
    </row>
    <row r="370" spans="1:8" ht="14.25" customHeight="1" x14ac:dyDescent="0.2">
      <c r="A370" s="9"/>
      <c r="B370" s="197"/>
      <c r="C370" s="197"/>
      <c r="D370" s="197"/>
      <c r="E370" s="197"/>
      <c r="F370" s="197"/>
      <c r="G370" s="197"/>
      <c r="H370" s="197"/>
    </row>
    <row r="371" spans="1:8" ht="21" customHeight="1" x14ac:dyDescent="0.2">
      <c r="A371" s="9"/>
      <c r="B371" s="4" t="s">
        <v>107</v>
      </c>
      <c r="C371" s="26">
        <v>12810</v>
      </c>
      <c r="D371" s="48"/>
      <c r="E371" s="48"/>
      <c r="F371" s="48"/>
      <c r="G371" s="48"/>
      <c r="H371" s="48"/>
    </row>
    <row r="372" spans="1:8" ht="21" customHeight="1" x14ac:dyDescent="0.2">
      <c r="A372" s="9"/>
      <c r="B372" s="4"/>
      <c r="C372" s="27" t="s">
        <v>0</v>
      </c>
      <c r="D372" s="15" t="s">
        <v>501</v>
      </c>
      <c r="E372" s="15" t="s">
        <v>502</v>
      </c>
      <c r="F372" s="15" t="s">
        <v>499</v>
      </c>
      <c r="G372" s="16" t="s">
        <v>472</v>
      </c>
      <c r="H372" s="15" t="s">
        <v>500</v>
      </c>
    </row>
    <row r="373" spans="1:8" ht="14.25" customHeight="1" x14ac:dyDescent="0.2">
      <c r="A373" s="9"/>
      <c r="B373" s="5" t="s">
        <v>51</v>
      </c>
      <c r="C373" s="22" t="s">
        <v>52</v>
      </c>
      <c r="D373" s="46">
        <v>0</v>
      </c>
      <c r="E373" s="46">
        <v>162.1</v>
      </c>
      <c r="F373" s="46">
        <v>162.1</v>
      </c>
      <c r="G373" s="14">
        <f>F373-E373</f>
        <v>0</v>
      </c>
      <c r="H373" s="53">
        <f t="shared" ref="H373:H376" si="33">F373/E373*100</f>
        <v>100</v>
      </c>
    </row>
    <row r="374" spans="1:8" ht="14.25" customHeight="1" x14ac:dyDescent="0.2">
      <c r="A374" s="9"/>
      <c r="B374" s="4" t="s">
        <v>53</v>
      </c>
      <c r="C374" s="20"/>
      <c r="D374" s="54">
        <v>0</v>
      </c>
      <c r="E374" s="54">
        <v>162.1</v>
      </c>
      <c r="F374" s="54">
        <v>162.1</v>
      </c>
      <c r="G374" s="14">
        <f>F374-E374</f>
        <v>0</v>
      </c>
      <c r="H374" s="53">
        <f t="shared" si="33"/>
        <v>100</v>
      </c>
    </row>
    <row r="375" spans="1:8" ht="14.25" customHeight="1" x14ac:dyDescent="0.2">
      <c r="A375" s="9"/>
      <c r="B375" s="4" t="s">
        <v>56</v>
      </c>
      <c r="C375" s="20"/>
      <c r="D375" s="54">
        <v>0</v>
      </c>
      <c r="E375" s="54">
        <v>162.1</v>
      </c>
      <c r="F375" s="54">
        <v>162.1</v>
      </c>
      <c r="G375" s="14">
        <f>F375-E375</f>
        <v>0</v>
      </c>
      <c r="H375" s="53">
        <f t="shared" si="33"/>
        <v>100</v>
      </c>
    </row>
    <row r="376" spans="1:8" ht="14.25" customHeight="1" x14ac:dyDescent="0.2">
      <c r="A376" s="9"/>
      <c r="B376" s="4" t="s">
        <v>57</v>
      </c>
      <c r="C376" s="20"/>
      <c r="D376" s="54">
        <v>0</v>
      </c>
      <c r="E376" s="54">
        <v>162.1</v>
      </c>
      <c r="F376" s="54">
        <v>162.1</v>
      </c>
      <c r="G376" s="14">
        <f>F376-E376</f>
        <v>0</v>
      </c>
      <c r="H376" s="53">
        <f t="shared" si="33"/>
        <v>100</v>
      </c>
    </row>
    <row r="377" spans="1:8" ht="14.25" customHeight="1" x14ac:dyDescent="0.2">
      <c r="A377" s="9"/>
      <c r="B377" s="197"/>
      <c r="C377" s="197"/>
      <c r="D377" s="198"/>
      <c r="E377" s="198"/>
      <c r="F377" s="198"/>
      <c r="G377" s="198"/>
      <c r="H377" s="198"/>
    </row>
    <row r="378" spans="1:8" ht="21" customHeight="1" x14ac:dyDescent="0.2">
      <c r="A378" s="9"/>
      <c r="B378" s="4" t="s">
        <v>108</v>
      </c>
      <c r="C378" s="26">
        <v>12810</v>
      </c>
      <c r="D378" s="48"/>
      <c r="E378" s="48"/>
      <c r="F378" s="48"/>
      <c r="G378" s="48"/>
      <c r="H378" s="48"/>
    </row>
    <row r="379" spans="1:8" ht="23.25" customHeight="1" x14ac:dyDescent="0.2">
      <c r="A379" s="9"/>
      <c r="B379" s="4"/>
      <c r="C379" s="27" t="s">
        <v>0</v>
      </c>
      <c r="D379" s="15" t="s">
        <v>501</v>
      </c>
      <c r="E379" s="15" t="s">
        <v>502</v>
      </c>
      <c r="F379" s="15" t="s">
        <v>499</v>
      </c>
      <c r="G379" s="16" t="s">
        <v>472</v>
      </c>
      <c r="H379" s="15" t="s">
        <v>500</v>
      </c>
    </row>
    <row r="380" spans="1:8" ht="14.25" customHeight="1" x14ac:dyDescent="0.2">
      <c r="A380" s="9"/>
      <c r="B380" s="5" t="s">
        <v>51</v>
      </c>
      <c r="C380" s="22" t="s">
        <v>52</v>
      </c>
      <c r="D380" s="51">
        <v>0</v>
      </c>
      <c r="E380" s="51">
        <v>222.9</v>
      </c>
      <c r="F380" s="51">
        <v>222.9</v>
      </c>
      <c r="G380" s="14">
        <f>F380-E380</f>
        <v>0</v>
      </c>
      <c r="H380" s="53">
        <f t="shared" ref="H380:H383" si="34">F380/E380*100</f>
        <v>100</v>
      </c>
    </row>
    <row r="381" spans="1:8" ht="14.25" customHeight="1" x14ac:dyDescent="0.2">
      <c r="A381" s="9"/>
      <c r="B381" s="4" t="s">
        <v>53</v>
      </c>
      <c r="C381" s="20"/>
      <c r="D381" s="54">
        <v>0</v>
      </c>
      <c r="E381" s="54">
        <v>222.9</v>
      </c>
      <c r="F381" s="54">
        <v>222.9</v>
      </c>
      <c r="G381" s="14">
        <f>F381-E381</f>
        <v>0</v>
      </c>
      <c r="H381" s="53">
        <f t="shared" si="34"/>
        <v>100</v>
      </c>
    </row>
    <row r="382" spans="1:8" ht="14.25" customHeight="1" x14ac:dyDescent="0.2">
      <c r="A382" s="9"/>
      <c r="B382" s="4" t="s">
        <v>56</v>
      </c>
      <c r="C382" s="20"/>
      <c r="D382" s="54">
        <v>0</v>
      </c>
      <c r="E382" s="54">
        <v>222.9</v>
      </c>
      <c r="F382" s="54">
        <v>222.9</v>
      </c>
      <c r="G382" s="14">
        <f>F382-E382</f>
        <v>0</v>
      </c>
      <c r="H382" s="53">
        <f t="shared" si="34"/>
        <v>100</v>
      </c>
    </row>
    <row r="383" spans="1:8" ht="14.25" customHeight="1" x14ac:dyDescent="0.2">
      <c r="A383" s="9"/>
      <c r="B383" s="4" t="s">
        <v>57</v>
      </c>
      <c r="C383" s="20"/>
      <c r="D383" s="54">
        <v>0</v>
      </c>
      <c r="E383" s="54">
        <v>222.9</v>
      </c>
      <c r="F383" s="54">
        <v>222.9</v>
      </c>
      <c r="G383" s="14">
        <f>F383-E383</f>
        <v>0</v>
      </c>
      <c r="H383" s="53">
        <f t="shared" si="34"/>
        <v>100</v>
      </c>
    </row>
    <row r="384" spans="1:8" ht="14.25" customHeight="1" x14ac:dyDescent="0.2">
      <c r="A384" s="9"/>
      <c r="B384" s="197"/>
      <c r="C384" s="197"/>
      <c r="D384" s="197"/>
      <c r="E384" s="197"/>
      <c r="F384" s="197"/>
      <c r="G384" s="197"/>
      <c r="H384" s="197"/>
    </row>
    <row r="385" spans="1:8" ht="21.75" customHeight="1" x14ac:dyDescent="0.2">
      <c r="A385" s="9"/>
      <c r="B385" s="4" t="s">
        <v>109</v>
      </c>
      <c r="C385" s="26">
        <v>12810</v>
      </c>
      <c r="D385" s="48"/>
      <c r="E385" s="48"/>
      <c r="F385" s="48"/>
      <c r="G385" s="48"/>
      <c r="H385" s="48"/>
    </row>
    <row r="386" spans="1:8" ht="18.75" customHeight="1" x14ac:dyDescent="0.2">
      <c r="A386" s="9"/>
      <c r="B386" s="4"/>
      <c r="C386" s="27" t="s">
        <v>0</v>
      </c>
      <c r="D386" s="15" t="s">
        <v>501</v>
      </c>
      <c r="E386" s="15" t="s">
        <v>502</v>
      </c>
      <c r="F386" s="15" t="s">
        <v>499</v>
      </c>
      <c r="G386" s="16" t="s">
        <v>472</v>
      </c>
      <c r="H386" s="15" t="s">
        <v>500</v>
      </c>
    </row>
    <row r="387" spans="1:8" ht="14.25" customHeight="1" x14ac:dyDescent="0.2">
      <c r="A387" s="9"/>
      <c r="B387" s="5" t="s">
        <v>51</v>
      </c>
      <c r="C387" s="22" t="s">
        <v>52</v>
      </c>
      <c r="D387" s="46">
        <v>0</v>
      </c>
      <c r="E387" s="46">
        <v>101.3</v>
      </c>
      <c r="F387" s="46">
        <v>101.3</v>
      </c>
      <c r="G387" s="14">
        <f>F387-E387</f>
        <v>0</v>
      </c>
      <c r="H387" s="53">
        <f t="shared" ref="H387:H390" si="35">F387/E387*100</f>
        <v>100</v>
      </c>
    </row>
    <row r="388" spans="1:8" ht="14.25" customHeight="1" x14ac:dyDescent="0.2">
      <c r="A388" s="9"/>
      <c r="B388" s="4" t="s">
        <v>53</v>
      </c>
      <c r="C388" s="20"/>
      <c r="D388" s="54">
        <v>0</v>
      </c>
      <c r="E388" s="54">
        <v>101.3</v>
      </c>
      <c r="F388" s="54">
        <v>101.3</v>
      </c>
      <c r="G388" s="14">
        <f>F388-E388</f>
        <v>0</v>
      </c>
      <c r="H388" s="53">
        <f t="shared" si="35"/>
        <v>100</v>
      </c>
    </row>
    <row r="389" spans="1:8" ht="14.25" customHeight="1" x14ac:dyDescent="0.2">
      <c r="A389" s="9"/>
      <c r="B389" s="4" t="s">
        <v>56</v>
      </c>
      <c r="C389" s="20"/>
      <c r="D389" s="54">
        <v>0</v>
      </c>
      <c r="E389" s="54">
        <v>101.3</v>
      </c>
      <c r="F389" s="54">
        <v>101.3</v>
      </c>
      <c r="G389" s="14">
        <f>F389-E389</f>
        <v>0</v>
      </c>
      <c r="H389" s="53">
        <f t="shared" si="35"/>
        <v>100</v>
      </c>
    </row>
    <row r="390" spans="1:8" ht="14.25" customHeight="1" x14ac:dyDescent="0.2">
      <c r="A390" s="9"/>
      <c r="B390" s="4" t="s">
        <v>57</v>
      </c>
      <c r="C390" s="20"/>
      <c r="D390" s="54">
        <v>0</v>
      </c>
      <c r="E390" s="54">
        <v>101.3</v>
      </c>
      <c r="F390" s="54">
        <v>101.3</v>
      </c>
      <c r="G390" s="14">
        <f>F390-E390</f>
        <v>0</v>
      </c>
      <c r="H390" s="53">
        <f t="shared" si="35"/>
        <v>100</v>
      </c>
    </row>
    <row r="391" spans="1:8" ht="14.25" customHeight="1" x14ac:dyDescent="0.2">
      <c r="A391" s="9"/>
      <c r="B391" s="197"/>
      <c r="C391" s="197"/>
      <c r="D391" s="197"/>
      <c r="E391" s="197"/>
      <c r="F391" s="197"/>
      <c r="G391" s="197"/>
      <c r="H391" s="197"/>
    </row>
    <row r="392" spans="1:8" ht="21" customHeight="1" x14ac:dyDescent="0.2">
      <c r="A392" s="9"/>
      <c r="B392" s="4" t="s">
        <v>110</v>
      </c>
      <c r="C392" s="26">
        <v>12810</v>
      </c>
      <c r="D392" s="48"/>
      <c r="E392" s="48"/>
      <c r="F392" s="48"/>
      <c r="G392" s="48"/>
      <c r="H392" s="48"/>
    </row>
    <row r="393" spans="1:8" ht="24" customHeight="1" x14ac:dyDescent="0.2">
      <c r="A393" s="9"/>
      <c r="B393" s="4"/>
      <c r="C393" s="27" t="s">
        <v>0</v>
      </c>
      <c r="D393" s="15" t="s">
        <v>501</v>
      </c>
      <c r="E393" s="15" t="s">
        <v>502</v>
      </c>
      <c r="F393" s="15" t="s">
        <v>499</v>
      </c>
      <c r="G393" s="16" t="s">
        <v>472</v>
      </c>
      <c r="H393" s="15" t="s">
        <v>500</v>
      </c>
    </row>
    <row r="394" spans="1:8" ht="14.25" customHeight="1" x14ac:dyDescent="0.2">
      <c r="A394" s="9"/>
      <c r="B394" s="5" t="s">
        <v>51</v>
      </c>
      <c r="C394" s="22" t="s">
        <v>52</v>
      </c>
      <c r="D394" s="46">
        <v>0</v>
      </c>
      <c r="E394" s="46">
        <v>81</v>
      </c>
      <c r="F394" s="46">
        <v>81</v>
      </c>
      <c r="G394" s="14">
        <f>F394-E394</f>
        <v>0</v>
      </c>
      <c r="H394" s="53">
        <f t="shared" ref="H394:H397" si="36">F394/E394*100</f>
        <v>100</v>
      </c>
    </row>
    <row r="395" spans="1:8" ht="14.25" customHeight="1" x14ac:dyDescent="0.2">
      <c r="A395" s="9"/>
      <c r="B395" s="4" t="s">
        <v>53</v>
      </c>
      <c r="C395" s="20"/>
      <c r="D395" s="54">
        <v>0</v>
      </c>
      <c r="E395" s="54">
        <v>81</v>
      </c>
      <c r="F395" s="54">
        <v>81</v>
      </c>
      <c r="G395" s="14">
        <f>F395-E395</f>
        <v>0</v>
      </c>
      <c r="H395" s="53">
        <f t="shared" si="36"/>
        <v>100</v>
      </c>
    </row>
    <row r="396" spans="1:8" ht="14.25" customHeight="1" x14ac:dyDescent="0.2">
      <c r="A396" s="9"/>
      <c r="B396" s="4" t="s">
        <v>56</v>
      </c>
      <c r="C396" s="20"/>
      <c r="D396" s="54">
        <v>0</v>
      </c>
      <c r="E396" s="54">
        <v>81</v>
      </c>
      <c r="F396" s="54">
        <v>81</v>
      </c>
      <c r="G396" s="14">
        <f>F396-E396</f>
        <v>0</v>
      </c>
      <c r="H396" s="53">
        <f t="shared" si="36"/>
        <v>100</v>
      </c>
    </row>
    <row r="397" spans="1:8" ht="14.25" customHeight="1" x14ac:dyDescent="0.2">
      <c r="A397" s="9"/>
      <c r="B397" s="4" t="s">
        <v>57</v>
      </c>
      <c r="C397" s="20"/>
      <c r="D397" s="54">
        <v>0</v>
      </c>
      <c r="E397" s="54">
        <v>81</v>
      </c>
      <c r="F397" s="54">
        <v>81</v>
      </c>
      <c r="G397" s="14">
        <f>F397-E397</f>
        <v>0</v>
      </c>
      <c r="H397" s="53">
        <f t="shared" si="36"/>
        <v>100</v>
      </c>
    </row>
    <row r="398" spans="1:8" ht="14.25" customHeight="1" x14ac:dyDescent="0.2">
      <c r="A398" s="9"/>
      <c r="B398" s="210"/>
      <c r="C398" s="211"/>
      <c r="D398" s="211"/>
      <c r="E398" s="211"/>
      <c r="F398" s="211"/>
      <c r="G398" s="211"/>
      <c r="H398" s="212"/>
    </row>
    <row r="399" spans="1:8" ht="21.75" customHeight="1" x14ac:dyDescent="0.2">
      <c r="A399" s="9"/>
      <c r="B399" s="4" t="s">
        <v>111</v>
      </c>
      <c r="C399" s="26">
        <v>12810</v>
      </c>
      <c r="D399" s="48"/>
      <c r="E399" s="48"/>
      <c r="F399" s="48"/>
      <c r="G399" s="48"/>
      <c r="H399" s="48"/>
    </row>
    <row r="400" spans="1:8" ht="19.5" customHeight="1" x14ac:dyDescent="0.2">
      <c r="A400" s="9"/>
      <c r="B400" s="4"/>
      <c r="C400" s="27" t="s">
        <v>0</v>
      </c>
      <c r="D400" s="15" t="s">
        <v>501</v>
      </c>
      <c r="E400" s="15" t="s">
        <v>502</v>
      </c>
      <c r="F400" s="15" t="s">
        <v>499</v>
      </c>
      <c r="G400" s="16" t="s">
        <v>472</v>
      </c>
      <c r="H400" s="15" t="s">
        <v>500</v>
      </c>
    </row>
    <row r="401" spans="1:8" ht="14.25" customHeight="1" x14ac:dyDescent="0.2">
      <c r="A401" s="9"/>
      <c r="B401" s="5" t="s">
        <v>51</v>
      </c>
      <c r="C401" s="22" t="s">
        <v>52</v>
      </c>
      <c r="D401" s="46">
        <v>0</v>
      </c>
      <c r="E401" s="46">
        <v>40.5</v>
      </c>
      <c r="F401" s="46">
        <v>40.5</v>
      </c>
      <c r="G401" s="14">
        <f>F401-E401</f>
        <v>0</v>
      </c>
      <c r="H401" s="53">
        <f t="shared" ref="H401:H404" si="37">F401/E401*100</f>
        <v>100</v>
      </c>
    </row>
    <row r="402" spans="1:8" ht="14.25" customHeight="1" x14ac:dyDescent="0.2">
      <c r="A402" s="9"/>
      <c r="B402" s="4" t="s">
        <v>53</v>
      </c>
      <c r="C402" s="20"/>
      <c r="D402" s="54">
        <v>0</v>
      </c>
      <c r="E402" s="54">
        <v>40.5</v>
      </c>
      <c r="F402" s="54">
        <v>40.5</v>
      </c>
      <c r="G402" s="14">
        <f>F402-E402</f>
        <v>0</v>
      </c>
      <c r="H402" s="53">
        <f t="shared" si="37"/>
        <v>100</v>
      </c>
    </row>
    <row r="403" spans="1:8" ht="14.25" customHeight="1" x14ac:dyDescent="0.2">
      <c r="A403" s="9"/>
      <c r="B403" s="4" t="s">
        <v>56</v>
      </c>
      <c r="C403" s="20"/>
      <c r="D403" s="54">
        <v>0</v>
      </c>
      <c r="E403" s="54">
        <v>40.5</v>
      </c>
      <c r="F403" s="54">
        <v>40.5</v>
      </c>
      <c r="G403" s="14">
        <f>F403-E403</f>
        <v>0</v>
      </c>
      <c r="H403" s="53">
        <f t="shared" si="37"/>
        <v>100</v>
      </c>
    </row>
    <row r="404" spans="1:8" ht="14.25" customHeight="1" x14ac:dyDescent="0.2">
      <c r="A404" s="9"/>
      <c r="B404" s="4" t="s">
        <v>57</v>
      </c>
      <c r="C404" s="20"/>
      <c r="D404" s="54">
        <v>0</v>
      </c>
      <c r="E404" s="54">
        <v>40.5</v>
      </c>
      <c r="F404" s="54">
        <v>40.5</v>
      </c>
      <c r="G404" s="14">
        <f>F404-E404</f>
        <v>0</v>
      </c>
      <c r="H404" s="53">
        <f t="shared" si="37"/>
        <v>100</v>
      </c>
    </row>
    <row r="405" spans="1:8" ht="14.25" customHeight="1" x14ac:dyDescent="0.2">
      <c r="A405" s="9"/>
      <c r="B405" s="197"/>
      <c r="C405" s="197"/>
      <c r="D405" s="197"/>
      <c r="E405" s="197"/>
      <c r="F405" s="197"/>
      <c r="G405" s="197"/>
      <c r="H405" s="197"/>
    </row>
    <row r="406" spans="1:8" ht="25.5" customHeight="1" x14ac:dyDescent="0.2">
      <c r="A406" s="9"/>
      <c r="B406" s="28" t="s">
        <v>112</v>
      </c>
      <c r="C406" s="26">
        <v>12810</v>
      </c>
      <c r="D406" s="48"/>
      <c r="E406" s="48"/>
      <c r="F406" s="48"/>
      <c r="G406" s="48"/>
      <c r="H406" s="48"/>
    </row>
    <row r="407" spans="1:8" ht="21" customHeight="1" x14ac:dyDescent="0.2">
      <c r="A407" s="9"/>
      <c r="B407" s="28"/>
      <c r="C407" s="27" t="s">
        <v>0</v>
      </c>
      <c r="D407" s="15" t="s">
        <v>501</v>
      </c>
      <c r="E407" s="15" t="s">
        <v>502</v>
      </c>
      <c r="F407" s="15" t="s">
        <v>499</v>
      </c>
      <c r="G407" s="16" t="s">
        <v>472</v>
      </c>
      <c r="H407" s="15" t="s">
        <v>500</v>
      </c>
    </row>
    <row r="408" spans="1:8" ht="14.25" customHeight="1" x14ac:dyDescent="0.2">
      <c r="A408" s="9"/>
      <c r="B408" s="5" t="s">
        <v>51</v>
      </c>
      <c r="C408" s="22" t="s">
        <v>52</v>
      </c>
      <c r="D408" s="46">
        <v>0</v>
      </c>
      <c r="E408" s="46">
        <v>162.1</v>
      </c>
      <c r="F408" s="46">
        <v>162.1</v>
      </c>
      <c r="G408" s="14">
        <f>F408-E408</f>
        <v>0</v>
      </c>
      <c r="H408" s="53">
        <f t="shared" ref="H408:H411" si="38">F408/E408*100</f>
        <v>100</v>
      </c>
    </row>
    <row r="409" spans="1:8" ht="14.25" customHeight="1" x14ac:dyDescent="0.2">
      <c r="A409" s="9"/>
      <c r="B409" s="4" t="s">
        <v>53</v>
      </c>
      <c r="C409" s="20"/>
      <c r="D409" s="54">
        <v>0</v>
      </c>
      <c r="E409" s="54">
        <v>162.1</v>
      </c>
      <c r="F409" s="54">
        <v>162.1</v>
      </c>
      <c r="G409" s="14">
        <f>F409-E409</f>
        <v>0</v>
      </c>
      <c r="H409" s="53">
        <f t="shared" si="38"/>
        <v>100</v>
      </c>
    </row>
    <row r="410" spans="1:8" ht="14.25" customHeight="1" x14ac:dyDescent="0.2">
      <c r="A410" s="9"/>
      <c r="B410" s="4" t="s">
        <v>56</v>
      </c>
      <c r="C410" s="20"/>
      <c r="D410" s="54">
        <v>0</v>
      </c>
      <c r="E410" s="54">
        <v>162.1</v>
      </c>
      <c r="F410" s="54">
        <v>162.1</v>
      </c>
      <c r="G410" s="14">
        <f>F410-E410</f>
        <v>0</v>
      </c>
      <c r="H410" s="53">
        <f t="shared" si="38"/>
        <v>100</v>
      </c>
    </row>
    <row r="411" spans="1:8" ht="14.25" customHeight="1" x14ac:dyDescent="0.2">
      <c r="A411" s="9"/>
      <c r="B411" s="4" t="s">
        <v>57</v>
      </c>
      <c r="C411" s="20"/>
      <c r="D411" s="54">
        <v>0</v>
      </c>
      <c r="E411" s="54">
        <v>162.1</v>
      </c>
      <c r="F411" s="54">
        <v>162.1</v>
      </c>
      <c r="G411" s="14">
        <f>F411-E411</f>
        <v>0</v>
      </c>
      <c r="H411" s="53">
        <f t="shared" si="38"/>
        <v>100</v>
      </c>
    </row>
    <row r="412" spans="1:8" ht="14.25" customHeight="1" x14ac:dyDescent="0.2">
      <c r="A412" s="9"/>
      <c r="B412" s="197"/>
      <c r="C412" s="197"/>
      <c r="D412" s="197"/>
      <c r="E412" s="197"/>
      <c r="F412" s="197"/>
      <c r="G412" s="197"/>
      <c r="H412" s="197"/>
    </row>
    <row r="413" spans="1:8" ht="23.25" customHeight="1" x14ac:dyDescent="0.2">
      <c r="A413" s="9"/>
      <c r="B413" s="4" t="s">
        <v>113</v>
      </c>
      <c r="C413" s="26">
        <v>12810</v>
      </c>
      <c r="D413" s="48"/>
      <c r="E413" s="48"/>
      <c r="F413" s="48"/>
      <c r="G413" s="48"/>
      <c r="H413" s="48"/>
    </row>
    <row r="414" spans="1:8" ht="22.5" customHeight="1" x14ac:dyDescent="0.2">
      <c r="A414" s="9"/>
      <c r="B414" s="4"/>
      <c r="C414" s="27" t="s">
        <v>0</v>
      </c>
      <c r="D414" s="15" t="s">
        <v>501</v>
      </c>
      <c r="E414" s="15" t="s">
        <v>502</v>
      </c>
      <c r="F414" s="15" t="s">
        <v>499</v>
      </c>
      <c r="G414" s="16" t="s">
        <v>472</v>
      </c>
      <c r="H414" s="15" t="s">
        <v>500</v>
      </c>
    </row>
    <row r="415" spans="1:8" ht="14.25" customHeight="1" x14ac:dyDescent="0.2">
      <c r="A415" s="9"/>
      <c r="B415" s="5" t="s">
        <v>51</v>
      </c>
      <c r="C415" s="22" t="s">
        <v>52</v>
      </c>
      <c r="D415" s="46">
        <v>0</v>
      </c>
      <c r="E415" s="46">
        <v>60.8</v>
      </c>
      <c r="F415" s="46">
        <v>60.8</v>
      </c>
      <c r="G415" s="14">
        <f>F415-E415</f>
        <v>0</v>
      </c>
      <c r="H415" s="53">
        <f t="shared" ref="H415:H418" si="39">F415/E415*100</f>
        <v>100</v>
      </c>
    </row>
    <row r="416" spans="1:8" ht="14.25" customHeight="1" x14ac:dyDescent="0.2">
      <c r="A416" s="9"/>
      <c r="B416" s="4" t="s">
        <v>53</v>
      </c>
      <c r="C416" s="20"/>
      <c r="D416" s="54">
        <v>0</v>
      </c>
      <c r="E416" s="54">
        <v>60.8</v>
      </c>
      <c r="F416" s="54">
        <v>60.8</v>
      </c>
      <c r="G416" s="14">
        <f>F416-E416</f>
        <v>0</v>
      </c>
      <c r="H416" s="53">
        <f t="shared" si="39"/>
        <v>100</v>
      </c>
    </row>
    <row r="417" spans="1:8" ht="14.25" customHeight="1" x14ac:dyDescent="0.2">
      <c r="A417" s="9"/>
      <c r="B417" s="4" t="s">
        <v>56</v>
      </c>
      <c r="C417" s="20"/>
      <c r="D417" s="54">
        <v>0</v>
      </c>
      <c r="E417" s="54">
        <v>60.8</v>
      </c>
      <c r="F417" s="54">
        <v>60.8</v>
      </c>
      <c r="G417" s="14">
        <f>F417-E417</f>
        <v>0</v>
      </c>
      <c r="H417" s="53">
        <f t="shared" si="39"/>
        <v>100</v>
      </c>
    </row>
    <row r="418" spans="1:8" ht="14.25" customHeight="1" x14ac:dyDescent="0.2">
      <c r="A418" s="9"/>
      <c r="B418" s="4" t="s">
        <v>57</v>
      </c>
      <c r="C418" s="20"/>
      <c r="D418" s="54">
        <v>0</v>
      </c>
      <c r="E418" s="54">
        <v>60.8</v>
      </c>
      <c r="F418" s="54">
        <v>60.8</v>
      </c>
      <c r="G418" s="14">
        <f>F418-E418</f>
        <v>0</v>
      </c>
      <c r="H418" s="53">
        <f t="shared" si="39"/>
        <v>100</v>
      </c>
    </row>
    <row r="419" spans="1:8" ht="14.25" customHeight="1" x14ac:dyDescent="0.2">
      <c r="A419" s="9"/>
      <c r="B419" s="197"/>
      <c r="C419" s="197"/>
      <c r="D419" s="197"/>
      <c r="E419" s="197"/>
      <c r="F419" s="197"/>
      <c r="G419" s="197"/>
      <c r="H419" s="197"/>
    </row>
    <row r="420" spans="1:8" ht="25.5" customHeight="1" x14ac:dyDescent="0.2">
      <c r="A420" s="9"/>
      <c r="B420" s="4" t="s">
        <v>2</v>
      </c>
      <c r="C420" s="26">
        <v>12810</v>
      </c>
      <c r="D420" s="48"/>
      <c r="E420" s="48"/>
      <c r="F420" s="48"/>
      <c r="G420" s="48"/>
      <c r="H420" s="48"/>
    </row>
    <row r="421" spans="1:8" ht="24" customHeight="1" x14ac:dyDescent="0.2">
      <c r="A421" s="9"/>
      <c r="B421" s="4"/>
      <c r="C421" s="27" t="s">
        <v>0</v>
      </c>
      <c r="D421" s="15" t="s">
        <v>501</v>
      </c>
      <c r="E421" s="15" t="s">
        <v>502</v>
      </c>
      <c r="F421" s="15" t="s">
        <v>499</v>
      </c>
      <c r="G421" s="16" t="s">
        <v>472</v>
      </c>
      <c r="H421" s="15" t="s">
        <v>500</v>
      </c>
    </row>
    <row r="422" spans="1:8" ht="14.25" customHeight="1" x14ac:dyDescent="0.2">
      <c r="A422" s="9"/>
      <c r="B422" s="5" t="s">
        <v>51</v>
      </c>
      <c r="C422" s="22" t="s">
        <v>52</v>
      </c>
      <c r="D422" s="46">
        <v>0</v>
      </c>
      <c r="E422" s="46">
        <v>650</v>
      </c>
      <c r="F422" s="46">
        <v>574.29999999999995</v>
      </c>
      <c r="G422" s="14">
        <f>F422-E422</f>
        <v>-75.700000000000045</v>
      </c>
      <c r="H422" s="53">
        <f t="shared" ref="H422:H425" si="40">F422/E422*100</f>
        <v>88.353846153846149</v>
      </c>
    </row>
    <row r="423" spans="1:8" ht="14.25" customHeight="1" x14ac:dyDescent="0.2">
      <c r="A423" s="9"/>
      <c r="B423" s="4" t="s">
        <v>53</v>
      </c>
      <c r="C423" s="20"/>
      <c r="D423" s="54">
        <v>0</v>
      </c>
      <c r="E423" s="54">
        <v>650</v>
      </c>
      <c r="F423" s="54">
        <v>574.29999999999995</v>
      </c>
      <c r="G423" s="14">
        <f>F423-E423</f>
        <v>-75.700000000000045</v>
      </c>
      <c r="H423" s="53">
        <f t="shared" si="40"/>
        <v>88.353846153846149</v>
      </c>
    </row>
    <row r="424" spans="1:8" ht="14.25" customHeight="1" x14ac:dyDescent="0.2">
      <c r="A424" s="9"/>
      <c r="B424" s="4" t="s">
        <v>56</v>
      </c>
      <c r="C424" s="20"/>
      <c r="D424" s="54">
        <v>0</v>
      </c>
      <c r="E424" s="54">
        <v>650</v>
      </c>
      <c r="F424" s="54">
        <v>574.29999999999995</v>
      </c>
      <c r="G424" s="14">
        <f>F424-E424</f>
        <v>-75.700000000000045</v>
      </c>
      <c r="H424" s="53">
        <f t="shared" si="40"/>
        <v>88.353846153846149</v>
      </c>
    </row>
    <row r="425" spans="1:8" ht="14.25" customHeight="1" x14ac:dyDescent="0.2">
      <c r="A425" s="9"/>
      <c r="B425" s="4" t="s">
        <v>57</v>
      </c>
      <c r="C425" s="20"/>
      <c r="D425" s="54">
        <v>0</v>
      </c>
      <c r="E425" s="54">
        <v>650</v>
      </c>
      <c r="F425" s="54">
        <v>574.29999999999995</v>
      </c>
      <c r="G425" s="14">
        <f>F425-E425</f>
        <v>-75.700000000000045</v>
      </c>
      <c r="H425" s="53">
        <f t="shared" si="40"/>
        <v>88.353846153846149</v>
      </c>
    </row>
    <row r="426" spans="1:8" ht="14.25" customHeight="1" x14ac:dyDescent="0.2">
      <c r="A426" s="9"/>
      <c r="B426" s="197"/>
      <c r="C426" s="197"/>
      <c r="D426" s="197"/>
      <c r="E426" s="197"/>
      <c r="F426" s="197"/>
      <c r="G426" s="197"/>
      <c r="H426" s="197"/>
    </row>
    <row r="427" spans="1:8" ht="14.25" customHeight="1" x14ac:dyDescent="0.2">
      <c r="A427" s="9"/>
      <c r="B427" s="197"/>
      <c r="C427" s="197"/>
      <c r="D427" s="197"/>
      <c r="E427" s="197"/>
      <c r="F427" s="197"/>
      <c r="G427" s="197"/>
      <c r="H427" s="197"/>
    </row>
    <row r="428" spans="1:8" ht="25.5" customHeight="1" x14ac:dyDescent="0.2">
      <c r="A428" s="9"/>
      <c r="B428" s="4" t="s">
        <v>114</v>
      </c>
      <c r="C428" s="26">
        <v>12810</v>
      </c>
      <c r="D428" s="48"/>
      <c r="E428" s="48"/>
      <c r="F428" s="48"/>
      <c r="G428" s="48"/>
      <c r="H428" s="48"/>
    </row>
    <row r="429" spans="1:8" ht="24" customHeight="1" x14ac:dyDescent="0.2">
      <c r="A429" s="9"/>
      <c r="B429" s="4"/>
      <c r="C429" s="27" t="s">
        <v>0</v>
      </c>
      <c r="D429" s="15" t="s">
        <v>501</v>
      </c>
      <c r="E429" s="15" t="s">
        <v>502</v>
      </c>
      <c r="F429" s="15" t="s">
        <v>499</v>
      </c>
      <c r="G429" s="16" t="s">
        <v>472</v>
      </c>
      <c r="H429" s="15" t="s">
        <v>500</v>
      </c>
    </row>
    <row r="430" spans="1:8" ht="14.25" customHeight="1" x14ac:dyDescent="0.2">
      <c r="A430" s="9"/>
      <c r="B430" s="5" t="s">
        <v>51</v>
      </c>
      <c r="C430" s="22" t="s">
        <v>52</v>
      </c>
      <c r="D430" s="46">
        <v>0</v>
      </c>
      <c r="E430" s="46">
        <v>800</v>
      </c>
      <c r="F430" s="46">
        <v>800</v>
      </c>
      <c r="G430" s="14">
        <f>F430-E430</f>
        <v>0</v>
      </c>
      <c r="H430" s="53">
        <f t="shared" ref="H430:H433" si="41">F430/E430*100</f>
        <v>100</v>
      </c>
    </row>
    <row r="431" spans="1:8" ht="14.25" customHeight="1" x14ac:dyDescent="0.2">
      <c r="A431" s="9"/>
      <c r="B431" s="4" t="s">
        <v>53</v>
      </c>
      <c r="C431" s="20"/>
      <c r="D431" s="54">
        <v>0</v>
      </c>
      <c r="E431" s="54">
        <v>800</v>
      </c>
      <c r="F431" s="54">
        <v>800</v>
      </c>
      <c r="G431" s="14">
        <f>F431-E431</f>
        <v>0</v>
      </c>
      <c r="H431" s="53">
        <f t="shared" si="41"/>
        <v>100</v>
      </c>
    </row>
    <row r="432" spans="1:8" ht="14.25" customHeight="1" x14ac:dyDescent="0.2">
      <c r="A432" s="9"/>
      <c r="B432" s="4" t="s">
        <v>56</v>
      </c>
      <c r="C432" s="20"/>
      <c r="D432" s="54">
        <v>0</v>
      </c>
      <c r="E432" s="54">
        <v>800</v>
      </c>
      <c r="F432" s="54">
        <v>800</v>
      </c>
      <c r="G432" s="14">
        <f>F432-E432</f>
        <v>0</v>
      </c>
      <c r="H432" s="53">
        <f t="shared" si="41"/>
        <v>100</v>
      </c>
    </row>
    <row r="433" spans="1:8" ht="14.25" customHeight="1" x14ac:dyDescent="0.2">
      <c r="A433" s="9"/>
      <c r="B433" s="4" t="s">
        <v>57</v>
      </c>
      <c r="C433" s="20"/>
      <c r="D433" s="54">
        <v>0</v>
      </c>
      <c r="E433" s="54">
        <v>800</v>
      </c>
      <c r="F433" s="54">
        <v>800</v>
      </c>
      <c r="G433" s="14">
        <f>F433-E433</f>
        <v>0</v>
      </c>
      <c r="H433" s="53">
        <f t="shared" si="41"/>
        <v>100</v>
      </c>
    </row>
    <row r="434" spans="1:8" ht="14.25" customHeight="1" x14ac:dyDescent="0.2">
      <c r="A434" s="9"/>
      <c r="B434" s="197"/>
      <c r="C434" s="197"/>
      <c r="D434" s="197"/>
      <c r="E434" s="197"/>
      <c r="F434" s="197"/>
      <c r="G434" s="197"/>
      <c r="H434" s="197"/>
    </row>
    <row r="435" spans="1:8" ht="14.25" customHeight="1" x14ac:dyDescent="0.2">
      <c r="A435" s="9"/>
      <c r="B435" s="197"/>
      <c r="C435" s="197"/>
      <c r="D435" s="197"/>
      <c r="E435" s="197"/>
      <c r="F435" s="197"/>
      <c r="G435" s="197"/>
      <c r="H435" s="197"/>
    </row>
    <row r="436" spans="1:8" ht="24" customHeight="1" x14ac:dyDescent="0.2">
      <c r="A436" s="9"/>
      <c r="B436" s="4" t="s">
        <v>115</v>
      </c>
      <c r="C436" s="26">
        <v>12810</v>
      </c>
      <c r="D436" s="48"/>
      <c r="E436" s="48"/>
      <c r="F436" s="48"/>
      <c r="G436" s="48"/>
      <c r="H436" s="48"/>
    </row>
    <row r="437" spans="1:8" ht="22.5" customHeight="1" x14ac:dyDescent="0.2">
      <c r="A437" s="9"/>
      <c r="B437" s="4"/>
      <c r="C437" s="27" t="s">
        <v>0</v>
      </c>
      <c r="D437" s="15" t="s">
        <v>501</v>
      </c>
      <c r="E437" s="15" t="s">
        <v>502</v>
      </c>
      <c r="F437" s="15" t="s">
        <v>499</v>
      </c>
      <c r="G437" s="16" t="s">
        <v>472</v>
      </c>
      <c r="H437" s="15" t="s">
        <v>500</v>
      </c>
    </row>
    <row r="438" spans="1:8" ht="14.25" customHeight="1" x14ac:dyDescent="0.2">
      <c r="A438" s="9"/>
      <c r="B438" s="5" t="s">
        <v>51</v>
      </c>
      <c r="C438" s="22">
        <v>282</v>
      </c>
      <c r="D438" s="46">
        <v>0</v>
      </c>
      <c r="E438" s="46">
        <v>500</v>
      </c>
      <c r="F438" s="46">
        <v>500</v>
      </c>
      <c r="G438" s="14">
        <f>F438-E438</f>
        <v>0</v>
      </c>
      <c r="H438" s="53">
        <f t="shared" ref="H438:H441" si="42">F438/E438*100</f>
        <v>100</v>
      </c>
    </row>
    <row r="439" spans="1:8" ht="14.25" customHeight="1" x14ac:dyDescent="0.2">
      <c r="A439" s="9"/>
      <c r="B439" s="4" t="s">
        <v>53</v>
      </c>
      <c r="C439" s="20"/>
      <c r="D439" s="54">
        <v>0</v>
      </c>
      <c r="E439" s="54">
        <v>500</v>
      </c>
      <c r="F439" s="54">
        <v>500</v>
      </c>
      <c r="G439" s="14">
        <f>F439-E439</f>
        <v>0</v>
      </c>
      <c r="H439" s="53">
        <f t="shared" si="42"/>
        <v>100</v>
      </c>
    </row>
    <row r="440" spans="1:8" ht="14.25" customHeight="1" x14ac:dyDescent="0.2">
      <c r="A440" s="9"/>
      <c r="B440" s="4" t="s">
        <v>56</v>
      </c>
      <c r="C440" s="20"/>
      <c r="D440" s="54">
        <v>0</v>
      </c>
      <c r="E440" s="54">
        <v>500</v>
      </c>
      <c r="F440" s="54">
        <v>500</v>
      </c>
      <c r="G440" s="14">
        <f>F440-E440</f>
        <v>0</v>
      </c>
      <c r="H440" s="53">
        <f t="shared" si="42"/>
        <v>100</v>
      </c>
    </row>
    <row r="441" spans="1:8" ht="14.25" customHeight="1" x14ac:dyDescent="0.2">
      <c r="A441" s="9"/>
      <c r="B441" s="4" t="s">
        <v>57</v>
      </c>
      <c r="C441" s="20"/>
      <c r="D441" s="54">
        <v>0</v>
      </c>
      <c r="E441" s="54">
        <v>500</v>
      </c>
      <c r="F441" s="54">
        <v>500</v>
      </c>
      <c r="G441" s="14">
        <f>F441-E441</f>
        <v>0</v>
      </c>
      <c r="H441" s="53">
        <f t="shared" si="42"/>
        <v>100</v>
      </c>
    </row>
    <row r="442" spans="1:8" ht="14.25" customHeight="1" x14ac:dyDescent="0.2">
      <c r="A442" s="9"/>
      <c r="B442" s="197"/>
      <c r="C442" s="197"/>
      <c r="D442" s="198"/>
      <c r="E442" s="198"/>
      <c r="F442" s="198"/>
      <c r="G442" s="198"/>
      <c r="H442" s="198"/>
    </row>
    <row r="443" spans="1:8" ht="14.25" customHeight="1" x14ac:dyDescent="0.2">
      <c r="A443" s="9"/>
      <c r="B443" s="4" t="s">
        <v>116</v>
      </c>
      <c r="C443" s="26" t="s">
        <v>117</v>
      </c>
      <c r="D443" s="48"/>
      <c r="E443" s="48"/>
      <c r="F443" s="48"/>
      <c r="G443" s="48"/>
      <c r="H443" s="48"/>
    </row>
    <row r="444" spans="1:8" ht="20.25" customHeight="1" x14ac:dyDescent="0.2">
      <c r="A444" s="9"/>
      <c r="B444" s="4"/>
      <c r="C444" s="27" t="s">
        <v>0</v>
      </c>
      <c r="D444" s="15" t="s">
        <v>501</v>
      </c>
      <c r="E444" s="15" t="s">
        <v>502</v>
      </c>
      <c r="F444" s="15" t="s">
        <v>499</v>
      </c>
      <c r="G444" s="16" t="s">
        <v>472</v>
      </c>
      <c r="H444" s="15" t="s">
        <v>500</v>
      </c>
    </row>
    <row r="445" spans="1:8" ht="14.25" customHeight="1" x14ac:dyDescent="0.2">
      <c r="A445" s="9"/>
      <c r="B445" s="5" t="s">
        <v>37</v>
      </c>
      <c r="C445" s="22" t="s">
        <v>38</v>
      </c>
      <c r="D445" s="46">
        <v>6347.9</v>
      </c>
      <c r="E445" s="46">
        <v>6347.9</v>
      </c>
      <c r="F445" s="46">
        <v>6347.9</v>
      </c>
      <c r="G445" s="14">
        <f t="shared" ref="G445:G452" si="43">F445-E445</f>
        <v>0</v>
      </c>
      <c r="H445" s="53">
        <f t="shared" ref="H445:H452" si="44">F445/E445*100</f>
        <v>100</v>
      </c>
    </row>
    <row r="446" spans="1:8" ht="14.25" customHeight="1" x14ac:dyDescent="0.2">
      <c r="A446" s="9"/>
      <c r="B446" s="5" t="s">
        <v>39</v>
      </c>
      <c r="C446" s="22" t="s">
        <v>40</v>
      </c>
      <c r="D446" s="46">
        <v>1079.5</v>
      </c>
      <c r="E446" s="46">
        <v>1079.5</v>
      </c>
      <c r="F446" s="46">
        <v>1079.5</v>
      </c>
      <c r="G446" s="14">
        <f t="shared" si="43"/>
        <v>0</v>
      </c>
      <c r="H446" s="53">
        <f t="shared" si="44"/>
        <v>100</v>
      </c>
    </row>
    <row r="447" spans="1:8" ht="14.25" customHeight="1" x14ac:dyDescent="0.2">
      <c r="A447" s="9"/>
      <c r="B447" s="5" t="s">
        <v>41</v>
      </c>
      <c r="C447" s="22" t="s">
        <v>42</v>
      </c>
      <c r="D447" s="46">
        <v>333.1</v>
      </c>
      <c r="E447" s="46">
        <v>307.89999999999998</v>
      </c>
      <c r="F447" s="46">
        <v>307.89999999999998</v>
      </c>
      <c r="G447" s="14">
        <f t="shared" si="43"/>
        <v>0</v>
      </c>
      <c r="H447" s="53">
        <f t="shared" si="44"/>
        <v>100</v>
      </c>
    </row>
    <row r="448" spans="1:8" ht="14.25" customHeight="1" x14ac:dyDescent="0.2">
      <c r="A448" s="9"/>
      <c r="B448" s="5" t="s">
        <v>43</v>
      </c>
      <c r="C448" s="22" t="s">
        <v>44</v>
      </c>
      <c r="D448" s="46">
        <v>100</v>
      </c>
      <c r="E448" s="46">
        <v>790.8</v>
      </c>
      <c r="F448" s="46">
        <v>125.2</v>
      </c>
      <c r="G448" s="14">
        <f t="shared" si="43"/>
        <v>-665.59999999999991</v>
      </c>
      <c r="H448" s="53">
        <f t="shared" si="44"/>
        <v>15.832068791097623</v>
      </c>
    </row>
    <row r="449" spans="1:8" ht="14.25" customHeight="1" x14ac:dyDescent="0.2">
      <c r="A449" s="9"/>
      <c r="B449" s="5" t="s">
        <v>45</v>
      </c>
      <c r="C449" s="22" t="s">
        <v>46</v>
      </c>
      <c r="D449" s="46">
        <v>92.2</v>
      </c>
      <c r="E449" s="46">
        <v>92.2</v>
      </c>
      <c r="F449" s="46">
        <v>92.2</v>
      </c>
      <c r="G449" s="14">
        <f t="shared" si="43"/>
        <v>0</v>
      </c>
      <c r="H449" s="53">
        <f t="shared" si="44"/>
        <v>100</v>
      </c>
    </row>
    <row r="450" spans="1:8" ht="14.25" customHeight="1" x14ac:dyDescent="0.2">
      <c r="A450" s="9"/>
      <c r="B450" s="4" t="s">
        <v>53</v>
      </c>
      <c r="C450" s="20"/>
      <c r="D450" s="54">
        <v>7952.7</v>
      </c>
      <c r="E450" s="54">
        <v>8618.2999999999993</v>
      </c>
      <c r="F450" s="54">
        <v>7952.7</v>
      </c>
      <c r="G450" s="62">
        <f t="shared" si="43"/>
        <v>-665.59999999999945</v>
      </c>
      <c r="H450" s="53">
        <f t="shared" si="44"/>
        <v>92.276899156446163</v>
      </c>
    </row>
    <row r="451" spans="1:8" ht="14.25" customHeight="1" x14ac:dyDescent="0.2">
      <c r="A451" s="9"/>
      <c r="B451" s="4" t="s">
        <v>56</v>
      </c>
      <c r="C451" s="20"/>
      <c r="D451" s="54">
        <v>7952.7</v>
      </c>
      <c r="E451" s="54">
        <v>8618.2999999999993</v>
      </c>
      <c r="F451" s="54">
        <v>7952.7</v>
      </c>
      <c r="G451" s="62">
        <f t="shared" si="43"/>
        <v>-665.59999999999945</v>
      </c>
      <c r="H451" s="53">
        <f t="shared" si="44"/>
        <v>92.276899156446163</v>
      </c>
    </row>
    <row r="452" spans="1:8" ht="14.25" customHeight="1" x14ac:dyDescent="0.2">
      <c r="A452" s="9"/>
      <c r="B452" s="4" t="s">
        <v>57</v>
      </c>
      <c r="C452" s="20"/>
      <c r="D452" s="54">
        <v>7952.7</v>
      </c>
      <c r="E452" s="54">
        <v>8618.2999999999993</v>
      </c>
      <c r="F452" s="54">
        <v>7952.7</v>
      </c>
      <c r="G452" s="62">
        <f t="shared" si="43"/>
        <v>-665.59999999999945</v>
      </c>
      <c r="H452" s="53">
        <f t="shared" si="44"/>
        <v>92.276899156446163</v>
      </c>
    </row>
    <row r="453" spans="1:8" ht="14.25" customHeight="1" x14ac:dyDescent="0.2">
      <c r="A453" s="9"/>
      <c r="B453" s="197"/>
      <c r="C453" s="197"/>
      <c r="D453" s="197"/>
      <c r="E453" s="197"/>
      <c r="F453" s="197"/>
      <c r="G453" s="197"/>
      <c r="H453" s="197"/>
    </row>
    <row r="454" spans="1:8" ht="14.25" customHeight="1" x14ac:dyDescent="0.2">
      <c r="A454" s="9"/>
      <c r="B454" s="4" t="s">
        <v>118</v>
      </c>
      <c r="C454" s="20" t="s">
        <v>119</v>
      </c>
      <c r="D454" s="46"/>
      <c r="E454" s="46"/>
      <c r="F454" s="46"/>
      <c r="G454" s="14"/>
      <c r="H454" s="46"/>
    </row>
    <row r="455" spans="1:8" ht="25.5" customHeight="1" x14ac:dyDescent="0.2">
      <c r="A455" s="9"/>
      <c r="B455" s="17"/>
      <c r="C455" s="27" t="s">
        <v>0</v>
      </c>
      <c r="D455" s="15" t="s">
        <v>501</v>
      </c>
      <c r="E455" s="15" t="s">
        <v>502</v>
      </c>
      <c r="F455" s="15" t="s">
        <v>499</v>
      </c>
      <c r="G455" s="16" t="s">
        <v>472</v>
      </c>
      <c r="H455" s="15" t="s">
        <v>500</v>
      </c>
    </row>
    <row r="456" spans="1:8" ht="14.25" customHeight="1" x14ac:dyDescent="0.2">
      <c r="A456" s="9"/>
      <c r="B456" s="5" t="s">
        <v>37</v>
      </c>
      <c r="C456" s="22" t="s">
        <v>38</v>
      </c>
      <c r="D456" s="46">
        <v>135820.9</v>
      </c>
      <c r="E456" s="46">
        <v>138120.9</v>
      </c>
      <c r="F456" s="46">
        <v>138120.9</v>
      </c>
      <c r="G456" s="14">
        <f t="shared" ref="G456:G465" si="45">F456-E456</f>
        <v>0</v>
      </c>
      <c r="H456" s="53">
        <f t="shared" ref="H456:H465" si="46">F456/E456*100</f>
        <v>100</v>
      </c>
    </row>
    <row r="457" spans="1:8" ht="14.25" customHeight="1" x14ac:dyDescent="0.2">
      <c r="A457" s="9"/>
      <c r="B457" s="5" t="s">
        <v>39</v>
      </c>
      <c r="C457" s="22" t="s">
        <v>40</v>
      </c>
      <c r="D457" s="46">
        <v>21162.7</v>
      </c>
      <c r="E457" s="46">
        <v>21462.7</v>
      </c>
      <c r="F457" s="46">
        <v>20422.3</v>
      </c>
      <c r="G457" s="14">
        <f t="shared" si="45"/>
        <v>-1040.4000000000015</v>
      </c>
      <c r="H457" s="53">
        <f t="shared" si="46"/>
        <v>95.152520419145773</v>
      </c>
    </row>
    <row r="458" spans="1:8" ht="14.25" customHeight="1" x14ac:dyDescent="0.2">
      <c r="A458" s="9"/>
      <c r="B458" s="5" t="s">
        <v>41</v>
      </c>
      <c r="C458" s="22" t="s">
        <v>42</v>
      </c>
      <c r="D458" s="46">
        <v>35678.300000000003</v>
      </c>
      <c r="E458" s="46">
        <v>17459.599999999999</v>
      </c>
      <c r="F458" s="46">
        <v>15271.6</v>
      </c>
      <c r="G458" s="14">
        <f t="shared" si="45"/>
        <v>-2187.9999999999982</v>
      </c>
      <c r="H458" s="53">
        <f t="shared" si="46"/>
        <v>87.468212330179398</v>
      </c>
    </row>
    <row r="459" spans="1:8" ht="14.25" customHeight="1" x14ac:dyDescent="0.2">
      <c r="A459" s="9"/>
      <c r="B459" s="5" t="s">
        <v>43</v>
      </c>
      <c r="C459" s="22" t="s">
        <v>44</v>
      </c>
      <c r="D459" s="46">
        <v>7359.4</v>
      </c>
      <c r="E459" s="46">
        <v>0</v>
      </c>
      <c r="F459" s="46">
        <v>0</v>
      </c>
      <c r="G459" s="14">
        <f t="shared" si="45"/>
        <v>0</v>
      </c>
      <c r="H459" s="60"/>
    </row>
    <row r="460" spans="1:8" ht="14.25" customHeight="1" x14ac:dyDescent="0.2">
      <c r="A460" s="9"/>
      <c r="B460" s="5" t="s">
        <v>49</v>
      </c>
      <c r="C460" s="22" t="s">
        <v>50</v>
      </c>
      <c r="D460" s="46">
        <v>760.2</v>
      </c>
      <c r="E460" s="46">
        <v>760.2</v>
      </c>
      <c r="F460" s="46">
        <v>760</v>
      </c>
      <c r="G460" s="14">
        <f t="shared" si="45"/>
        <v>-0.20000000000004547</v>
      </c>
      <c r="H460" s="53">
        <f t="shared" si="46"/>
        <v>99.973691133912126</v>
      </c>
    </row>
    <row r="461" spans="1:8" ht="14.25" customHeight="1" x14ac:dyDescent="0.2">
      <c r="A461" s="9"/>
      <c r="B461" s="5" t="s">
        <v>51</v>
      </c>
      <c r="C461" s="22" t="s">
        <v>52</v>
      </c>
      <c r="D461" s="46">
        <v>0</v>
      </c>
      <c r="E461" s="46">
        <v>528.70000000000005</v>
      </c>
      <c r="F461" s="46">
        <v>528.6</v>
      </c>
      <c r="G461" s="14">
        <f t="shared" si="45"/>
        <v>-0.10000000000002274</v>
      </c>
      <c r="H461" s="53">
        <f t="shared" si="46"/>
        <v>99.98108568186116</v>
      </c>
    </row>
    <row r="462" spans="1:8" ht="14.25" customHeight="1" x14ac:dyDescent="0.2">
      <c r="A462" s="9"/>
      <c r="B462" s="4" t="s">
        <v>53</v>
      </c>
      <c r="C462" s="20"/>
      <c r="D462" s="54">
        <v>200781.5</v>
      </c>
      <c r="E462" s="54">
        <v>178332.1</v>
      </c>
      <c r="F462" s="54">
        <v>175103.4</v>
      </c>
      <c r="G462" s="62">
        <f t="shared" si="45"/>
        <v>-3228.7000000000116</v>
      </c>
      <c r="H462" s="53">
        <f t="shared" si="46"/>
        <v>98.189501497486987</v>
      </c>
    </row>
    <row r="463" spans="1:8" ht="14.25" customHeight="1" x14ac:dyDescent="0.2">
      <c r="A463" s="9"/>
      <c r="B463" s="5" t="s">
        <v>54</v>
      </c>
      <c r="C463" s="22" t="s">
        <v>55</v>
      </c>
      <c r="D463" s="46">
        <v>5949.2</v>
      </c>
      <c r="E463" s="46">
        <v>0</v>
      </c>
      <c r="F463" s="46">
        <v>0</v>
      </c>
      <c r="G463" s="64">
        <f t="shared" si="45"/>
        <v>0</v>
      </c>
      <c r="H463" s="53"/>
    </row>
    <row r="464" spans="1:8" ht="14.25" customHeight="1" x14ac:dyDescent="0.2">
      <c r="A464" s="9"/>
      <c r="B464" s="4" t="s">
        <v>56</v>
      </c>
      <c r="C464" s="20"/>
      <c r="D464" s="54">
        <v>206730.7</v>
      </c>
      <c r="E464" s="54">
        <v>178332.1</v>
      </c>
      <c r="F464" s="54">
        <v>175103.4</v>
      </c>
      <c r="G464" s="62">
        <f t="shared" si="45"/>
        <v>-3228.7000000000116</v>
      </c>
      <c r="H464" s="53">
        <f t="shared" si="46"/>
        <v>98.189501497486987</v>
      </c>
    </row>
    <row r="465" spans="1:8" ht="14.25" customHeight="1" x14ac:dyDescent="0.2">
      <c r="A465" s="9"/>
      <c r="B465" s="4" t="s">
        <v>57</v>
      </c>
      <c r="C465" s="20"/>
      <c r="D465" s="54">
        <v>206730.7</v>
      </c>
      <c r="E465" s="54">
        <v>178332.1</v>
      </c>
      <c r="F465" s="54">
        <v>175103.4</v>
      </c>
      <c r="G465" s="62">
        <f t="shared" si="45"/>
        <v>-3228.7000000000116</v>
      </c>
      <c r="H465" s="53">
        <f t="shared" si="46"/>
        <v>98.189501497486987</v>
      </c>
    </row>
    <row r="466" spans="1:8" ht="14.25" customHeight="1" x14ac:dyDescent="0.2">
      <c r="A466" s="9"/>
      <c r="B466" s="197"/>
      <c r="C466" s="198"/>
      <c r="D466" s="198"/>
      <c r="E466" s="198"/>
      <c r="F466" s="198"/>
      <c r="G466" s="198"/>
      <c r="H466" s="198"/>
    </row>
    <row r="467" spans="1:8" ht="22.5" customHeight="1" x14ac:dyDescent="0.2">
      <c r="A467" s="9"/>
      <c r="B467" s="23" t="s">
        <v>120</v>
      </c>
      <c r="C467" s="29">
        <v>14810</v>
      </c>
      <c r="D467" s="48"/>
      <c r="E467" s="48"/>
      <c r="F467" s="48"/>
      <c r="G467" s="48"/>
      <c r="H467" s="48"/>
    </row>
    <row r="468" spans="1:8" ht="22.5" customHeight="1" x14ac:dyDescent="0.2">
      <c r="A468" s="9"/>
      <c r="B468" s="4"/>
      <c r="C468" s="27" t="s">
        <v>0</v>
      </c>
      <c r="D468" s="15" t="s">
        <v>501</v>
      </c>
      <c r="E468" s="15" t="s">
        <v>502</v>
      </c>
      <c r="F468" s="15" t="s">
        <v>499</v>
      </c>
      <c r="G468" s="16" t="s">
        <v>472</v>
      </c>
      <c r="H468" s="15" t="s">
        <v>500</v>
      </c>
    </row>
    <row r="469" spans="1:8" ht="14.25" customHeight="1" x14ac:dyDescent="0.2">
      <c r="A469" s="9"/>
      <c r="B469" s="5" t="s">
        <v>51</v>
      </c>
      <c r="C469" s="22" t="s">
        <v>52</v>
      </c>
      <c r="D469" s="46">
        <v>0</v>
      </c>
      <c r="E469" s="46">
        <v>27664</v>
      </c>
      <c r="F469" s="46">
        <v>27663.9</v>
      </c>
      <c r="G469" s="14">
        <f>F469-E469</f>
        <v>-9.9999999998544808E-2</v>
      </c>
      <c r="H469" s="53">
        <f t="shared" ref="H469:H472" si="47">F469/E469*100</f>
        <v>99.999638519375367</v>
      </c>
    </row>
    <row r="470" spans="1:8" ht="14.25" customHeight="1" x14ac:dyDescent="0.2">
      <c r="A470" s="9"/>
      <c r="B470" s="4" t="s">
        <v>53</v>
      </c>
      <c r="C470" s="20"/>
      <c r="D470" s="54">
        <v>0</v>
      </c>
      <c r="E470" s="54">
        <v>27664</v>
      </c>
      <c r="F470" s="54">
        <v>27663.9</v>
      </c>
      <c r="G470" s="14">
        <f>F470-E470</f>
        <v>-9.9999999998544808E-2</v>
      </c>
      <c r="H470" s="53">
        <f t="shared" si="47"/>
        <v>99.999638519375367</v>
      </c>
    </row>
    <row r="471" spans="1:8" ht="14.25" customHeight="1" x14ac:dyDescent="0.2">
      <c r="A471" s="9"/>
      <c r="B471" s="4" t="s">
        <v>56</v>
      </c>
      <c r="C471" s="20"/>
      <c r="D471" s="54">
        <v>0</v>
      </c>
      <c r="E471" s="54">
        <v>27664</v>
      </c>
      <c r="F471" s="54">
        <v>27663.9</v>
      </c>
      <c r="G471" s="62">
        <f>F471-E471</f>
        <v>-9.9999999998544808E-2</v>
      </c>
      <c r="H471" s="53">
        <f t="shared" si="47"/>
        <v>99.999638519375367</v>
      </c>
    </row>
    <row r="472" spans="1:8" ht="14.25" customHeight="1" x14ac:dyDescent="0.2">
      <c r="A472" s="9"/>
      <c r="B472" s="4" t="s">
        <v>57</v>
      </c>
      <c r="C472" s="20"/>
      <c r="D472" s="54">
        <v>0</v>
      </c>
      <c r="E472" s="54">
        <v>27664</v>
      </c>
      <c r="F472" s="54">
        <v>27663.9</v>
      </c>
      <c r="G472" s="62">
        <f>F472-E472</f>
        <v>-9.9999999998544808E-2</v>
      </c>
      <c r="H472" s="53">
        <f t="shared" si="47"/>
        <v>99.999638519375367</v>
      </c>
    </row>
    <row r="473" spans="1:8" ht="14.25" customHeight="1" x14ac:dyDescent="0.2">
      <c r="A473" s="9"/>
      <c r="B473" s="197"/>
      <c r="C473" s="197"/>
      <c r="D473" s="197"/>
      <c r="E473" s="197"/>
      <c r="F473" s="197"/>
      <c r="G473" s="197"/>
      <c r="H473" s="197"/>
    </row>
    <row r="474" spans="1:8" ht="14.25" customHeight="1" x14ac:dyDescent="0.2">
      <c r="A474" s="9"/>
      <c r="B474" s="4" t="s">
        <v>121</v>
      </c>
      <c r="C474" s="29">
        <v>14810</v>
      </c>
      <c r="D474" s="50"/>
      <c r="E474" s="50"/>
      <c r="F474" s="50"/>
      <c r="G474" s="50"/>
      <c r="H474" s="50"/>
    </row>
    <row r="475" spans="1:8" ht="22.5" customHeight="1" x14ac:dyDescent="0.2">
      <c r="A475" s="9"/>
      <c r="B475" s="4"/>
      <c r="C475" s="27" t="s">
        <v>0</v>
      </c>
      <c r="D475" s="15" t="s">
        <v>501</v>
      </c>
      <c r="E475" s="15" t="s">
        <v>502</v>
      </c>
      <c r="F475" s="15" t="s">
        <v>499</v>
      </c>
      <c r="G475" s="16" t="s">
        <v>472</v>
      </c>
      <c r="H475" s="15" t="s">
        <v>500</v>
      </c>
    </row>
    <row r="476" spans="1:8" ht="14.25" customHeight="1" x14ac:dyDescent="0.2">
      <c r="A476" s="9"/>
      <c r="B476" s="5" t="s">
        <v>51</v>
      </c>
      <c r="C476" s="22" t="s">
        <v>52</v>
      </c>
      <c r="D476" s="46">
        <v>30000</v>
      </c>
      <c r="E476" s="46">
        <v>1827.3</v>
      </c>
      <c r="F476" s="46">
        <v>0</v>
      </c>
      <c r="G476" s="14">
        <f>F476-E476</f>
        <v>-1827.3</v>
      </c>
      <c r="H476" s="53">
        <f t="shared" ref="H476:H479" si="48">F476/E476*100</f>
        <v>0</v>
      </c>
    </row>
    <row r="477" spans="1:8" ht="14.25" customHeight="1" x14ac:dyDescent="0.2">
      <c r="A477" s="9"/>
      <c r="B477" s="4" t="s">
        <v>53</v>
      </c>
      <c r="C477" s="20"/>
      <c r="D477" s="54">
        <v>30000</v>
      </c>
      <c r="E477" s="54">
        <v>1827.3</v>
      </c>
      <c r="F477" s="54">
        <v>0</v>
      </c>
      <c r="G477" s="62">
        <f>F477-E477</f>
        <v>-1827.3</v>
      </c>
      <c r="H477" s="53">
        <f t="shared" si="48"/>
        <v>0</v>
      </c>
    </row>
    <row r="478" spans="1:8" ht="14.25" customHeight="1" x14ac:dyDescent="0.2">
      <c r="A478" s="9"/>
      <c r="B478" s="4" t="s">
        <v>56</v>
      </c>
      <c r="C478" s="20"/>
      <c r="D478" s="54">
        <v>30000</v>
      </c>
      <c r="E478" s="54">
        <v>1827.3</v>
      </c>
      <c r="F478" s="54">
        <v>0</v>
      </c>
      <c r="G478" s="62">
        <f>F478-E478</f>
        <v>-1827.3</v>
      </c>
      <c r="H478" s="53">
        <f t="shared" si="48"/>
        <v>0</v>
      </c>
    </row>
    <row r="479" spans="1:8" ht="14.25" customHeight="1" x14ac:dyDescent="0.2">
      <c r="A479" s="9"/>
      <c r="B479" s="4" t="s">
        <v>57</v>
      </c>
      <c r="C479" s="20"/>
      <c r="D479" s="54">
        <v>30000</v>
      </c>
      <c r="E479" s="54">
        <v>1827.3</v>
      </c>
      <c r="F479" s="54">
        <v>0</v>
      </c>
      <c r="G479" s="62">
        <f>F479-E479</f>
        <v>-1827.3</v>
      </c>
      <c r="H479" s="53">
        <f t="shared" si="48"/>
        <v>0</v>
      </c>
    </row>
    <row r="480" spans="1:8" ht="14.25" customHeight="1" x14ac:dyDescent="0.2">
      <c r="A480" s="9"/>
      <c r="B480" s="197"/>
      <c r="C480" s="197"/>
      <c r="D480" s="198"/>
      <c r="E480" s="198"/>
      <c r="F480" s="198"/>
      <c r="G480" s="198"/>
      <c r="H480" s="198"/>
    </row>
    <row r="481" spans="1:8" ht="14.25" customHeight="1" x14ac:dyDescent="0.2">
      <c r="A481" s="9"/>
      <c r="B481" s="4" t="s">
        <v>122</v>
      </c>
      <c r="C481" s="29">
        <v>14810</v>
      </c>
      <c r="D481" s="48"/>
      <c r="E481" s="48"/>
      <c r="F481" s="48"/>
      <c r="G481" s="48"/>
      <c r="H481" s="48"/>
    </row>
    <row r="482" spans="1:8" ht="22.5" customHeight="1" x14ac:dyDescent="0.2">
      <c r="A482" s="9"/>
      <c r="B482" s="4"/>
      <c r="C482" s="27" t="s">
        <v>0</v>
      </c>
      <c r="D482" s="15" t="s">
        <v>501</v>
      </c>
      <c r="E482" s="15" t="s">
        <v>502</v>
      </c>
      <c r="F482" s="15" t="s">
        <v>499</v>
      </c>
      <c r="G482" s="16" t="s">
        <v>472</v>
      </c>
      <c r="H482" s="15" t="s">
        <v>500</v>
      </c>
    </row>
    <row r="483" spans="1:8" ht="14.25" customHeight="1" x14ac:dyDescent="0.2">
      <c r="A483" s="9"/>
      <c r="B483" s="5" t="s">
        <v>51</v>
      </c>
      <c r="C483" s="22" t="s">
        <v>52</v>
      </c>
      <c r="D483" s="46">
        <v>0</v>
      </c>
      <c r="E483" s="46">
        <v>100</v>
      </c>
      <c r="F483" s="46">
        <v>99.8</v>
      </c>
      <c r="G483" s="14">
        <f>F483-E483</f>
        <v>-0.20000000000000284</v>
      </c>
      <c r="H483" s="53">
        <f t="shared" ref="H483:H486" si="49">F483/E483*100</f>
        <v>99.8</v>
      </c>
    </row>
    <row r="484" spans="1:8" ht="14.25" customHeight="1" x14ac:dyDescent="0.2">
      <c r="A484" s="9"/>
      <c r="B484" s="4" t="s">
        <v>53</v>
      </c>
      <c r="C484" s="20"/>
      <c r="D484" s="54">
        <v>0</v>
      </c>
      <c r="E484" s="54">
        <v>100</v>
      </c>
      <c r="F484" s="54">
        <v>99.8</v>
      </c>
      <c r="G484" s="62">
        <f>F484-E484</f>
        <v>-0.20000000000000284</v>
      </c>
      <c r="H484" s="53">
        <f t="shared" si="49"/>
        <v>99.8</v>
      </c>
    </row>
    <row r="485" spans="1:8" ht="14.25" customHeight="1" x14ac:dyDescent="0.2">
      <c r="A485" s="9"/>
      <c r="B485" s="4" t="s">
        <v>56</v>
      </c>
      <c r="C485" s="20"/>
      <c r="D485" s="54">
        <v>0</v>
      </c>
      <c r="E485" s="54">
        <v>100</v>
      </c>
      <c r="F485" s="54">
        <v>99.8</v>
      </c>
      <c r="G485" s="62">
        <f>F485-E485</f>
        <v>-0.20000000000000284</v>
      </c>
      <c r="H485" s="53">
        <f t="shared" si="49"/>
        <v>99.8</v>
      </c>
    </row>
    <row r="486" spans="1:8" ht="14.25" customHeight="1" x14ac:dyDescent="0.2">
      <c r="A486" s="9"/>
      <c r="B486" s="4" t="s">
        <v>57</v>
      </c>
      <c r="C486" s="20"/>
      <c r="D486" s="54">
        <v>0</v>
      </c>
      <c r="E486" s="54">
        <v>100</v>
      </c>
      <c r="F486" s="54">
        <v>99.8</v>
      </c>
      <c r="G486" s="62">
        <f>F486-E486</f>
        <v>-0.20000000000000284</v>
      </c>
      <c r="H486" s="53">
        <f t="shared" si="49"/>
        <v>99.8</v>
      </c>
    </row>
    <row r="487" spans="1:8" ht="14.25" customHeight="1" x14ac:dyDescent="0.2">
      <c r="A487" s="9"/>
      <c r="B487" s="197"/>
      <c r="C487" s="197"/>
      <c r="D487" s="198"/>
      <c r="E487" s="198"/>
      <c r="F487" s="198"/>
      <c r="G487" s="198"/>
      <c r="H487" s="198"/>
    </row>
    <row r="488" spans="1:8" ht="24.75" customHeight="1" x14ac:dyDescent="0.2">
      <c r="A488" s="9"/>
      <c r="B488" s="4" t="s">
        <v>3</v>
      </c>
      <c r="C488" s="29">
        <v>14810</v>
      </c>
      <c r="D488" s="48"/>
      <c r="E488" s="48"/>
      <c r="F488" s="48"/>
      <c r="G488" s="48"/>
      <c r="H488" s="48"/>
    </row>
    <row r="489" spans="1:8" ht="21.75" customHeight="1" x14ac:dyDescent="0.2">
      <c r="A489" s="9"/>
      <c r="B489" s="4"/>
      <c r="C489" s="27" t="s">
        <v>0</v>
      </c>
      <c r="D489" s="15" t="s">
        <v>501</v>
      </c>
      <c r="E489" s="15" t="s">
        <v>502</v>
      </c>
      <c r="F489" s="15" t="s">
        <v>499</v>
      </c>
      <c r="G489" s="16" t="s">
        <v>472</v>
      </c>
      <c r="H489" s="15" t="s">
        <v>500</v>
      </c>
    </row>
    <row r="490" spans="1:8" ht="14.25" customHeight="1" x14ac:dyDescent="0.2">
      <c r="A490" s="9"/>
      <c r="B490" s="5" t="s">
        <v>51</v>
      </c>
      <c r="C490" s="22">
        <v>282</v>
      </c>
      <c r="D490" s="46">
        <v>0</v>
      </c>
      <c r="E490" s="46">
        <v>200</v>
      </c>
      <c r="F490" s="46">
        <v>190</v>
      </c>
      <c r="G490" s="14">
        <f>F490-E490</f>
        <v>-10</v>
      </c>
      <c r="H490" s="53">
        <f t="shared" ref="H490:H493" si="50">F490/E490*100</f>
        <v>95</v>
      </c>
    </row>
    <row r="491" spans="1:8" ht="14.25" customHeight="1" x14ac:dyDescent="0.2">
      <c r="A491" s="9"/>
      <c r="B491" s="4" t="s">
        <v>53</v>
      </c>
      <c r="C491" s="20"/>
      <c r="D491" s="54">
        <v>0</v>
      </c>
      <c r="E491" s="54">
        <v>200</v>
      </c>
      <c r="F491" s="54">
        <v>190</v>
      </c>
      <c r="G491" s="62">
        <f>F491-E491</f>
        <v>-10</v>
      </c>
      <c r="H491" s="53">
        <f t="shared" si="50"/>
        <v>95</v>
      </c>
    </row>
    <row r="492" spans="1:8" ht="14.25" customHeight="1" x14ac:dyDescent="0.2">
      <c r="A492" s="9"/>
      <c r="B492" s="4" t="s">
        <v>56</v>
      </c>
      <c r="C492" s="20"/>
      <c r="D492" s="54">
        <v>0</v>
      </c>
      <c r="E492" s="54">
        <v>200</v>
      </c>
      <c r="F492" s="54">
        <v>190</v>
      </c>
      <c r="G492" s="62">
        <f>F492-E492</f>
        <v>-10</v>
      </c>
      <c r="H492" s="53">
        <f t="shared" si="50"/>
        <v>95</v>
      </c>
    </row>
    <row r="493" spans="1:8" ht="14.25" customHeight="1" x14ac:dyDescent="0.2">
      <c r="A493" s="9"/>
      <c r="B493" s="4" t="s">
        <v>57</v>
      </c>
      <c r="C493" s="20"/>
      <c r="D493" s="54">
        <v>0</v>
      </c>
      <c r="E493" s="54">
        <v>200</v>
      </c>
      <c r="F493" s="54">
        <v>190</v>
      </c>
      <c r="G493" s="62">
        <f>F493-E493</f>
        <v>-10</v>
      </c>
      <c r="H493" s="53">
        <f t="shared" si="50"/>
        <v>95</v>
      </c>
    </row>
    <row r="494" spans="1:8" ht="14.25" customHeight="1" x14ac:dyDescent="0.2">
      <c r="A494" s="9"/>
      <c r="B494" s="197"/>
      <c r="C494" s="197"/>
      <c r="D494" s="198"/>
      <c r="E494" s="198"/>
      <c r="F494" s="198"/>
      <c r="G494" s="198"/>
      <c r="H494" s="198"/>
    </row>
    <row r="495" spans="1:8" ht="22.5" customHeight="1" x14ac:dyDescent="0.2">
      <c r="A495" s="9"/>
      <c r="B495" s="4" t="s">
        <v>35</v>
      </c>
      <c r="C495" s="29">
        <v>14810</v>
      </c>
      <c r="D495" s="48"/>
      <c r="E495" s="48"/>
      <c r="F495" s="48"/>
      <c r="G495" s="48"/>
      <c r="H495" s="48"/>
    </row>
    <row r="496" spans="1:8" ht="22.5" customHeight="1" x14ac:dyDescent="0.2">
      <c r="A496" s="9"/>
      <c r="B496" s="4"/>
      <c r="C496" s="27" t="s">
        <v>0</v>
      </c>
      <c r="D496" s="15" t="s">
        <v>501</v>
      </c>
      <c r="E496" s="15" t="s">
        <v>502</v>
      </c>
      <c r="F496" s="15" t="s">
        <v>499</v>
      </c>
      <c r="G496" s="16" t="s">
        <v>472</v>
      </c>
      <c r="H496" s="15" t="s">
        <v>500</v>
      </c>
    </row>
    <row r="497" spans="1:8" ht="14.25" customHeight="1" x14ac:dyDescent="0.2">
      <c r="A497" s="9"/>
      <c r="B497" s="5" t="s">
        <v>51</v>
      </c>
      <c r="C497" s="22" t="s">
        <v>52</v>
      </c>
      <c r="D497" s="46">
        <v>0</v>
      </c>
      <c r="E497" s="46">
        <v>100</v>
      </c>
      <c r="F497" s="46">
        <v>99.8</v>
      </c>
      <c r="G497" s="14">
        <f>F497-E497</f>
        <v>-0.20000000000000284</v>
      </c>
      <c r="H497" s="53">
        <f t="shared" ref="H497:H500" si="51">F497/E497*100</f>
        <v>99.8</v>
      </c>
    </row>
    <row r="498" spans="1:8" ht="14.25" customHeight="1" x14ac:dyDescent="0.2">
      <c r="A498" s="9"/>
      <c r="B498" s="4" t="s">
        <v>53</v>
      </c>
      <c r="C498" s="20"/>
      <c r="D498" s="54">
        <v>0</v>
      </c>
      <c r="E498" s="54">
        <v>100</v>
      </c>
      <c r="F498" s="54">
        <v>99.8</v>
      </c>
      <c r="G498" s="14">
        <f>F498-E498</f>
        <v>-0.20000000000000284</v>
      </c>
      <c r="H498" s="53">
        <f t="shared" si="51"/>
        <v>99.8</v>
      </c>
    </row>
    <row r="499" spans="1:8" ht="14.25" customHeight="1" x14ac:dyDescent="0.2">
      <c r="A499" s="9"/>
      <c r="B499" s="4" t="s">
        <v>56</v>
      </c>
      <c r="C499" s="20"/>
      <c r="D499" s="54">
        <v>0</v>
      </c>
      <c r="E499" s="54">
        <v>100</v>
      </c>
      <c r="F499" s="54">
        <v>99.8</v>
      </c>
      <c r="G499" s="14">
        <f>F499-E499</f>
        <v>-0.20000000000000284</v>
      </c>
      <c r="H499" s="53">
        <f t="shared" si="51"/>
        <v>99.8</v>
      </c>
    </row>
    <row r="500" spans="1:8" ht="14.25" customHeight="1" x14ac:dyDescent="0.2">
      <c r="A500" s="9"/>
      <c r="B500" s="4" t="s">
        <v>57</v>
      </c>
      <c r="C500" s="20"/>
      <c r="D500" s="54">
        <v>0</v>
      </c>
      <c r="E500" s="54">
        <v>100</v>
      </c>
      <c r="F500" s="54">
        <v>99.8</v>
      </c>
      <c r="G500" s="14">
        <f>F500-E500</f>
        <v>-0.20000000000000284</v>
      </c>
      <c r="H500" s="53">
        <f t="shared" si="51"/>
        <v>99.8</v>
      </c>
    </row>
    <row r="501" spans="1:8" ht="14.25" customHeight="1" x14ac:dyDescent="0.2">
      <c r="A501" s="9"/>
      <c r="B501" s="197"/>
      <c r="C501" s="197"/>
      <c r="D501" s="198"/>
      <c r="E501" s="198"/>
      <c r="F501" s="198"/>
      <c r="G501" s="198"/>
      <c r="H501" s="198"/>
    </row>
    <row r="502" spans="1:8" ht="24.75" customHeight="1" x14ac:dyDescent="0.2">
      <c r="A502" s="9"/>
      <c r="B502" s="4" t="s">
        <v>123</v>
      </c>
      <c r="C502" s="29">
        <v>14810</v>
      </c>
      <c r="D502" s="48"/>
      <c r="E502" s="48"/>
      <c r="F502" s="48"/>
      <c r="G502" s="48"/>
      <c r="H502" s="48"/>
    </row>
    <row r="503" spans="1:8" ht="23.25" customHeight="1" x14ac:dyDescent="0.2">
      <c r="A503" s="9"/>
      <c r="B503" s="4"/>
      <c r="C503" s="27" t="s">
        <v>0</v>
      </c>
      <c r="D503" s="15" t="s">
        <v>501</v>
      </c>
      <c r="E503" s="15" t="s">
        <v>502</v>
      </c>
      <c r="F503" s="15" t="s">
        <v>499</v>
      </c>
      <c r="G503" s="16" t="s">
        <v>472</v>
      </c>
      <c r="H503" s="15" t="s">
        <v>500</v>
      </c>
    </row>
    <row r="504" spans="1:8" ht="14.25" customHeight="1" x14ac:dyDescent="0.2">
      <c r="A504" s="9"/>
      <c r="B504" s="5" t="s">
        <v>51</v>
      </c>
      <c r="C504" s="22" t="s">
        <v>52</v>
      </c>
      <c r="D504" s="46">
        <v>0</v>
      </c>
      <c r="E504" s="46">
        <v>200</v>
      </c>
      <c r="F504" s="46">
        <v>100</v>
      </c>
      <c r="G504" s="14">
        <f>F504-E504</f>
        <v>-100</v>
      </c>
      <c r="H504" s="53">
        <f t="shared" ref="H504:H507" si="52">F504/E504*100</f>
        <v>50</v>
      </c>
    </row>
    <row r="505" spans="1:8" ht="14.25" customHeight="1" x14ac:dyDescent="0.2">
      <c r="A505" s="9"/>
      <c r="B505" s="4" t="s">
        <v>53</v>
      </c>
      <c r="C505" s="20"/>
      <c r="D505" s="54">
        <v>0</v>
      </c>
      <c r="E505" s="54">
        <v>200</v>
      </c>
      <c r="F505" s="54">
        <v>100</v>
      </c>
      <c r="G505" s="62">
        <f>F505-E505</f>
        <v>-100</v>
      </c>
      <c r="H505" s="53">
        <f t="shared" si="52"/>
        <v>50</v>
      </c>
    </row>
    <row r="506" spans="1:8" ht="14.25" customHeight="1" x14ac:dyDescent="0.2">
      <c r="A506" s="9"/>
      <c r="B506" s="4" t="s">
        <v>56</v>
      </c>
      <c r="C506" s="20"/>
      <c r="D506" s="54">
        <v>0</v>
      </c>
      <c r="E506" s="54">
        <v>200</v>
      </c>
      <c r="F506" s="54">
        <v>100</v>
      </c>
      <c r="G506" s="62">
        <f>F506-E506</f>
        <v>-100</v>
      </c>
      <c r="H506" s="53">
        <f t="shared" si="52"/>
        <v>50</v>
      </c>
    </row>
    <row r="507" spans="1:8" ht="14.25" customHeight="1" x14ac:dyDescent="0.2">
      <c r="A507" s="9"/>
      <c r="B507" s="4" t="s">
        <v>57</v>
      </c>
      <c r="C507" s="20"/>
      <c r="D507" s="54">
        <v>0</v>
      </c>
      <c r="E507" s="54">
        <v>200</v>
      </c>
      <c r="F507" s="54">
        <v>100</v>
      </c>
      <c r="G507" s="62">
        <f>F507-E507</f>
        <v>-100</v>
      </c>
      <c r="H507" s="53">
        <f t="shared" si="52"/>
        <v>50</v>
      </c>
    </row>
    <row r="508" spans="1:8" ht="14.25" customHeight="1" x14ac:dyDescent="0.2">
      <c r="A508" s="9"/>
      <c r="B508" s="197"/>
      <c r="C508" s="197"/>
      <c r="D508" s="198"/>
      <c r="E508" s="198"/>
      <c r="F508" s="198"/>
      <c r="G508" s="198"/>
      <c r="H508" s="198"/>
    </row>
    <row r="509" spans="1:8" ht="14.25" customHeight="1" x14ac:dyDescent="0.2">
      <c r="A509" s="9"/>
      <c r="B509" s="4" t="s">
        <v>124</v>
      </c>
      <c r="C509" s="29">
        <v>14810</v>
      </c>
      <c r="D509" s="48"/>
      <c r="E509" s="48"/>
      <c r="F509" s="48"/>
      <c r="G509" s="48"/>
      <c r="H509" s="48"/>
    </row>
    <row r="510" spans="1:8" ht="23.25" customHeight="1" x14ac:dyDescent="0.2">
      <c r="A510" s="9"/>
      <c r="B510" s="4"/>
      <c r="C510" s="27" t="s">
        <v>0</v>
      </c>
      <c r="D510" s="15" t="s">
        <v>501</v>
      </c>
      <c r="E510" s="15" t="s">
        <v>502</v>
      </c>
      <c r="F510" s="15" t="s">
        <v>499</v>
      </c>
      <c r="G510" s="16" t="s">
        <v>472</v>
      </c>
      <c r="H510" s="15" t="s">
        <v>500</v>
      </c>
    </row>
    <row r="511" spans="1:8" ht="14.25" customHeight="1" x14ac:dyDescent="0.2">
      <c r="A511" s="9"/>
      <c r="B511" s="5" t="s">
        <v>51</v>
      </c>
      <c r="C511" s="22" t="s">
        <v>52</v>
      </c>
      <c r="D511" s="46">
        <v>0</v>
      </c>
      <c r="E511" s="46">
        <v>1462.7</v>
      </c>
      <c r="F511" s="46">
        <v>1395.1</v>
      </c>
      <c r="G511" s="14">
        <f>F511-E511</f>
        <v>-67.600000000000136</v>
      </c>
      <c r="H511" s="53">
        <f t="shared" ref="H511:H514" si="53">F511/E511*100</f>
        <v>95.378409790114162</v>
      </c>
    </row>
    <row r="512" spans="1:8" ht="14.25" customHeight="1" x14ac:dyDescent="0.2">
      <c r="A512" s="9"/>
      <c r="B512" s="4" t="s">
        <v>53</v>
      </c>
      <c r="C512" s="20"/>
      <c r="D512" s="54">
        <v>0</v>
      </c>
      <c r="E512" s="54">
        <v>1462.7</v>
      </c>
      <c r="F512" s="54">
        <v>1395.1</v>
      </c>
      <c r="G512" s="62">
        <f>F512-E512</f>
        <v>-67.600000000000136</v>
      </c>
      <c r="H512" s="53">
        <f t="shared" si="53"/>
        <v>95.378409790114162</v>
      </c>
    </row>
    <row r="513" spans="1:8" ht="14.25" customHeight="1" x14ac:dyDescent="0.2">
      <c r="A513" s="9"/>
      <c r="B513" s="4" t="s">
        <v>56</v>
      </c>
      <c r="C513" s="20"/>
      <c r="D513" s="54">
        <v>0</v>
      </c>
      <c r="E513" s="54">
        <v>1462.7</v>
      </c>
      <c r="F513" s="54">
        <v>1395.1</v>
      </c>
      <c r="G513" s="62">
        <f>F513-E513</f>
        <v>-67.600000000000136</v>
      </c>
      <c r="H513" s="53">
        <f t="shared" si="53"/>
        <v>95.378409790114162</v>
      </c>
    </row>
    <row r="514" spans="1:8" ht="14.25" customHeight="1" x14ac:dyDescent="0.2">
      <c r="A514" s="9"/>
      <c r="B514" s="4" t="s">
        <v>57</v>
      </c>
      <c r="C514" s="20"/>
      <c r="D514" s="54">
        <v>0</v>
      </c>
      <c r="E514" s="54">
        <v>1462.7</v>
      </c>
      <c r="F514" s="54">
        <v>1395.1</v>
      </c>
      <c r="G514" s="62">
        <f>F514-E514</f>
        <v>-67.600000000000136</v>
      </c>
      <c r="H514" s="53">
        <f t="shared" si="53"/>
        <v>95.378409790114162</v>
      </c>
    </row>
    <row r="515" spans="1:8" ht="14.25" customHeight="1" x14ac:dyDescent="0.2">
      <c r="A515" s="9"/>
      <c r="B515" s="197"/>
      <c r="C515" s="197"/>
      <c r="D515" s="198"/>
      <c r="E515" s="198"/>
      <c r="F515" s="198"/>
      <c r="G515" s="198"/>
      <c r="H515" s="198"/>
    </row>
    <row r="516" spans="1:8" ht="19.5" customHeight="1" x14ac:dyDescent="0.2">
      <c r="A516" s="9"/>
      <c r="B516" s="4" t="s">
        <v>125</v>
      </c>
      <c r="C516" s="29">
        <v>14810</v>
      </c>
      <c r="D516" s="48"/>
      <c r="E516" s="48"/>
      <c r="F516" s="48"/>
      <c r="G516" s="48"/>
      <c r="H516" s="48"/>
    </row>
    <row r="517" spans="1:8" ht="21" customHeight="1" x14ac:dyDescent="0.2">
      <c r="A517" s="9"/>
      <c r="B517" s="4"/>
      <c r="C517" s="27" t="s">
        <v>0</v>
      </c>
      <c r="D517" s="15" t="s">
        <v>501</v>
      </c>
      <c r="E517" s="15" t="s">
        <v>502</v>
      </c>
      <c r="F517" s="15" t="s">
        <v>499</v>
      </c>
      <c r="G517" s="16" t="s">
        <v>472</v>
      </c>
      <c r="H517" s="15" t="s">
        <v>500</v>
      </c>
    </row>
    <row r="518" spans="1:8" ht="14.25" customHeight="1" x14ac:dyDescent="0.2">
      <c r="A518" s="9"/>
      <c r="B518" s="5" t="s">
        <v>51</v>
      </c>
      <c r="C518" s="22" t="s">
        <v>52</v>
      </c>
      <c r="D518" s="46">
        <v>0</v>
      </c>
      <c r="E518" s="46">
        <v>2590</v>
      </c>
      <c r="F518" s="46">
        <v>2590</v>
      </c>
      <c r="G518" s="14">
        <f>F518-E518</f>
        <v>0</v>
      </c>
      <c r="H518" s="53">
        <f t="shared" ref="H518:H521" si="54">F518/E518*100</f>
        <v>100</v>
      </c>
    </row>
    <row r="519" spans="1:8" ht="14.25" customHeight="1" x14ac:dyDescent="0.2">
      <c r="A519" s="9"/>
      <c r="B519" s="4" t="s">
        <v>53</v>
      </c>
      <c r="C519" s="20"/>
      <c r="D519" s="54">
        <v>0</v>
      </c>
      <c r="E519" s="54">
        <v>2590</v>
      </c>
      <c r="F519" s="54">
        <v>2590</v>
      </c>
      <c r="G519" s="62">
        <f>F519-E519</f>
        <v>0</v>
      </c>
      <c r="H519" s="53">
        <f t="shared" si="54"/>
        <v>100</v>
      </c>
    </row>
    <row r="520" spans="1:8" ht="14.25" customHeight="1" x14ac:dyDescent="0.2">
      <c r="A520" s="9"/>
      <c r="B520" s="4" t="s">
        <v>56</v>
      </c>
      <c r="C520" s="20"/>
      <c r="D520" s="54">
        <v>0</v>
      </c>
      <c r="E520" s="54">
        <v>2590</v>
      </c>
      <c r="F520" s="54">
        <v>2590</v>
      </c>
      <c r="G520" s="62">
        <f>F520-E520</f>
        <v>0</v>
      </c>
      <c r="H520" s="53">
        <f t="shared" si="54"/>
        <v>100</v>
      </c>
    </row>
    <row r="521" spans="1:8" ht="14.25" customHeight="1" x14ac:dyDescent="0.2">
      <c r="A521" s="9"/>
      <c r="B521" s="4" t="s">
        <v>57</v>
      </c>
      <c r="C521" s="20"/>
      <c r="D521" s="54">
        <v>0</v>
      </c>
      <c r="E521" s="54">
        <v>2590</v>
      </c>
      <c r="F521" s="54">
        <v>2590</v>
      </c>
      <c r="G521" s="62">
        <f>F521-E521</f>
        <v>0</v>
      </c>
      <c r="H521" s="53">
        <f t="shared" si="54"/>
        <v>100</v>
      </c>
    </row>
    <row r="522" spans="1:8" ht="14.25" customHeight="1" x14ac:dyDescent="0.2">
      <c r="A522" s="9"/>
      <c r="B522" s="197"/>
      <c r="C522" s="197"/>
      <c r="D522" s="198"/>
      <c r="E522" s="198"/>
      <c r="F522" s="198"/>
      <c r="G522" s="198"/>
      <c r="H522" s="198"/>
    </row>
    <row r="523" spans="1:8" ht="23.25" customHeight="1" x14ac:dyDescent="0.2">
      <c r="A523" s="9"/>
      <c r="B523" s="4" t="s">
        <v>515</v>
      </c>
      <c r="C523" s="29">
        <v>14810</v>
      </c>
      <c r="D523" s="48"/>
      <c r="E523" s="48"/>
      <c r="F523" s="48"/>
      <c r="G523" s="48"/>
      <c r="H523" s="48"/>
    </row>
    <row r="524" spans="1:8" ht="19.5" customHeight="1" x14ac:dyDescent="0.2">
      <c r="A524" s="9"/>
      <c r="B524" s="4"/>
      <c r="C524" s="27" t="s">
        <v>0</v>
      </c>
      <c r="D524" s="15" t="s">
        <v>501</v>
      </c>
      <c r="E524" s="15" t="s">
        <v>502</v>
      </c>
      <c r="F524" s="15" t="s">
        <v>499</v>
      </c>
      <c r="G524" s="16" t="s">
        <v>472</v>
      </c>
      <c r="H524" s="15" t="s">
        <v>500</v>
      </c>
    </row>
    <row r="525" spans="1:8" ht="14.25" customHeight="1" x14ac:dyDescent="0.2">
      <c r="A525" s="9"/>
      <c r="B525" s="5" t="s">
        <v>51</v>
      </c>
      <c r="C525" s="22" t="s">
        <v>52</v>
      </c>
      <c r="D525" s="46">
        <v>0</v>
      </c>
      <c r="E525" s="46">
        <v>256</v>
      </c>
      <c r="F525" s="46">
        <v>256</v>
      </c>
      <c r="G525" s="14">
        <f>F525-E525</f>
        <v>0</v>
      </c>
      <c r="H525" s="53">
        <f t="shared" ref="H525:H528" si="55">F525/E525*100</f>
        <v>100</v>
      </c>
    </row>
    <row r="526" spans="1:8" ht="14.25" customHeight="1" x14ac:dyDescent="0.2">
      <c r="A526" s="9"/>
      <c r="B526" s="4" t="s">
        <v>53</v>
      </c>
      <c r="C526" s="20"/>
      <c r="D526" s="54">
        <v>0</v>
      </c>
      <c r="E526" s="54">
        <v>256</v>
      </c>
      <c r="F526" s="54">
        <v>256</v>
      </c>
      <c r="G526" s="62">
        <f>F526-E526</f>
        <v>0</v>
      </c>
      <c r="H526" s="53">
        <f t="shared" si="55"/>
        <v>100</v>
      </c>
    </row>
    <row r="527" spans="1:8" ht="14.25" customHeight="1" x14ac:dyDescent="0.2">
      <c r="A527" s="9"/>
      <c r="B527" s="4" t="s">
        <v>56</v>
      </c>
      <c r="C527" s="20"/>
      <c r="D527" s="54">
        <v>0</v>
      </c>
      <c r="E527" s="54">
        <v>256</v>
      </c>
      <c r="F527" s="54">
        <v>256</v>
      </c>
      <c r="G527" s="62">
        <f>F527-E527</f>
        <v>0</v>
      </c>
      <c r="H527" s="53">
        <f t="shared" si="55"/>
        <v>100</v>
      </c>
    </row>
    <row r="528" spans="1:8" ht="14.25" customHeight="1" x14ac:dyDescent="0.2">
      <c r="A528" s="9"/>
      <c r="B528" s="4" t="s">
        <v>57</v>
      </c>
      <c r="C528" s="20"/>
      <c r="D528" s="54">
        <v>0</v>
      </c>
      <c r="E528" s="54">
        <v>256</v>
      </c>
      <c r="F528" s="54">
        <v>256</v>
      </c>
      <c r="G528" s="62">
        <f>F528-E528</f>
        <v>0</v>
      </c>
      <c r="H528" s="53">
        <f t="shared" si="55"/>
        <v>100</v>
      </c>
    </row>
    <row r="529" spans="1:8" ht="14.25" customHeight="1" x14ac:dyDescent="0.2">
      <c r="A529" s="9"/>
      <c r="B529" s="197"/>
      <c r="C529" s="197"/>
      <c r="D529" s="198"/>
      <c r="E529" s="198"/>
      <c r="F529" s="198"/>
      <c r="G529" s="198"/>
      <c r="H529" s="198"/>
    </row>
    <row r="530" spans="1:8" ht="25.5" customHeight="1" x14ac:dyDescent="0.2">
      <c r="A530" s="9"/>
      <c r="B530" s="4" t="s">
        <v>126</v>
      </c>
      <c r="C530" s="30">
        <v>14810</v>
      </c>
      <c r="D530" s="48"/>
      <c r="E530" s="48"/>
      <c r="F530" s="48"/>
      <c r="G530" s="48"/>
      <c r="H530" s="48"/>
    </row>
    <row r="531" spans="1:8" ht="22.5" customHeight="1" x14ac:dyDescent="0.2">
      <c r="A531" s="9"/>
      <c r="B531" s="4"/>
      <c r="C531" s="27" t="s">
        <v>0</v>
      </c>
      <c r="D531" s="15" t="s">
        <v>501</v>
      </c>
      <c r="E531" s="15" t="s">
        <v>502</v>
      </c>
      <c r="F531" s="15" t="s">
        <v>499</v>
      </c>
      <c r="G531" s="16" t="s">
        <v>472</v>
      </c>
      <c r="H531" s="15" t="s">
        <v>500</v>
      </c>
    </row>
    <row r="532" spans="1:8" ht="14.25" customHeight="1" x14ac:dyDescent="0.2">
      <c r="A532" s="9"/>
      <c r="B532" s="5" t="s">
        <v>51</v>
      </c>
      <c r="C532" s="22" t="s">
        <v>52</v>
      </c>
      <c r="D532" s="51">
        <v>0</v>
      </c>
      <c r="E532" s="51">
        <v>100</v>
      </c>
      <c r="F532" s="51">
        <v>100</v>
      </c>
      <c r="G532" s="14">
        <f>F532-E532</f>
        <v>0</v>
      </c>
      <c r="H532" s="53">
        <f t="shared" ref="H532:H535" si="56">F532/E532*100</f>
        <v>100</v>
      </c>
    </row>
    <row r="533" spans="1:8" ht="14.25" customHeight="1" x14ac:dyDescent="0.2">
      <c r="A533" s="9"/>
      <c r="B533" s="4" t="s">
        <v>53</v>
      </c>
      <c r="C533" s="20"/>
      <c r="D533" s="54">
        <v>0</v>
      </c>
      <c r="E533" s="54">
        <v>100</v>
      </c>
      <c r="F533" s="54">
        <v>100</v>
      </c>
      <c r="G533" s="62">
        <f>F533-E533</f>
        <v>0</v>
      </c>
      <c r="H533" s="53">
        <f t="shared" si="56"/>
        <v>100</v>
      </c>
    </row>
    <row r="534" spans="1:8" ht="14.25" customHeight="1" x14ac:dyDescent="0.2">
      <c r="A534" s="9"/>
      <c r="B534" s="4" t="s">
        <v>56</v>
      </c>
      <c r="C534" s="20"/>
      <c r="D534" s="54">
        <v>0</v>
      </c>
      <c r="E534" s="54">
        <v>100</v>
      </c>
      <c r="F534" s="54">
        <v>100</v>
      </c>
      <c r="G534" s="62">
        <f>F534-E534</f>
        <v>0</v>
      </c>
      <c r="H534" s="53">
        <f t="shared" si="56"/>
        <v>100</v>
      </c>
    </row>
    <row r="535" spans="1:8" ht="14.25" customHeight="1" x14ac:dyDescent="0.2">
      <c r="A535" s="9"/>
      <c r="B535" s="4" t="s">
        <v>57</v>
      </c>
      <c r="C535" s="20"/>
      <c r="D535" s="54">
        <v>0</v>
      </c>
      <c r="E535" s="54">
        <v>100</v>
      </c>
      <c r="F535" s="54">
        <v>100</v>
      </c>
      <c r="G535" s="62">
        <f>F535-E535</f>
        <v>0</v>
      </c>
      <c r="H535" s="53">
        <f t="shared" si="56"/>
        <v>100</v>
      </c>
    </row>
    <row r="536" spans="1:8" ht="14.25" customHeight="1" x14ac:dyDescent="0.2">
      <c r="A536" s="9"/>
      <c r="B536" s="209"/>
      <c r="C536" s="209"/>
      <c r="D536" s="209"/>
      <c r="E536" s="209"/>
      <c r="F536" s="209"/>
      <c r="G536" s="209"/>
      <c r="H536" s="209"/>
    </row>
    <row r="537" spans="1:8" ht="21" customHeight="1" x14ac:dyDescent="0.2">
      <c r="A537" s="9"/>
      <c r="B537" s="31" t="s">
        <v>127</v>
      </c>
      <c r="C537" s="32" t="s">
        <v>128</v>
      </c>
      <c r="D537" s="48"/>
      <c r="E537" s="48"/>
      <c r="F537" s="48"/>
      <c r="G537" s="48"/>
      <c r="H537" s="48"/>
    </row>
    <row r="538" spans="1:8" ht="20.25" customHeight="1" x14ac:dyDescent="0.2">
      <c r="A538" s="9"/>
      <c r="B538" s="31"/>
      <c r="C538" s="27" t="s">
        <v>0</v>
      </c>
      <c r="D538" s="15" t="s">
        <v>501</v>
      </c>
      <c r="E538" s="15" t="s">
        <v>502</v>
      </c>
      <c r="F538" s="15" t="s">
        <v>499</v>
      </c>
      <c r="G538" s="16" t="s">
        <v>472</v>
      </c>
      <c r="H538" s="15" t="s">
        <v>500</v>
      </c>
    </row>
    <row r="539" spans="1:8" ht="14.25" customHeight="1" x14ac:dyDescent="0.2">
      <c r="A539" s="9"/>
      <c r="B539" s="5" t="s">
        <v>37</v>
      </c>
      <c r="C539" s="22" t="s">
        <v>38</v>
      </c>
      <c r="D539" s="46">
        <v>258972.4</v>
      </c>
      <c r="E539" s="46">
        <v>302795.5</v>
      </c>
      <c r="F539" s="46">
        <v>302686.8</v>
      </c>
      <c r="G539" s="14">
        <f t="shared" ref="G539:G549" si="57">F539-E539</f>
        <v>-108.70000000001164</v>
      </c>
      <c r="H539" s="56">
        <f t="shared" ref="H539:H549" si="58">F539/E539*100</f>
        <v>99.964101183802271</v>
      </c>
    </row>
    <row r="540" spans="1:8" ht="14.25" customHeight="1" x14ac:dyDescent="0.2">
      <c r="A540" s="9"/>
      <c r="B540" s="5" t="s">
        <v>39</v>
      </c>
      <c r="C540" s="22" t="s">
        <v>40</v>
      </c>
      <c r="D540" s="46">
        <v>43304.800000000003</v>
      </c>
      <c r="E540" s="46">
        <v>50346.9</v>
      </c>
      <c r="F540" s="46">
        <v>50282</v>
      </c>
      <c r="G540" s="14">
        <f t="shared" si="57"/>
        <v>-64.900000000001455</v>
      </c>
      <c r="H540" s="53">
        <f t="shared" si="58"/>
        <v>99.87109434741761</v>
      </c>
    </row>
    <row r="541" spans="1:8" ht="14.25" customHeight="1" x14ac:dyDescent="0.2">
      <c r="A541" s="9"/>
      <c r="B541" s="5" t="s">
        <v>41</v>
      </c>
      <c r="C541" s="22" t="s">
        <v>42</v>
      </c>
      <c r="D541" s="46">
        <v>54853</v>
      </c>
      <c r="E541" s="46">
        <v>144561</v>
      </c>
      <c r="F541" s="46">
        <v>142578.79999999999</v>
      </c>
      <c r="G541" s="14">
        <f t="shared" si="57"/>
        <v>-1982.2000000000116</v>
      </c>
      <c r="H541" s="53">
        <f t="shared" si="58"/>
        <v>98.628814133825841</v>
      </c>
    </row>
    <row r="542" spans="1:8" ht="14.25" customHeight="1" x14ac:dyDescent="0.2">
      <c r="A542" s="9"/>
      <c r="B542" s="5" t="s">
        <v>43</v>
      </c>
      <c r="C542" s="22" t="s">
        <v>44</v>
      </c>
      <c r="D542" s="46">
        <v>16268.7</v>
      </c>
      <c r="E542" s="46">
        <v>21882.2</v>
      </c>
      <c r="F542" s="46">
        <v>18077.400000000001</v>
      </c>
      <c r="G542" s="14">
        <f t="shared" si="57"/>
        <v>-3804.7999999999993</v>
      </c>
      <c r="H542" s="53">
        <f t="shared" si="58"/>
        <v>82.61235159170468</v>
      </c>
    </row>
    <row r="543" spans="1:8" ht="14.25" customHeight="1" x14ac:dyDescent="0.2">
      <c r="A543" s="9"/>
      <c r="B543" s="5" t="s">
        <v>45</v>
      </c>
      <c r="C543" s="22" t="s">
        <v>46</v>
      </c>
      <c r="D543" s="46">
        <v>39251.300000000003</v>
      </c>
      <c r="E543" s="46">
        <v>36905.699999999997</v>
      </c>
      <c r="F543" s="46">
        <v>35689.699999999997</v>
      </c>
      <c r="G543" s="14">
        <f t="shared" si="57"/>
        <v>-1216</v>
      </c>
      <c r="H543" s="53">
        <f t="shared" si="58"/>
        <v>96.705116011889757</v>
      </c>
    </row>
    <row r="544" spans="1:8" ht="14.25" customHeight="1" x14ac:dyDescent="0.2">
      <c r="A544" s="9"/>
      <c r="B544" s="5" t="s">
        <v>49</v>
      </c>
      <c r="C544" s="22" t="s">
        <v>50</v>
      </c>
      <c r="D544" s="46">
        <v>160.19999999999999</v>
      </c>
      <c r="E544" s="46">
        <v>160.19999999999999</v>
      </c>
      <c r="F544" s="46">
        <v>160.19999999999999</v>
      </c>
      <c r="G544" s="14">
        <f t="shared" si="57"/>
        <v>0</v>
      </c>
      <c r="H544" s="53">
        <f t="shared" si="58"/>
        <v>100</v>
      </c>
    </row>
    <row r="545" spans="1:8" ht="14.25" customHeight="1" x14ac:dyDescent="0.2">
      <c r="A545" s="9"/>
      <c r="B545" s="4" t="s">
        <v>53</v>
      </c>
      <c r="C545" s="20"/>
      <c r="D545" s="54">
        <v>412810.4</v>
      </c>
      <c r="E545" s="54">
        <v>556651.5</v>
      </c>
      <c r="F545" s="54">
        <v>549474.9</v>
      </c>
      <c r="G545" s="62">
        <f t="shared" si="57"/>
        <v>-7176.5999999999767</v>
      </c>
      <c r="H545" s="53">
        <f t="shared" si="58"/>
        <v>98.710755293033429</v>
      </c>
    </row>
    <row r="546" spans="1:8" ht="14.25" customHeight="1" x14ac:dyDescent="0.2">
      <c r="A546" s="9"/>
      <c r="B546" s="5" t="s">
        <v>54</v>
      </c>
      <c r="C546" s="22" t="s">
        <v>55</v>
      </c>
      <c r="D546" s="46">
        <v>22510.7</v>
      </c>
      <c r="E546" s="46">
        <v>33257.9</v>
      </c>
      <c r="F546" s="46">
        <v>21618.799999999999</v>
      </c>
      <c r="G546" s="14">
        <f t="shared" si="57"/>
        <v>-11639.100000000002</v>
      </c>
      <c r="H546" s="53">
        <f t="shared" si="58"/>
        <v>65.003502927124075</v>
      </c>
    </row>
    <row r="547" spans="1:8" ht="14.25" customHeight="1" x14ac:dyDescent="0.2">
      <c r="A547" s="9"/>
      <c r="B547" s="4" t="s">
        <v>56</v>
      </c>
      <c r="C547" s="20"/>
      <c r="D547" s="54">
        <v>435321.1</v>
      </c>
      <c r="E547" s="54">
        <v>589909.4</v>
      </c>
      <c r="F547" s="54">
        <v>571093.69999999995</v>
      </c>
      <c r="G547" s="62">
        <f t="shared" si="57"/>
        <v>-18815.70000000007</v>
      </c>
      <c r="H547" s="53">
        <f t="shared" si="58"/>
        <v>96.810408513578523</v>
      </c>
    </row>
    <row r="548" spans="1:8" ht="14.25" customHeight="1" x14ac:dyDescent="0.2">
      <c r="A548" s="9"/>
      <c r="B548" s="4" t="s">
        <v>508</v>
      </c>
      <c r="C548" s="20"/>
      <c r="D548" s="54">
        <v>182612.8</v>
      </c>
      <c r="E548" s="54">
        <v>159056.6</v>
      </c>
      <c r="F548" s="54">
        <v>109552.3</v>
      </c>
      <c r="G548" s="62">
        <f t="shared" si="57"/>
        <v>-49504.3</v>
      </c>
      <c r="H548" s="53">
        <f t="shared" si="58"/>
        <v>68.87629938022063</v>
      </c>
    </row>
    <row r="549" spans="1:8" ht="14.25" customHeight="1" x14ac:dyDescent="0.2">
      <c r="A549" s="9"/>
      <c r="B549" s="4" t="s">
        <v>57</v>
      </c>
      <c r="C549" s="20"/>
      <c r="D549" s="54">
        <v>617933.9</v>
      </c>
      <c r="E549" s="54">
        <v>748966</v>
      </c>
      <c r="F549" s="54">
        <v>680646</v>
      </c>
      <c r="G549" s="62">
        <f t="shared" si="57"/>
        <v>-68320</v>
      </c>
      <c r="H549" s="53">
        <f t="shared" si="58"/>
        <v>90.878090594232589</v>
      </c>
    </row>
    <row r="550" spans="1:8" ht="14.25" customHeight="1" x14ac:dyDescent="0.2">
      <c r="A550" s="9"/>
      <c r="B550" s="197"/>
      <c r="C550" s="197"/>
      <c r="D550" s="198"/>
      <c r="E550" s="198"/>
      <c r="F550" s="198"/>
      <c r="G550" s="198"/>
      <c r="H550" s="198"/>
    </row>
    <row r="551" spans="1:8" ht="14.25" customHeight="1" x14ac:dyDescent="0.2">
      <c r="A551" s="9"/>
      <c r="B551" s="4" t="s">
        <v>129</v>
      </c>
      <c r="C551" s="26" t="s">
        <v>130</v>
      </c>
      <c r="D551" s="48"/>
      <c r="E551" s="48"/>
      <c r="F551" s="48"/>
      <c r="G551" s="48"/>
      <c r="H551" s="48"/>
    </row>
    <row r="552" spans="1:8" ht="21" customHeight="1" x14ac:dyDescent="0.2">
      <c r="A552" s="9"/>
      <c r="B552" s="4"/>
      <c r="C552" s="27" t="s">
        <v>0</v>
      </c>
      <c r="D552" s="15" t="s">
        <v>501</v>
      </c>
      <c r="E552" s="15" t="s">
        <v>502</v>
      </c>
      <c r="F552" s="15" t="s">
        <v>499</v>
      </c>
      <c r="G552" s="16" t="s">
        <v>472</v>
      </c>
      <c r="H552" s="15" t="s">
        <v>500</v>
      </c>
    </row>
    <row r="553" spans="1:8" ht="14.25" customHeight="1" x14ac:dyDescent="0.2">
      <c r="A553" s="9"/>
      <c r="B553" s="5" t="s">
        <v>41</v>
      </c>
      <c r="C553" s="22" t="s">
        <v>42</v>
      </c>
      <c r="D553" s="51">
        <v>8500</v>
      </c>
      <c r="E553" s="51">
        <v>13560</v>
      </c>
      <c r="F553" s="51">
        <v>13193.7</v>
      </c>
      <c r="G553" s="62">
        <f t="shared" ref="G553:G558" si="59">F553-E553</f>
        <v>-366.29999999999927</v>
      </c>
      <c r="H553" s="53">
        <f t="shared" ref="H553:H558" si="60">F553/E553*100</f>
        <v>97.298672566371692</v>
      </c>
    </row>
    <row r="554" spans="1:8" ht="14.25" customHeight="1" x14ac:dyDescent="0.2">
      <c r="A554" s="9"/>
      <c r="B554" s="5" t="s">
        <v>51</v>
      </c>
      <c r="C554" s="22" t="s">
        <v>52</v>
      </c>
      <c r="D554" s="46">
        <v>6000</v>
      </c>
      <c r="E554" s="46">
        <v>5440</v>
      </c>
      <c r="F554" s="46">
        <v>5440</v>
      </c>
      <c r="G554" s="62">
        <f t="shared" si="59"/>
        <v>0</v>
      </c>
      <c r="H554" s="53">
        <f t="shared" si="60"/>
        <v>100</v>
      </c>
    </row>
    <row r="555" spans="1:8" ht="14.25" customHeight="1" x14ac:dyDescent="0.2">
      <c r="A555" s="9"/>
      <c r="B555" s="4" t="s">
        <v>53</v>
      </c>
      <c r="C555" s="20"/>
      <c r="D555" s="54">
        <v>14500</v>
      </c>
      <c r="E555" s="54">
        <v>19000</v>
      </c>
      <c r="F555" s="54">
        <v>18633.7</v>
      </c>
      <c r="G555" s="62">
        <f t="shared" si="59"/>
        <v>-366.29999999999927</v>
      </c>
      <c r="H555" s="53">
        <f t="shared" si="60"/>
        <v>98.072105263157894</v>
      </c>
    </row>
    <row r="556" spans="1:8" ht="14.25" customHeight="1" x14ac:dyDescent="0.2">
      <c r="A556" s="9"/>
      <c r="B556" s="5" t="s">
        <v>54</v>
      </c>
      <c r="C556" s="22" t="s">
        <v>55</v>
      </c>
      <c r="D556" s="46">
        <v>4500</v>
      </c>
      <c r="E556" s="46">
        <v>0</v>
      </c>
      <c r="F556" s="46">
        <v>0</v>
      </c>
      <c r="G556" s="62">
        <f t="shared" si="59"/>
        <v>0</v>
      </c>
      <c r="H556" s="60"/>
    </row>
    <row r="557" spans="1:8" ht="14.25" customHeight="1" x14ac:dyDescent="0.2">
      <c r="A557" s="9"/>
      <c r="B557" s="4" t="s">
        <v>56</v>
      </c>
      <c r="C557" s="20"/>
      <c r="D557" s="54">
        <v>19000</v>
      </c>
      <c r="E557" s="54">
        <v>19000</v>
      </c>
      <c r="F557" s="54">
        <v>18633.7</v>
      </c>
      <c r="G557" s="62">
        <f t="shared" si="59"/>
        <v>-366.29999999999927</v>
      </c>
      <c r="H557" s="53">
        <f t="shared" si="60"/>
        <v>98.072105263157894</v>
      </c>
    </row>
    <row r="558" spans="1:8" ht="14.25" customHeight="1" x14ac:dyDescent="0.2">
      <c r="A558" s="9"/>
      <c r="B558" s="4" t="s">
        <v>57</v>
      </c>
      <c r="C558" s="20"/>
      <c r="D558" s="54">
        <v>19000</v>
      </c>
      <c r="E558" s="54">
        <v>19000</v>
      </c>
      <c r="F558" s="54">
        <v>18633.7</v>
      </c>
      <c r="G558" s="62">
        <f t="shared" si="59"/>
        <v>-366.29999999999927</v>
      </c>
      <c r="H558" s="53">
        <f t="shared" si="60"/>
        <v>98.072105263157894</v>
      </c>
    </row>
    <row r="559" spans="1:8" ht="14.25" customHeight="1" x14ac:dyDescent="0.2">
      <c r="A559" s="9"/>
      <c r="B559" s="197"/>
      <c r="C559" s="197"/>
      <c r="D559" s="198"/>
      <c r="E559" s="198"/>
      <c r="F559" s="198"/>
      <c r="G559" s="198"/>
      <c r="H559" s="198"/>
    </row>
    <row r="560" spans="1:8" ht="14.25" customHeight="1" x14ac:dyDescent="0.2">
      <c r="A560" s="9"/>
      <c r="B560" s="4" t="s">
        <v>131</v>
      </c>
      <c r="C560" s="26" t="s">
        <v>132</v>
      </c>
      <c r="D560" s="48"/>
      <c r="E560" s="48"/>
      <c r="F560" s="48"/>
      <c r="G560" s="48"/>
      <c r="H560" s="48"/>
    </row>
    <row r="561" spans="1:8" ht="21.75" customHeight="1" x14ac:dyDescent="0.2">
      <c r="A561" s="9"/>
      <c r="B561" s="4"/>
      <c r="C561" s="27" t="s">
        <v>0</v>
      </c>
      <c r="D561" s="15" t="s">
        <v>501</v>
      </c>
      <c r="E561" s="15" t="s">
        <v>502</v>
      </c>
      <c r="F561" s="15" t="s">
        <v>499</v>
      </c>
      <c r="G561" s="16" t="s">
        <v>472</v>
      </c>
      <c r="H561" s="15" t="s">
        <v>500</v>
      </c>
    </row>
    <row r="562" spans="1:8" ht="14.25" customHeight="1" x14ac:dyDescent="0.2">
      <c r="A562" s="9"/>
      <c r="B562" s="5" t="s">
        <v>37</v>
      </c>
      <c r="C562" s="22" t="s">
        <v>38</v>
      </c>
      <c r="D562" s="51">
        <v>0</v>
      </c>
      <c r="E562" s="51">
        <v>1193.4000000000001</v>
      </c>
      <c r="F562" s="51">
        <v>400</v>
      </c>
      <c r="G562" s="14">
        <f t="shared" ref="G562:G569" si="61">F562-E562</f>
        <v>-793.40000000000009</v>
      </c>
      <c r="H562" s="53">
        <f t="shared" ref="H562:H569" si="62">F562/E562*100</f>
        <v>33.517680576504105</v>
      </c>
    </row>
    <row r="563" spans="1:8" ht="14.25" customHeight="1" x14ac:dyDescent="0.2">
      <c r="A563" s="9"/>
      <c r="B563" s="5" t="s">
        <v>39</v>
      </c>
      <c r="C563" s="22" t="s">
        <v>40</v>
      </c>
      <c r="D563" s="46">
        <v>0</v>
      </c>
      <c r="E563" s="46">
        <v>205.8</v>
      </c>
      <c r="F563" s="46">
        <v>68.599999999999994</v>
      </c>
      <c r="G563" s="14">
        <f t="shared" si="61"/>
        <v>-137.20000000000002</v>
      </c>
      <c r="H563" s="53">
        <f t="shared" si="62"/>
        <v>33.333333333333329</v>
      </c>
    </row>
    <row r="564" spans="1:8" ht="14.25" customHeight="1" x14ac:dyDescent="0.2">
      <c r="A564" s="9"/>
      <c r="B564" s="5" t="s">
        <v>41</v>
      </c>
      <c r="C564" s="22" t="s">
        <v>42</v>
      </c>
      <c r="D564" s="46">
        <v>27700.799999999999</v>
      </c>
      <c r="E564" s="46">
        <v>61720.9</v>
      </c>
      <c r="F564" s="46">
        <v>59811.199999999997</v>
      </c>
      <c r="G564" s="14">
        <f t="shared" si="61"/>
        <v>-1909.7000000000044</v>
      </c>
      <c r="H564" s="53">
        <f t="shared" si="62"/>
        <v>96.905910315630521</v>
      </c>
    </row>
    <row r="565" spans="1:8" ht="14.25" customHeight="1" x14ac:dyDescent="0.2">
      <c r="A565" s="9"/>
      <c r="B565" s="5" t="s">
        <v>43</v>
      </c>
      <c r="C565" s="22" t="s">
        <v>44</v>
      </c>
      <c r="D565" s="46">
        <v>3671.2</v>
      </c>
      <c r="E565" s="46">
        <v>17759.7</v>
      </c>
      <c r="F565" s="46">
        <v>17337.8</v>
      </c>
      <c r="G565" s="14">
        <f t="shared" si="61"/>
        <v>-421.90000000000146</v>
      </c>
      <c r="H565" s="53">
        <f t="shared" si="62"/>
        <v>97.624396808504642</v>
      </c>
    </row>
    <row r="566" spans="1:8" ht="14.25" customHeight="1" x14ac:dyDescent="0.2">
      <c r="A566" s="9"/>
      <c r="B566" s="4" t="s">
        <v>53</v>
      </c>
      <c r="C566" s="20"/>
      <c r="D566" s="54">
        <v>31372</v>
      </c>
      <c r="E566" s="54">
        <v>80879.8</v>
      </c>
      <c r="F566" s="54">
        <v>77617.600000000006</v>
      </c>
      <c r="G566" s="62">
        <f t="shared" si="61"/>
        <v>-3262.1999999999971</v>
      </c>
      <c r="H566" s="53">
        <f t="shared" si="62"/>
        <v>95.966607236912054</v>
      </c>
    </row>
    <row r="567" spans="1:8" ht="14.25" customHeight="1" x14ac:dyDescent="0.2">
      <c r="A567" s="9"/>
      <c r="B567" s="5" t="s">
        <v>54</v>
      </c>
      <c r="C567" s="22" t="s">
        <v>55</v>
      </c>
      <c r="D567" s="46">
        <v>340</v>
      </c>
      <c r="E567" s="46">
        <v>404743.6</v>
      </c>
      <c r="F567" s="46">
        <v>403443.7</v>
      </c>
      <c r="G567" s="14">
        <f t="shared" si="61"/>
        <v>-1299.8999999999651</v>
      </c>
      <c r="H567" s="53">
        <f t="shared" si="62"/>
        <v>99.678833711021014</v>
      </c>
    </row>
    <row r="568" spans="1:8" ht="14.25" customHeight="1" x14ac:dyDescent="0.2">
      <c r="A568" s="9"/>
      <c r="B568" s="4" t="s">
        <v>56</v>
      </c>
      <c r="C568" s="20"/>
      <c r="D568" s="54">
        <v>31712</v>
      </c>
      <c r="E568" s="54">
        <v>485623.4</v>
      </c>
      <c r="F568" s="54">
        <v>481061.3</v>
      </c>
      <c r="G568" s="62">
        <f t="shared" si="61"/>
        <v>-4562.1000000000349</v>
      </c>
      <c r="H568" s="53">
        <f t="shared" si="62"/>
        <v>99.060568333404035</v>
      </c>
    </row>
    <row r="569" spans="1:8" ht="14.25" customHeight="1" x14ac:dyDescent="0.2">
      <c r="A569" s="9"/>
      <c r="B569" s="4" t="s">
        <v>57</v>
      </c>
      <c r="C569" s="20"/>
      <c r="D569" s="54">
        <v>31712</v>
      </c>
      <c r="E569" s="54">
        <v>485623.4</v>
      </c>
      <c r="F569" s="54">
        <v>481061.3</v>
      </c>
      <c r="G569" s="62">
        <f t="shared" si="61"/>
        <v>-4562.1000000000349</v>
      </c>
      <c r="H569" s="53">
        <f t="shared" si="62"/>
        <v>99.060568333404035</v>
      </c>
    </row>
    <row r="570" spans="1:8" ht="14.25" customHeight="1" x14ac:dyDescent="0.2">
      <c r="A570" s="9"/>
      <c r="B570" s="197"/>
      <c r="C570" s="197"/>
      <c r="D570" s="198"/>
      <c r="E570" s="198"/>
      <c r="F570" s="198"/>
      <c r="G570" s="198"/>
      <c r="H570" s="198"/>
    </row>
    <row r="571" spans="1:8" ht="14.25" customHeight="1" x14ac:dyDescent="0.2">
      <c r="A571" s="9"/>
      <c r="B571" s="4" t="s">
        <v>133</v>
      </c>
      <c r="C571" s="26" t="s">
        <v>134</v>
      </c>
      <c r="D571" s="48"/>
      <c r="E571" s="48"/>
      <c r="F571" s="48"/>
      <c r="G571" s="48"/>
      <c r="H571" s="48"/>
    </row>
    <row r="572" spans="1:8" ht="21.75" customHeight="1" x14ac:dyDescent="0.2">
      <c r="A572" s="9"/>
      <c r="B572" s="4"/>
      <c r="C572" s="27" t="s">
        <v>0</v>
      </c>
      <c r="D572" s="15" t="s">
        <v>501</v>
      </c>
      <c r="E572" s="15" t="s">
        <v>502</v>
      </c>
      <c r="F572" s="15" t="s">
        <v>499</v>
      </c>
      <c r="G572" s="16" t="s">
        <v>472</v>
      </c>
      <c r="H572" s="15" t="s">
        <v>500</v>
      </c>
    </row>
    <row r="573" spans="1:8" ht="14.25" customHeight="1" x14ac:dyDescent="0.2">
      <c r="A573" s="9"/>
      <c r="B573" s="5" t="s">
        <v>37</v>
      </c>
      <c r="C573" s="22" t="s">
        <v>38</v>
      </c>
      <c r="D573" s="46">
        <v>87510</v>
      </c>
      <c r="E573" s="46">
        <v>88610</v>
      </c>
      <c r="F573" s="46">
        <v>86505.8</v>
      </c>
      <c r="G573" s="62">
        <f t="shared" ref="G573:G582" si="63">F573-E573</f>
        <v>-2104.1999999999971</v>
      </c>
      <c r="H573" s="53">
        <f t="shared" ref="H573:H582" si="64">F573/E573*100</f>
        <v>97.625324455479074</v>
      </c>
    </row>
    <row r="574" spans="1:8" ht="14.25" customHeight="1" x14ac:dyDescent="0.2">
      <c r="A574" s="9"/>
      <c r="B574" s="5" t="s">
        <v>39</v>
      </c>
      <c r="C574" s="22" t="s">
        <v>40</v>
      </c>
      <c r="D574" s="46">
        <v>13265</v>
      </c>
      <c r="E574" s="46">
        <v>13665</v>
      </c>
      <c r="F574" s="46">
        <v>13087.9</v>
      </c>
      <c r="G574" s="62">
        <f t="shared" si="63"/>
        <v>-577.10000000000036</v>
      </c>
      <c r="H574" s="53">
        <f t="shared" si="64"/>
        <v>95.776802049030366</v>
      </c>
    </row>
    <row r="575" spans="1:8" ht="14.25" customHeight="1" x14ac:dyDescent="0.2">
      <c r="A575" s="9"/>
      <c r="B575" s="5" t="s">
        <v>41</v>
      </c>
      <c r="C575" s="22" t="s">
        <v>42</v>
      </c>
      <c r="D575" s="46">
        <v>17267</v>
      </c>
      <c r="E575" s="46">
        <v>16667</v>
      </c>
      <c r="F575" s="46">
        <v>14996.6</v>
      </c>
      <c r="G575" s="62">
        <f t="shared" si="63"/>
        <v>-1670.3999999999996</v>
      </c>
      <c r="H575" s="53">
        <f t="shared" si="64"/>
        <v>89.977800443991114</v>
      </c>
    </row>
    <row r="576" spans="1:8" ht="14.25" customHeight="1" x14ac:dyDescent="0.2">
      <c r="A576" s="9"/>
      <c r="B576" s="5" t="s">
        <v>43</v>
      </c>
      <c r="C576" s="22" t="s">
        <v>44</v>
      </c>
      <c r="D576" s="46">
        <v>7500</v>
      </c>
      <c r="E576" s="46">
        <v>6894.2</v>
      </c>
      <c r="F576" s="46">
        <v>6089.8</v>
      </c>
      <c r="G576" s="62">
        <f t="shared" si="63"/>
        <v>-804.39999999999964</v>
      </c>
      <c r="H576" s="53">
        <f t="shared" si="64"/>
        <v>88.332221287459035</v>
      </c>
    </row>
    <row r="577" spans="1:8" ht="14.25" customHeight="1" x14ac:dyDescent="0.2">
      <c r="A577" s="9"/>
      <c r="B577" s="5" t="s">
        <v>45</v>
      </c>
      <c r="C577" s="22" t="s">
        <v>46</v>
      </c>
      <c r="D577" s="46">
        <v>4532</v>
      </c>
      <c r="E577" s="46">
        <v>2232</v>
      </c>
      <c r="F577" s="46">
        <v>1855</v>
      </c>
      <c r="G577" s="62">
        <f t="shared" si="63"/>
        <v>-377</v>
      </c>
      <c r="H577" s="53">
        <f t="shared" si="64"/>
        <v>83.109318996415766</v>
      </c>
    </row>
    <row r="578" spans="1:8" ht="14.25" customHeight="1" x14ac:dyDescent="0.2">
      <c r="A578" s="9"/>
      <c r="B578" s="5" t="s">
        <v>47</v>
      </c>
      <c r="C578" s="22" t="s">
        <v>48</v>
      </c>
      <c r="D578" s="46">
        <v>0</v>
      </c>
      <c r="E578" s="46">
        <v>3705.8</v>
      </c>
      <c r="F578" s="46">
        <v>3705.7</v>
      </c>
      <c r="G578" s="62">
        <f t="shared" si="63"/>
        <v>-0.1000000000003638</v>
      </c>
      <c r="H578" s="53">
        <f t="shared" si="64"/>
        <v>99.997301527335509</v>
      </c>
    </row>
    <row r="579" spans="1:8" ht="14.25" customHeight="1" x14ac:dyDescent="0.2">
      <c r="A579" s="9"/>
      <c r="B579" s="4" t="s">
        <v>53</v>
      </c>
      <c r="C579" s="20"/>
      <c r="D579" s="54">
        <v>130074</v>
      </c>
      <c r="E579" s="54">
        <v>131774</v>
      </c>
      <c r="F579" s="54">
        <v>126240.8</v>
      </c>
      <c r="G579" s="62">
        <f t="shared" si="63"/>
        <v>-5533.1999999999971</v>
      </c>
      <c r="H579" s="53">
        <f t="shared" si="64"/>
        <v>95.800992608557081</v>
      </c>
    </row>
    <row r="580" spans="1:8" ht="14.25" customHeight="1" x14ac:dyDescent="0.2">
      <c r="A580" s="9"/>
      <c r="B580" s="5" t="s">
        <v>54</v>
      </c>
      <c r="C580" s="22" t="s">
        <v>55</v>
      </c>
      <c r="D580" s="46">
        <v>17380</v>
      </c>
      <c r="E580" s="46">
        <v>15680</v>
      </c>
      <c r="F580" s="46">
        <v>7592.6</v>
      </c>
      <c r="G580" s="62">
        <f t="shared" si="63"/>
        <v>-8087.4</v>
      </c>
      <c r="H580" s="53">
        <f t="shared" si="64"/>
        <v>48.422193877551024</v>
      </c>
    </row>
    <row r="581" spans="1:8" ht="14.25" customHeight="1" x14ac:dyDescent="0.2">
      <c r="A581" s="9"/>
      <c r="B581" s="4" t="s">
        <v>56</v>
      </c>
      <c r="C581" s="20"/>
      <c r="D581" s="54">
        <v>147454</v>
      </c>
      <c r="E581" s="54">
        <v>147454</v>
      </c>
      <c r="F581" s="54">
        <v>133833.4</v>
      </c>
      <c r="G581" s="62">
        <f t="shared" si="63"/>
        <v>-13620.600000000006</v>
      </c>
      <c r="H581" s="53">
        <f t="shared" si="64"/>
        <v>90.762814165773733</v>
      </c>
    </row>
    <row r="582" spans="1:8" ht="14.25" customHeight="1" x14ac:dyDescent="0.2">
      <c r="A582" s="9"/>
      <c r="B582" s="4" t="s">
        <v>57</v>
      </c>
      <c r="C582" s="20"/>
      <c r="D582" s="54">
        <v>147454</v>
      </c>
      <c r="E582" s="54">
        <v>147454</v>
      </c>
      <c r="F582" s="54">
        <v>133833.4</v>
      </c>
      <c r="G582" s="62">
        <f t="shared" si="63"/>
        <v>-13620.600000000006</v>
      </c>
      <c r="H582" s="53">
        <f t="shared" si="64"/>
        <v>90.762814165773733</v>
      </c>
    </row>
    <row r="583" spans="1:8" ht="14.25" customHeight="1" x14ac:dyDescent="0.2">
      <c r="A583" s="9"/>
      <c r="B583" s="197"/>
      <c r="C583" s="197"/>
      <c r="D583" s="198"/>
      <c r="E583" s="198"/>
      <c r="F583" s="198"/>
      <c r="G583" s="198"/>
      <c r="H583" s="198"/>
    </row>
    <row r="584" spans="1:8" ht="20.25" customHeight="1" x14ac:dyDescent="0.2">
      <c r="A584" s="9"/>
      <c r="B584" s="4" t="s">
        <v>135</v>
      </c>
      <c r="C584" s="26" t="s">
        <v>136</v>
      </c>
      <c r="D584" s="48"/>
      <c r="E584" s="48"/>
      <c r="F584" s="48"/>
      <c r="G584" s="48"/>
      <c r="H584" s="48"/>
    </row>
    <row r="585" spans="1:8" ht="24" customHeight="1" x14ac:dyDescent="0.2">
      <c r="A585" s="9"/>
      <c r="B585" s="4"/>
      <c r="C585" s="27" t="s">
        <v>0</v>
      </c>
      <c r="D585" s="15" t="s">
        <v>501</v>
      </c>
      <c r="E585" s="15" t="s">
        <v>502</v>
      </c>
      <c r="F585" s="15" t="s">
        <v>499</v>
      </c>
      <c r="G585" s="16" t="s">
        <v>472</v>
      </c>
      <c r="H585" s="15" t="s">
        <v>500</v>
      </c>
    </row>
    <row r="586" spans="1:8" ht="14.25" customHeight="1" x14ac:dyDescent="0.2">
      <c r="A586" s="9"/>
      <c r="B586" s="5" t="s">
        <v>37</v>
      </c>
      <c r="C586" s="22" t="s">
        <v>38</v>
      </c>
      <c r="D586" s="51">
        <v>16447.900000000001</v>
      </c>
      <c r="E586" s="51">
        <v>9403.7000000000007</v>
      </c>
      <c r="F586" s="51">
        <v>8013</v>
      </c>
      <c r="G586" s="62">
        <f t="shared" ref="G586:G595" si="65">F586-E586</f>
        <v>-1390.7000000000007</v>
      </c>
      <c r="H586" s="53">
        <f t="shared" ref="H586:H595" si="66">F586/E586*100</f>
        <v>85.211140295840991</v>
      </c>
    </row>
    <row r="587" spans="1:8" ht="14.25" customHeight="1" x14ac:dyDescent="0.2">
      <c r="A587" s="9"/>
      <c r="B587" s="5" t="s">
        <v>39</v>
      </c>
      <c r="C587" s="22" t="s">
        <v>40</v>
      </c>
      <c r="D587" s="46">
        <v>2450</v>
      </c>
      <c r="E587" s="46">
        <v>1390.4</v>
      </c>
      <c r="F587" s="46">
        <v>1260.8</v>
      </c>
      <c r="G587" s="62">
        <f t="shared" si="65"/>
        <v>-129.60000000000014</v>
      </c>
      <c r="H587" s="53">
        <f t="shared" si="66"/>
        <v>90.678941311852697</v>
      </c>
    </row>
    <row r="588" spans="1:8" ht="14.25" customHeight="1" x14ac:dyDescent="0.2">
      <c r="A588" s="9"/>
      <c r="B588" s="5" t="s">
        <v>41</v>
      </c>
      <c r="C588" s="22" t="s">
        <v>42</v>
      </c>
      <c r="D588" s="46">
        <v>10665.9</v>
      </c>
      <c r="E588" s="46">
        <v>8904.9</v>
      </c>
      <c r="F588" s="46">
        <v>8904.9</v>
      </c>
      <c r="G588" s="62">
        <f t="shared" si="65"/>
        <v>0</v>
      </c>
      <c r="H588" s="53">
        <f t="shared" si="66"/>
        <v>100</v>
      </c>
    </row>
    <row r="589" spans="1:8" ht="14.25" customHeight="1" x14ac:dyDescent="0.2">
      <c r="A589" s="9"/>
      <c r="B589" s="5" t="s">
        <v>43</v>
      </c>
      <c r="C589" s="22" t="s">
        <v>44</v>
      </c>
      <c r="D589" s="46">
        <v>1950</v>
      </c>
      <c r="E589" s="46">
        <v>1350</v>
      </c>
      <c r="F589" s="46">
        <v>1036.7</v>
      </c>
      <c r="G589" s="62">
        <f t="shared" si="65"/>
        <v>-313.29999999999995</v>
      </c>
      <c r="H589" s="53">
        <f t="shared" si="66"/>
        <v>76.792592592592598</v>
      </c>
    </row>
    <row r="590" spans="1:8" ht="14.25" customHeight="1" x14ac:dyDescent="0.2">
      <c r="A590" s="9"/>
      <c r="B590" s="5" t="s">
        <v>45</v>
      </c>
      <c r="C590" s="22" t="s">
        <v>46</v>
      </c>
      <c r="D590" s="46">
        <v>600</v>
      </c>
      <c r="E590" s="46">
        <v>350</v>
      </c>
      <c r="F590" s="46">
        <v>350</v>
      </c>
      <c r="G590" s="62">
        <f t="shared" si="65"/>
        <v>0</v>
      </c>
      <c r="H590" s="53">
        <f t="shared" si="66"/>
        <v>100</v>
      </c>
    </row>
    <row r="591" spans="1:8" ht="14.25" customHeight="1" x14ac:dyDescent="0.2">
      <c r="A591" s="9"/>
      <c r="B591" s="4" t="s">
        <v>53</v>
      </c>
      <c r="C591" s="20"/>
      <c r="D591" s="54">
        <v>32113.8</v>
      </c>
      <c r="E591" s="54">
        <v>21399</v>
      </c>
      <c r="F591" s="54">
        <v>19565.400000000001</v>
      </c>
      <c r="G591" s="62">
        <f t="shared" si="65"/>
        <v>-1833.5999999999985</v>
      </c>
      <c r="H591" s="53">
        <f t="shared" si="66"/>
        <v>91.431375297911117</v>
      </c>
    </row>
    <row r="592" spans="1:8" ht="14.25" customHeight="1" x14ac:dyDescent="0.2">
      <c r="A592" s="9"/>
      <c r="B592" s="5" t="s">
        <v>54</v>
      </c>
      <c r="C592" s="22" t="s">
        <v>55</v>
      </c>
      <c r="D592" s="46">
        <v>0</v>
      </c>
      <c r="E592" s="46">
        <v>2140</v>
      </c>
      <c r="F592" s="46">
        <v>1517</v>
      </c>
      <c r="G592" s="62">
        <f t="shared" si="65"/>
        <v>-623</v>
      </c>
      <c r="H592" s="53">
        <f t="shared" si="66"/>
        <v>70.887850467289709</v>
      </c>
    </row>
    <row r="593" spans="1:8" ht="14.25" customHeight="1" x14ac:dyDescent="0.2">
      <c r="A593" s="9"/>
      <c r="B593" s="4" t="s">
        <v>56</v>
      </c>
      <c r="C593" s="20"/>
      <c r="D593" s="54">
        <v>32113.8</v>
      </c>
      <c r="E593" s="54">
        <v>23539</v>
      </c>
      <c r="F593" s="54">
        <v>21082.3</v>
      </c>
      <c r="G593" s="62">
        <f t="shared" si="65"/>
        <v>-2456.7000000000007</v>
      </c>
      <c r="H593" s="53">
        <f t="shared" si="66"/>
        <v>89.56327796422957</v>
      </c>
    </row>
    <row r="594" spans="1:8" ht="14.25" customHeight="1" x14ac:dyDescent="0.2">
      <c r="A594" s="9"/>
      <c r="B594" s="4" t="s">
        <v>508</v>
      </c>
      <c r="C594" s="20"/>
      <c r="D594" s="54">
        <v>0</v>
      </c>
      <c r="E594" s="54">
        <v>357</v>
      </c>
      <c r="F594" s="54">
        <v>21.6</v>
      </c>
      <c r="G594" s="62">
        <f t="shared" si="65"/>
        <v>-335.4</v>
      </c>
      <c r="H594" s="53">
        <f t="shared" si="66"/>
        <v>6.0504201680672276</v>
      </c>
    </row>
    <row r="595" spans="1:8" ht="14.25" customHeight="1" x14ac:dyDescent="0.2">
      <c r="A595" s="9"/>
      <c r="B595" s="4" t="s">
        <v>57</v>
      </c>
      <c r="C595" s="20"/>
      <c r="D595" s="54">
        <v>32113.8</v>
      </c>
      <c r="E595" s="54">
        <v>23896</v>
      </c>
      <c r="F595" s="54">
        <v>21103.9</v>
      </c>
      <c r="G595" s="62">
        <f t="shared" si="65"/>
        <v>-2792.0999999999985</v>
      </c>
      <c r="H595" s="53">
        <f t="shared" si="66"/>
        <v>88.315617676598606</v>
      </c>
    </row>
    <row r="596" spans="1:8" ht="14.25" customHeight="1" x14ac:dyDescent="0.2">
      <c r="A596" s="9"/>
      <c r="B596" s="197"/>
      <c r="C596" s="197"/>
      <c r="D596" s="198"/>
      <c r="E596" s="198"/>
      <c r="F596" s="198"/>
      <c r="G596" s="198"/>
      <c r="H596" s="198"/>
    </row>
    <row r="597" spans="1:8" ht="21.75" customHeight="1" x14ac:dyDescent="0.2">
      <c r="A597" s="9"/>
      <c r="B597" s="4" t="s">
        <v>137</v>
      </c>
      <c r="C597" s="26" t="s">
        <v>138</v>
      </c>
      <c r="D597" s="48"/>
      <c r="E597" s="48"/>
      <c r="F597" s="48"/>
      <c r="G597" s="48"/>
      <c r="H597" s="48"/>
    </row>
    <row r="598" spans="1:8" ht="20.25" customHeight="1" x14ac:dyDescent="0.2">
      <c r="A598" s="9"/>
      <c r="B598" s="4"/>
      <c r="C598" s="27" t="s">
        <v>0</v>
      </c>
      <c r="D598" s="15" t="s">
        <v>501</v>
      </c>
      <c r="E598" s="15" t="s">
        <v>502</v>
      </c>
      <c r="F598" s="15" t="s">
        <v>499</v>
      </c>
      <c r="G598" s="16" t="s">
        <v>472</v>
      </c>
      <c r="H598" s="15" t="s">
        <v>500</v>
      </c>
    </row>
    <row r="599" spans="1:8" ht="14.25" customHeight="1" x14ac:dyDescent="0.2">
      <c r="A599" s="9"/>
      <c r="B599" s="5" t="s">
        <v>37</v>
      </c>
      <c r="C599" s="22" t="s">
        <v>38</v>
      </c>
      <c r="D599" s="46">
        <v>36487</v>
      </c>
      <c r="E599" s="46">
        <v>36487</v>
      </c>
      <c r="F599" s="46">
        <v>36487</v>
      </c>
      <c r="G599" s="62">
        <f t="shared" ref="G599:G608" si="67">F599-E599</f>
        <v>0</v>
      </c>
      <c r="H599" s="53">
        <f t="shared" ref="H599:H608" si="68">F599/E599*100</f>
        <v>100</v>
      </c>
    </row>
    <row r="600" spans="1:8" ht="14.25" customHeight="1" x14ac:dyDescent="0.2">
      <c r="A600" s="9"/>
      <c r="B600" s="5" t="s">
        <v>39</v>
      </c>
      <c r="C600" s="22" t="s">
        <v>40</v>
      </c>
      <c r="D600" s="46">
        <v>5166</v>
      </c>
      <c r="E600" s="46">
        <v>5166</v>
      </c>
      <c r="F600" s="46">
        <v>5166</v>
      </c>
      <c r="G600" s="62">
        <f t="shared" si="67"/>
        <v>0</v>
      </c>
      <c r="H600" s="53">
        <f t="shared" si="68"/>
        <v>100</v>
      </c>
    </row>
    <row r="601" spans="1:8" ht="14.25" customHeight="1" x14ac:dyDescent="0.2">
      <c r="A601" s="9"/>
      <c r="B601" s="5" t="s">
        <v>41</v>
      </c>
      <c r="C601" s="22" t="s">
        <v>42</v>
      </c>
      <c r="D601" s="46">
        <v>6686.3</v>
      </c>
      <c r="E601" s="46">
        <v>5401.6</v>
      </c>
      <c r="F601" s="46">
        <v>2839.3</v>
      </c>
      <c r="G601" s="62">
        <f t="shared" si="67"/>
        <v>-2562.3000000000002</v>
      </c>
      <c r="H601" s="53">
        <f t="shared" si="68"/>
        <v>52.564055094786731</v>
      </c>
    </row>
    <row r="602" spans="1:8" ht="14.25" customHeight="1" x14ac:dyDescent="0.2">
      <c r="A602" s="9"/>
      <c r="B602" s="5" t="s">
        <v>43</v>
      </c>
      <c r="C602" s="22" t="s">
        <v>44</v>
      </c>
      <c r="D602" s="46">
        <v>2314</v>
      </c>
      <c r="E602" s="46">
        <v>2314</v>
      </c>
      <c r="F602" s="46">
        <v>1324.4</v>
      </c>
      <c r="G602" s="62">
        <f t="shared" si="67"/>
        <v>-989.59999999999991</v>
      </c>
      <c r="H602" s="53">
        <f t="shared" si="68"/>
        <v>57.234226447709602</v>
      </c>
    </row>
    <row r="603" spans="1:8" ht="14.25" customHeight="1" x14ac:dyDescent="0.2">
      <c r="A603" s="9"/>
      <c r="B603" s="5" t="s">
        <v>45</v>
      </c>
      <c r="C603" s="22" t="s">
        <v>46</v>
      </c>
      <c r="D603" s="46">
        <v>650</v>
      </c>
      <c r="E603" s="46">
        <v>650</v>
      </c>
      <c r="F603" s="46">
        <v>650</v>
      </c>
      <c r="G603" s="62">
        <f t="shared" si="67"/>
        <v>0</v>
      </c>
      <c r="H603" s="53">
        <f t="shared" si="68"/>
        <v>100</v>
      </c>
    </row>
    <row r="604" spans="1:8" ht="14.25" customHeight="1" x14ac:dyDescent="0.2">
      <c r="A604" s="9"/>
      <c r="B604" s="5" t="s">
        <v>139</v>
      </c>
      <c r="C604" s="22" t="s">
        <v>140</v>
      </c>
      <c r="D604" s="46">
        <v>16.600000000000001</v>
      </c>
      <c r="E604" s="46">
        <v>16.600000000000001</v>
      </c>
      <c r="F604" s="46">
        <v>15.9</v>
      </c>
      <c r="G604" s="62">
        <f t="shared" si="67"/>
        <v>-0.70000000000000107</v>
      </c>
      <c r="H604" s="53">
        <f t="shared" si="68"/>
        <v>95.783132530120469</v>
      </c>
    </row>
    <row r="605" spans="1:8" ht="14.25" customHeight="1" x14ac:dyDescent="0.2">
      <c r="A605" s="9"/>
      <c r="B605" s="4" t="s">
        <v>53</v>
      </c>
      <c r="C605" s="20"/>
      <c r="D605" s="54">
        <v>51319.9</v>
      </c>
      <c r="E605" s="54">
        <v>50035.199999999997</v>
      </c>
      <c r="F605" s="54">
        <v>46482.6</v>
      </c>
      <c r="G605" s="62">
        <f t="shared" si="67"/>
        <v>-3552.5999999999985</v>
      </c>
      <c r="H605" s="53">
        <f t="shared" si="68"/>
        <v>92.899798541826556</v>
      </c>
    </row>
    <row r="606" spans="1:8" ht="14.25" customHeight="1" x14ac:dyDescent="0.2">
      <c r="A606" s="9"/>
      <c r="B606" s="5" t="s">
        <v>54</v>
      </c>
      <c r="C606" s="22" t="s">
        <v>55</v>
      </c>
      <c r="D606" s="46">
        <v>100</v>
      </c>
      <c r="E606" s="46">
        <v>100</v>
      </c>
      <c r="F606" s="46">
        <v>78.8</v>
      </c>
      <c r="G606" s="62">
        <f t="shared" si="67"/>
        <v>-21.200000000000003</v>
      </c>
      <c r="H606" s="53">
        <f t="shared" si="68"/>
        <v>78.8</v>
      </c>
    </row>
    <row r="607" spans="1:8" ht="14.25" customHeight="1" x14ac:dyDescent="0.2">
      <c r="A607" s="9"/>
      <c r="B607" s="4" t="s">
        <v>56</v>
      </c>
      <c r="C607" s="20"/>
      <c r="D607" s="54">
        <v>51419.9</v>
      </c>
      <c r="E607" s="54">
        <v>50135.199999999997</v>
      </c>
      <c r="F607" s="54">
        <v>46561.4</v>
      </c>
      <c r="G607" s="62">
        <f t="shared" si="67"/>
        <v>-3573.7999999999956</v>
      </c>
      <c r="H607" s="53">
        <f t="shared" si="68"/>
        <v>92.871674990824815</v>
      </c>
    </row>
    <row r="608" spans="1:8" ht="14.25" customHeight="1" x14ac:dyDescent="0.2">
      <c r="A608" s="9"/>
      <c r="B608" s="4" t="s">
        <v>57</v>
      </c>
      <c r="C608" s="20"/>
      <c r="D608" s="54">
        <v>51419.9</v>
      </c>
      <c r="E608" s="54">
        <v>50135.199999999997</v>
      </c>
      <c r="F608" s="54">
        <v>46561.4</v>
      </c>
      <c r="G608" s="62">
        <f t="shared" si="67"/>
        <v>-3573.7999999999956</v>
      </c>
      <c r="H608" s="53">
        <f t="shared" si="68"/>
        <v>92.871674990824815</v>
      </c>
    </row>
    <row r="609" spans="1:8" ht="14.25" customHeight="1" x14ac:dyDescent="0.2">
      <c r="A609" s="9"/>
      <c r="B609" s="197"/>
      <c r="C609" s="197"/>
      <c r="D609" s="198"/>
      <c r="E609" s="198"/>
      <c r="F609" s="198"/>
      <c r="G609" s="198"/>
      <c r="H609" s="198"/>
    </row>
    <row r="610" spans="1:8" ht="19.5" customHeight="1" x14ac:dyDescent="0.2">
      <c r="A610" s="9"/>
      <c r="B610" s="4" t="s">
        <v>141</v>
      </c>
      <c r="C610" s="26" t="s">
        <v>142</v>
      </c>
      <c r="D610" s="48"/>
      <c r="E610" s="48"/>
      <c r="F610" s="48"/>
      <c r="G610" s="48"/>
      <c r="H610" s="48"/>
    </row>
    <row r="611" spans="1:8" ht="23.25" customHeight="1" x14ac:dyDescent="0.2">
      <c r="A611" s="9"/>
      <c r="B611" s="4"/>
      <c r="C611" s="27" t="s">
        <v>0</v>
      </c>
      <c r="D611" s="15" t="s">
        <v>501</v>
      </c>
      <c r="E611" s="15" t="s">
        <v>502</v>
      </c>
      <c r="F611" s="15" t="s">
        <v>499</v>
      </c>
      <c r="G611" s="16" t="s">
        <v>472</v>
      </c>
      <c r="H611" s="15" t="s">
        <v>500</v>
      </c>
    </row>
    <row r="612" spans="1:8" ht="14.25" customHeight="1" x14ac:dyDescent="0.2">
      <c r="A612" s="9"/>
      <c r="B612" s="5" t="s">
        <v>37</v>
      </c>
      <c r="C612" s="22" t="s">
        <v>38</v>
      </c>
      <c r="D612" s="46">
        <v>25510.3</v>
      </c>
      <c r="E612" s="46">
        <v>26358.3</v>
      </c>
      <c r="F612" s="46">
        <v>25773.7</v>
      </c>
      <c r="G612" s="62">
        <f t="shared" ref="G612:G620" si="69">F612-E612</f>
        <v>-584.59999999999854</v>
      </c>
      <c r="H612" s="53">
        <f t="shared" ref="H612:H620" si="70">F612/E612*100</f>
        <v>97.782102791151175</v>
      </c>
    </row>
    <row r="613" spans="1:8" ht="14.25" customHeight="1" x14ac:dyDescent="0.2">
      <c r="A613" s="9"/>
      <c r="B613" s="5" t="s">
        <v>39</v>
      </c>
      <c r="C613" s="22" t="s">
        <v>40</v>
      </c>
      <c r="D613" s="46">
        <v>3881.9</v>
      </c>
      <c r="E613" s="46">
        <v>3881.9</v>
      </c>
      <c r="F613" s="46">
        <v>3881.9</v>
      </c>
      <c r="G613" s="62">
        <f t="shared" si="69"/>
        <v>0</v>
      </c>
      <c r="H613" s="53">
        <f t="shared" si="70"/>
        <v>100</v>
      </c>
    </row>
    <row r="614" spans="1:8" ht="14.25" customHeight="1" x14ac:dyDescent="0.2">
      <c r="A614" s="9"/>
      <c r="B614" s="5" t="s">
        <v>41</v>
      </c>
      <c r="C614" s="22" t="s">
        <v>42</v>
      </c>
      <c r="D614" s="46">
        <v>6638</v>
      </c>
      <c r="E614" s="46">
        <v>5310</v>
      </c>
      <c r="F614" s="46">
        <v>3031.7</v>
      </c>
      <c r="G614" s="62">
        <f t="shared" si="69"/>
        <v>-2278.3000000000002</v>
      </c>
      <c r="H614" s="53">
        <f t="shared" si="70"/>
        <v>57.094161958568733</v>
      </c>
    </row>
    <row r="615" spans="1:8" ht="14.25" customHeight="1" x14ac:dyDescent="0.2">
      <c r="A615" s="9"/>
      <c r="B615" s="5" t="s">
        <v>43</v>
      </c>
      <c r="C615" s="22" t="s">
        <v>44</v>
      </c>
      <c r="D615" s="46">
        <v>4516.2</v>
      </c>
      <c r="E615" s="46">
        <v>3842.6</v>
      </c>
      <c r="F615" s="46">
        <v>1868.9</v>
      </c>
      <c r="G615" s="62">
        <f t="shared" si="69"/>
        <v>-1973.6999999999998</v>
      </c>
      <c r="H615" s="53">
        <f t="shared" si="70"/>
        <v>48.636339978139802</v>
      </c>
    </row>
    <row r="616" spans="1:8" ht="14.25" customHeight="1" x14ac:dyDescent="0.2">
      <c r="A616" s="9"/>
      <c r="B616" s="5" t="s">
        <v>45</v>
      </c>
      <c r="C616" s="22" t="s">
        <v>46</v>
      </c>
      <c r="D616" s="46">
        <v>977.1</v>
      </c>
      <c r="E616" s="46">
        <v>977.1</v>
      </c>
      <c r="F616" s="46">
        <v>651.4</v>
      </c>
      <c r="G616" s="62">
        <f t="shared" si="69"/>
        <v>-325.70000000000005</v>
      </c>
      <c r="H616" s="53">
        <f t="shared" si="70"/>
        <v>66.666666666666657</v>
      </c>
    </row>
    <row r="617" spans="1:8" ht="14.25" customHeight="1" x14ac:dyDescent="0.2">
      <c r="A617" s="9"/>
      <c r="B617" s="4" t="s">
        <v>53</v>
      </c>
      <c r="C617" s="20"/>
      <c r="D617" s="54">
        <v>41523.5</v>
      </c>
      <c r="E617" s="54">
        <v>40369.9</v>
      </c>
      <c r="F617" s="54">
        <v>35207.5</v>
      </c>
      <c r="G617" s="62">
        <f t="shared" si="69"/>
        <v>-5162.4000000000015</v>
      </c>
      <c r="H617" s="53">
        <f t="shared" si="70"/>
        <v>87.212254674893913</v>
      </c>
    </row>
    <row r="618" spans="1:8" ht="14.25" customHeight="1" x14ac:dyDescent="0.2">
      <c r="A618" s="9"/>
      <c r="B618" s="5" t="s">
        <v>54</v>
      </c>
      <c r="C618" s="22" t="s">
        <v>55</v>
      </c>
      <c r="D618" s="46">
        <v>18000</v>
      </c>
      <c r="E618" s="46">
        <v>18000</v>
      </c>
      <c r="F618" s="46">
        <v>29.4</v>
      </c>
      <c r="G618" s="62">
        <f t="shared" si="69"/>
        <v>-17970.599999999999</v>
      </c>
      <c r="H618" s="53">
        <f t="shared" si="70"/>
        <v>0.16333333333333333</v>
      </c>
    </row>
    <row r="619" spans="1:8" ht="14.25" customHeight="1" x14ac:dyDescent="0.2">
      <c r="A619" s="9"/>
      <c r="B619" s="4" t="s">
        <v>56</v>
      </c>
      <c r="C619" s="20"/>
      <c r="D619" s="54">
        <v>59523.5</v>
      </c>
      <c r="E619" s="54">
        <v>58369.9</v>
      </c>
      <c r="F619" s="54">
        <v>35236.9</v>
      </c>
      <c r="G619" s="62">
        <f t="shared" si="69"/>
        <v>-23133</v>
      </c>
      <c r="H619" s="53">
        <f t="shared" si="70"/>
        <v>60.368272003207139</v>
      </c>
    </row>
    <row r="620" spans="1:8" ht="14.25" customHeight="1" x14ac:dyDescent="0.2">
      <c r="A620" s="9"/>
      <c r="B620" s="4" t="s">
        <v>57</v>
      </c>
      <c r="C620" s="20"/>
      <c r="D620" s="54">
        <v>59523.5</v>
      </c>
      <c r="E620" s="54">
        <v>58369.9</v>
      </c>
      <c r="F620" s="54">
        <v>35236.9</v>
      </c>
      <c r="G620" s="62">
        <f t="shared" si="69"/>
        <v>-23133</v>
      </c>
      <c r="H620" s="53">
        <f t="shared" si="70"/>
        <v>60.368272003207139</v>
      </c>
    </row>
    <row r="621" spans="1:8" ht="14.25" customHeight="1" x14ac:dyDescent="0.2">
      <c r="A621" s="9"/>
      <c r="B621" s="197"/>
      <c r="C621" s="197"/>
      <c r="D621" s="198"/>
      <c r="E621" s="198"/>
      <c r="F621" s="198"/>
      <c r="G621" s="198"/>
      <c r="H621" s="198"/>
    </row>
    <row r="622" spans="1:8" ht="22.5" customHeight="1" x14ac:dyDescent="0.2">
      <c r="A622" s="9"/>
      <c r="B622" s="4" t="s">
        <v>143</v>
      </c>
      <c r="C622" s="26" t="s">
        <v>144</v>
      </c>
      <c r="D622" s="48"/>
      <c r="E622" s="48"/>
      <c r="F622" s="48"/>
      <c r="G622" s="48"/>
      <c r="H622" s="48"/>
    </row>
    <row r="623" spans="1:8" ht="23.25" customHeight="1" x14ac:dyDescent="0.2">
      <c r="A623" s="9"/>
      <c r="B623" s="4"/>
      <c r="C623" s="27" t="s">
        <v>0</v>
      </c>
      <c r="D623" s="15" t="s">
        <v>501</v>
      </c>
      <c r="E623" s="15" t="s">
        <v>502</v>
      </c>
      <c r="F623" s="15" t="s">
        <v>499</v>
      </c>
      <c r="G623" s="16" t="s">
        <v>472</v>
      </c>
      <c r="H623" s="15" t="s">
        <v>500</v>
      </c>
    </row>
    <row r="624" spans="1:8" ht="14.25" customHeight="1" x14ac:dyDescent="0.2">
      <c r="A624" s="9"/>
      <c r="B624" s="5" t="s">
        <v>37</v>
      </c>
      <c r="C624" s="22" t="s">
        <v>38</v>
      </c>
      <c r="D624" s="46">
        <v>698231.9</v>
      </c>
      <c r="E624" s="46">
        <v>640738</v>
      </c>
      <c r="F624" s="46">
        <v>601881.19999999995</v>
      </c>
      <c r="G624" s="62">
        <f t="shared" ref="G624:G634" si="71">F624-E624</f>
        <v>-38856.800000000047</v>
      </c>
      <c r="H624" s="53">
        <f t="shared" ref="H624:H634" si="72">F624/E624*100</f>
        <v>93.935617990504696</v>
      </c>
    </row>
    <row r="625" spans="1:8" ht="14.25" customHeight="1" x14ac:dyDescent="0.2">
      <c r="A625" s="9"/>
      <c r="B625" s="5" t="s">
        <v>39</v>
      </c>
      <c r="C625" s="22" t="s">
        <v>40</v>
      </c>
      <c r="D625" s="46">
        <v>101006.8</v>
      </c>
      <c r="E625" s="46">
        <v>92746.9</v>
      </c>
      <c r="F625" s="46">
        <v>89466</v>
      </c>
      <c r="G625" s="62">
        <f t="shared" si="71"/>
        <v>-3280.8999999999942</v>
      </c>
      <c r="H625" s="53">
        <f t="shared" si="72"/>
        <v>96.462523275710566</v>
      </c>
    </row>
    <row r="626" spans="1:8" ht="14.25" customHeight="1" x14ac:dyDescent="0.2">
      <c r="A626" s="9"/>
      <c r="B626" s="5" t="s">
        <v>41</v>
      </c>
      <c r="C626" s="22" t="s">
        <v>42</v>
      </c>
      <c r="D626" s="46">
        <v>171103.3</v>
      </c>
      <c r="E626" s="46">
        <v>157689.70000000001</v>
      </c>
      <c r="F626" s="46">
        <v>133464</v>
      </c>
      <c r="G626" s="62">
        <f t="shared" si="71"/>
        <v>-24225.700000000012</v>
      </c>
      <c r="H626" s="53">
        <f t="shared" si="72"/>
        <v>84.637106925816965</v>
      </c>
    </row>
    <row r="627" spans="1:8" ht="14.25" customHeight="1" x14ac:dyDescent="0.2">
      <c r="A627" s="9"/>
      <c r="B627" s="5" t="s">
        <v>43</v>
      </c>
      <c r="C627" s="22" t="s">
        <v>44</v>
      </c>
      <c r="D627" s="46">
        <v>115307</v>
      </c>
      <c r="E627" s="46">
        <v>110245.8</v>
      </c>
      <c r="F627" s="46">
        <v>90034.1</v>
      </c>
      <c r="G627" s="62">
        <f t="shared" si="71"/>
        <v>-20211.699999999997</v>
      </c>
      <c r="H627" s="53">
        <f t="shared" si="72"/>
        <v>81.666693878587665</v>
      </c>
    </row>
    <row r="628" spans="1:8" ht="14.25" customHeight="1" x14ac:dyDescent="0.2">
      <c r="A628" s="9"/>
      <c r="B628" s="5" t="s">
        <v>45</v>
      </c>
      <c r="C628" s="22" t="s">
        <v>46</v>
      </c>
      <c r="D628" s="46">
        <v>28462.9</v>
      </c>
      <c r="E628" s="46">
        <v>27085</v>
      </c>
      <c r="F628" s="46">
        <v>18220.599999999999</v>
      </c>
      <c r="G628" s="62">
        <f t="shared" si="71"/>
        <v>-8864.4000000000015</v>
      </c>
      <c r="H628" s="53">
        <f t="shared" si="72"/>
        <v>67.271921727893655</v>
      </c>
    </row>
    <row r="629" spans="1:8" ht="14.25" customHeight="1" x14ac:dyDescent="0.2">
      <c r="A629" s="9"/>
      <c r="B629" s="5" t="s">
        <v>49</v>
      </c>
      <c r="C629" s="22" t="s">
        <v>50</v>
      </c>
      <c r="D629" s="46">
        <v>3488</v>
      </c>
      <c r="E629" s="46">
        <v>1759</v>
      </c>
      <c r="F629" s="46">
        <v>1649.5</v>
      </c>
      <c r="G629" s="62">
        <f t="shared" si="71"/>
        <v>-109.5</v>
      </c>
      <c r="H629" s="53">
        <f t="shared" si="72"/>
        <v>93.774872086412728</v>
      </c>
    </row>
    <row r="630" spans="1:8" ht="14.25" customHeight="1" x14ac:dyDescent="0.2">
      <c r="A630" s="9"/>
      <c r="B630" s="4" t="s">
        <v>53</v>
      </c>
      <c r="C630" s="20"/>
      <c r="D630" s="54">
        <v>1117599.8999999999</v>
      </c>
      <c r="E630" s="54">
        <v>1030264.4</v>
      </c>
      <c r="F630" s="54">
        <v>934715.5</v>
      </c>
      <c r="G630" s="62">
        <f t="shared" si="71"/>
        <v>-95548.900000000023</v>
      </c>
      <c r="H630" s="53">
        <f t="shared" si="72"/>
        <v>90.725788448091578</v>
      </c>
    </row>
    <row r="631" spans="1:8" ht="14.25" customHeight="1" x14ac:dyDescent="0.2">
      <c r="A631" s="9"/>
      <c r="B631" s="5" t="s">
        <v>54</v>
      </c>
      <c r="C631" s="22" t="s">
        <v>55</v>
      </c>
      <c r="D631" s="46">
        <v>746506</v>
      </c>
      <c r="E631" s="46">
        <v>740905</v>
      </c>
      <c r="F631" s="46">
        <v>173664.9</v>
      </c>
      <c r="G631" s="62">
        <f t="shared" si="71"/>
        <v>-567240.1</v>
      </c>
      <c r="H631" s="53">
        <f t="shared" si="72"/>
        <v>23.439563776732509</v>
      </c>
    </row>
    <row r="632" spans="1:8" ht="14.25" customHeight="1" x14ac:dyDescent="0.2">
      <c r="A632" s="9"/>
      <c r="B632" s="4" t="s">
        <v>56</v>
      </c>
      <c r="C632" s="20"/>
      <c r="D632" s="54">
        <v>1864105.9</v>
      </c>
      <c r="E632" s="54">
        <v>1771169.4</v>
      </c>
      <c r="F632" s="54">
        <v>1108380.3999999999</v>
      </c>
      <c r="G632" s="62">
        <f t="shared" si="71"/>
        <v>-662789</v>
      </c>
      <c r="H632" s="53">
        <f t="shared" si="72"/>
        <v>62.579017004245898</v>
      </c>
    </row>
    <row r="633" spans="1:8" ht="14.25" customHeight="1" x14ac:dyDescent="0.2">
      <c r="A633" s="9"/>
      <c r="B633" s="4" t="s">
        <v>508</v>
      </c>
      <c r="C633" s="20"/>
      <c r="D633" s="54">
        <v>0</v>
      </c>
      <c r="E633" s="54">
        <v>5721</v>
      </c>
      <c r="F633" s="54">
        <v>0</v>
      </c>
      <c r="G633" s="62">
        <f t="shared" si="71"/>
        <v>-5721</v>
      </c>
      <c r="H633" s="53">
        <f t="shared" si="72"/>
        <v>0</v>
      </c>
    </row>
    <row r="634" spans="1:8" ht="14.25" customHeight="1" x14ac:dyDescent="0.2">
      <c r="A634" s="9"/>
      <c r="B634" s="4" t="s">
        <v>57</v>
      </c>
      <c r="C634" s="20"/>
      <c r="D634" s="54">
        <v>1864105.9</v>
      </c>
      <c r="E634" s="54">
        <v>1776890.4</v>
      </c>
      <c r="F634" s="54">
        <v>1108380.3999999999</v>
      </c>
      <c r="G634" s="62">
        <f t="shared" si="71"/>
        <v>-668510</v>
      </c>
      <c r="H634" s="53">
        <f t="shared" si="72"/>
        <v>62.377533245719597</v>
      </c>
    </row>
    <row r="635" spans="1:8" ht="14.25" customHeight="1" x14ac:dyDescent="0.2">
      <c r="A635" s="9"/>
      <c r="B635" s="197"/>
      <c r="C635" s="197"/>
      <c r="D635" s="198"/>
      <c r="E635" s="198"/>
      <c r="F635" s="198"/>
      <c r="G635" s="198"/>
      <c r="H635" s="198"/>
    </row>
    <row r="636" spans="1:8" ht="14.25" customHeight="1" x14ac:dyDescent="0.2">
      <c r="A636" s="9"/>
      <c r="B636" s="4" t="s">
        <v>145</v>
      </c>
      <c r="C636" s="26" t="s">
        <v>146</v>
      </c>
      <c r="D636" s="48"/>
      <c r="E636" s="48"/>
      <c r="F636" s="48"/>
      <c r="G636" s="48"/>
      <c r="H636" s="48"/>
    </row>
    <row r="637" spans="1:8" ht="22.5" customHeight="1" x14ac:dyDescent="0.2">
      <c r="A637" s="9"/>
      <c r="B637" s="4"/>
      <c r="C637" s="27" t="s">
        <v>0</v>
      </c>
      <c r="D637" s="15" t="s">
        <v>501</v>
      </c>
      <c r="E637" s="15" t="s">
        <v>502</v>
      </c>
      <c r="F637" s="15" t="s">
        <v>499</v>
      </c>
      <c r="G637" s="16" t="s">
        <v>472</v>
      </c>
      <c r="H637" s="15" t="s">
        <v>500</v>
      </c>
    </row>
    <row r="638" spans="1:8" ht="14.25" customHeight="1" x14ac:dyDescent="0.2">
      <c r="A638" s="9"/>
      <c r="B638" s="5" t="s">
        <v>37</v>
      </c>
      <c r="C638" s="22" t="s">
        <v>38</v>
      </c>
      <c r="D638" s="46">
        <v>115206.8</v>
      </c>
      <c r="E638" s="46">
        <v>116056.8</v>
      </c>
      <c r="F638" s="46">
        <v>115947.8</v>
      </c>
      <c r="G638" s="62">
        <f t="shared" ref="G638:G647" si="73">F638-E638</f>
        <v>-109</v>
      </c>
      <c r="H638" s="53">
        <f t="shared" ref="H638:H647" si="74">F638/E638*100</f>
        <v>99.906080470941816</v>
      </c>
    </row>
    <row r="639" spans="1:8" ht="14.25" customHeight="1" x14ac:dyDescent="0.2">
      <c r="A639" s="9"/>
      <c r="B639" s="5" t="s">
        <v>39</v>
      </c>
      <c r="C639" s="22" t="s">
        <v>40</v>
      </c>
      <c r="D639" s="46">
        <v>17945.900000000001</v>
      </c>
      <c r="E639" s="46">
        <v>18047.3</v>
      </c>
      <c r="F639" s="46">
        <v>17784.099999999999</v>
      </c>
      <c r="G639" s="62">
        <f t="shared" si="73"/>
        <v>-263.20000000000073</v>
      </c>
      <c r="H639" s="53">
        <f t="shared" si="74"/>
        <v>98.541610102342176</v>
      </c>
    </row>
    <row r="640" spans="1:8" ht="14.25" customHeight="1" x14ac:dyDescent="0.2">
      <c r="A640" s="9"/>
      <c r="B640" s="5" t="s">
        <v>41</v>
      </c>
      <c r="C640" s="22" t="s">
        <v>42</v>
      </c>
      <c r="D640" s="46">
        <v>20678.400000000001</v>
      </c>
      <c r="E640" s="46">
        <v>17633.5</v>
      </c>
      <c r="F640" s="46">
        <v>15987.9</v>
      </c>
      <c r="G640" s="62">
        <f t="shared" si="73"/>
        <v>-1645.6000000000004</v>
      </c>
      <c r="H640" s="53">
        <f t="shared" si="74"/>
        <v>90.667763064621326</v>
      </c>
    </row>
    <row r="641" spans="1:8" ht="14.25" customHeight="1" x14ac:dyDescent="0.2">
      <c r="A641" s="9"/>
      <c r="B641" s="5" t="s">
        <v>43</v>
      </c>
      <c r="C641" s="22" t="s">
        <v>44</v>
      </c>
      <c r="D641" s="46">
        <v>2518.9</v>
      </c>
      <c r="E641" s="46">
        <v>2318.9</v>
      </c>
      <c r="F641" s="46">
        <v>2199.8000000000002</v>
      </c>
      <c r="G641" s="62">
        <f t="shared" si="73"/>
        <v>-119.09999999999991</v>
      </c>
      <c r="H641" s="53">
        <f t="shared" si="74"/>
        <v>94.863944111432147</v>
      </c>
    </row>
    <row r="642" spans="1:8" ht="14.25" customHeight="1" x14ac:dyDescent="0.2">
      <c r="A642" s="9"/>
      <c r="B642" s="5" t="s">
        <v>45</v>
      </c>
      <c r="C642" s="22" t="s">
        <v>46</v>
      </c>
      <c r="D642" s="46">
        <v>1038.3</v>
      </c>
      <c r="E642" s="46">
        <v>838.3</v>
      </c>
      <c r="F642" s="46">
        <v>500</v>
      </c>
      <c r="G642" s="62">
        <f t="shared" si="73"/>
        <v>-338.29999999999995</v>
      </c>
      <c r="H642" s="53">
        <f t="shared" si="74"/>
        <v>59.644518668734349</v>
      </c>
    </row>
    <row r="643" spans="1:8" ht="14.25" customHeight="1" x14ac:dyDescent="0.2">
      <c r="A643" s="9"/>
      <c r="B643" s="5" t="s">
        <v>139</v>
      </c>
      <c r="C643" s="22" t="s">
        <v>140</v>
      </c>
      <c r="D643" s="46">
        <v>147.4</v>
      </c>
      <c r="E643" s="46">
        <v>147.4</v>
      </c>
      <c r="F643" s="46">
        <v>143</v>
      </c>
      <c r="G643" s="62">
        <f t="shared" si="73"/>
        <v>-4.4000000000000057</v>
      </c>
      <c r="H643" s="53">
        <f t="shared" si="74"/>
        <v>97.014925373134318</v>
      </c>
    </row>
    <row r="644" spans="1:8" ht="14.25" customHeight="1" x14ac:dyDescent="0.2">
      <c r="A644" s="9"/>
      <c r="B644" s="4" t="s">
        <v>53</v>
      </c>
      <c r="C644" s="20"/>
      <c r="D644" s="54">
        <v>157535.70000000001</v>
      </c>
      <c r="E644" s="54">
        <v>155042.20000000001</v>
      </c>
      <c r="F644" s="54">
        <v>152562.70000000001</v>
      </c>
      <c r="G644" s="62">
        <f t="shared" si="73"/>
        <v>-2479.5</v>
      </c>
      <c r="H644" s="53">
        <f t="shared" si="74"/>
        <v>98.40075798718027</v>
      </c>
    </row>
    <row r="645" spans="1:8" ht="14.25" customHeight="1" x14ac:dyDescent="0.2">
      <c r="A645" s="9"/>
      <c r="B645" s="5" t="s">
        <v>54</v>
      </c>
      <c r="C645" s="22" t="s">
        <v>55</v>
      </c>
      <c r="D645" s="46">
        <v>2962.4</v>
      </c>
      <c r="E645" s="46">
        <v>1462.4</v>
      </c>
      <c r="F645" s="46">
        <v>1456.4</v>
      </c>
      <c r="G645" s="62">
        <f t="shared" si="73"/>
        <v>-6</v>
      </c>
      <c r="H645" s="53">
        <f t="shared" si="74"/>
        <v>99.589715536105032</v>
      </c>
    </row>
    <row r="646" spans="1:8" ht="14.25" customHeight="1" x14ac:dyDescent="0.2">
      <c r="A646" s="9"/>
      <c r="B646" s="4" t="s">
        <v>56</v>
      </c>
      <c r="C646" s="20"/>
      <c r="D646" s="54">
        <v>160498.1</v>
      </c>
      <c r="E646" s="54">
        <v>156504.6</v>
      </c>
      <c r="F646" s="54">
        <v>154019.1</v>
      </c>
      <c r="G646" s="62">
        <f t="shared" si="73"/>
        <v>-2485.5</v>
      </c>
      <c r="H646" s="53">
        <f t="shared" si="74"/>
        <v>98.411867766187072</v>
      </c>
    </row>
    <row r="647" spans="1:8" ht="14.25" customHeight="1" x14ac:dyDescent="0.2">
      <c r="A647" s="9"/>
      <c r="B647" s="4" t="s">
        <v>57</v>
      </c>
      <c r="C647" s="20"/>
      <c r="D647" s="54">
        <v>160498.1</v>
      </c>
      <c r="E647" s="54">
        <v>156504.6</v>
      </c>
      <c r="F647" s="54">
        <v>154019.1</v>
      </c>
      <c r="G647" s="62">
        <f t="shared" si="73"/>
        <v>-2485.5</v>
      </c>
      <c r="H647" s="53">
        <f t="shared" si="74"/>
        <v>98.411867766187072</v>
      </c>
    </row>
    <row r="648" spans="1:8" ht="14.25" customHeight="1" x14ac:dyDescent="0.2">
      <c r="A648" s="9"/>
      <c r="B648" s="197"/>
      <c r="C648" s="197"/>
      <c r="D648" s="198"/>
      <c r="E648" s="198"/>
      <c r="F648" s="198"/>
      <c r="G648" s="198"/>
      <c r="H648" s="198"/>
    </row>
    <row r="649" spans="1:8" ht="21.75" customHeight="1" x14ac:dyDescent="0.2">
      <c r="A649" s="9"/>
      <c r="B649" s="4" t="s">
        <v>147</v>
      </c>
      <c r="C649" s="26" t="s">
        <v>148</v>
      </c>
      <c r="D649" s="48"/>
      <c r="E649" s="48"/>
      <c r="F649" s="48"/>
      <c r="G649" s="48"/>
      <c r="H649" s="48"/>
    </row>
    <row r="650" spans="1:8" ht="21.75" customHeight="1" x14ac:dyDescent="0.2">
      <c r="A650" s="9"/>
      <c r="B650" s="4"/>
      <c r="C650" s="27" t="s">
        <v>0</v>
      </c>
      <c r="D650" s="15" t="s">
        <v>501</v>
      </c>
      <c r="E650" s="15" t="s">
        <v>502</v>
      </c>
      <c r="F650" s="15" t="s">
        <v>499</v>
      </c>
      <c r="G650" s="16" t="s">
        <v>472</v>
      </c>
      <c r="H650" s="15" t="s">
        <v>500</v>
      </c>
    </row>
    <row r="651" spans="1:8" ht="14.25" customHeight="1" x14ac:dyDescent="0.2">
      <c r="A651" s="9"/>
      <c r="B651" s="5" t="s">
        <v>37</v>
      </c>
      <c r="C651" s="22" t="s">
        <v>38</v>
      </c>
      <c r="D651" s="51">
        <v>70560.5</v>
      </c>
      <c r="E651" s="51">
        <v>70560.5</v>
      </c>
      <c r="F651" s="51">
        <v>70480.899999999994</v>
      </c>
      <c r="G651" s="62">
        <f t="shared" ref="G651:G659" si="75">F651-E651</f>
        <v>-79.600000000005821</v>
      </c>
      <c r="H651" s="53">
        <f t="shared" ref="H651:H659" si="76">F651/E651*100</f>
        <v>99.887189008014388</v>
      </c>
    </row>
    <row r="652" spans="1:8" ht="14.25" customHeight="1" x14ac:dyDescent="0.2">
      <c r="A652" s="9"/>
      <c r="B652" s="5" t="s">
        <v>39</v>
      </c>
      <c r="C652" s="22" t="s">
        <v>40</v>
      </c>
      <c r="D652" s="46">
        <v>11292.5</v>
      </c>
      <c r="E652" s="46">
        <v>11292.5</v>
      </c>
      <c r="F652" s="46">
        <v>10776.8</v>
      </c>
      <c r="G652" s="62">
        <f t="shared" si="75"/>
        <v>-515.70000000000073</v>
      </c>
      <c r="H652" s="53">
        <f t="shared" si="76"/>
        <v>95.433252158512289</v>
      </c>
    </row>
    <row r="653" spans="1:8" ht="14.25" customHeight="1" x14ac:dyDescent="0.2">
      <c r="A653" s="9"/>
      <c r="B653" s="5" t="s">
        <v>41</v>
      </c>
      <c r="C653" s="22" t="s">
        <v>42</v>
      </c>
      <c r="D653" s="46">
        <v>11253.8</v>
      </c>
      <c r="E653" s="46">
        <v>15247.3</v>
      </c>
      <c r="F653" s="46">
        <v>14654.8</v>
      </c>
      <c r="G653" s="62">
        <f t="shared" si="75"/>
        <v>-592.5</v>
      </c>
      <c r="H653" s="53">
        <f t="shared" si="76"/>
        <v>96.114066096948321</v>
      </c>
    </row>
    <row r="654" spans="1:8" ht="14.25" customHeight="1" x14ac:dyDescent="0.2">
      <c r="A654" s="9"/>
      <c r="B654" s="5" t="s">
        <v>43</v>
      </c>
      <c r="C654" s="22" t="s">
        <v>44</v>
      </c>
      <c r="D654" s="46">
        <v>535.70000000000005</v>
      </c>
      <c r="E654" s="46">
        <v>535.70000000000005</v>
      </c>
      <c r="F654" s="46">
        <v>431.1</v>
      </c>
      <c r="G654" s="62">
        <f t="shared" si="75"/>
        <v>-104.60000000000002</v>
      </c>
      <c r="H654" s="53">
        <f t="shared" si="76"/>
        <v>80.474145977226058</v>
      </c>
    </row>
    <row r="655" spans="1:8" ht="14.25" customHeight="1" x14ac:dyDescent="0.2">
      <c r="A655" s="9"/>
      <c r="B655" s="5" t="s">
        <v>45</v>
      </c>
      <c r="C655" s="22" t="s">
        <v>46</v>
      </c>
      <c r="D655" s="46">
        <v>443</v>
      </c>
      <c r="E655" s="46">
        <v>443</v>
      </c>
      <c r="F655" s="46">
        <v>443</v>
      </c>
      <c r="G655" s="62">
        <f t="shared" si="75"/>
        <v>0</v>
      </c>
      <c r="H655" s="53">
        <f t="shared" si="76"/>
        <v>100</v>
      </c>
    </row>
    <row r="656" spans="1:8" ht="14.25" customHeight="1" x14ac:dyDescent="0.2">
      <c r="A656" s="9"/>
      <c r="B656" s="4" t="s">
        <v>53</v>
      </c>
      <c r="C656" s="20"/>
      <c r="D656" s="54">
        <v>94085.5</v>
      </c>
      <c r="E656" s="54">
        <v>98079</v>
      </c>
      <c r="F656" s="54">
        <v>96786.7</v>
      </c>
      <c r="G656" s="62">
        <f t="shared" si="75"/>
        <v>-1292.3000000000029</v>
      </c>
      <c r="H656" s="53">
        <f t="shared" si="76"/>
        <v>98.682388686670947</v>
      </c>
    </row>
    <row r="657" spans="1:8" ht="14.25" customHeight="1" x14ac:dyDescent="0.2">
      <c r="A657" s="9"/>
      <c r="B657" s="5" t="s">
        <v>54</v>
      </c>
      <c r="C657" s="22" t="s">
        <v>55</v>
      </c>
      <c r="D657" s="46">
        <v>136</v>
      </c>
      <c r="E657" s="46">
        <v>136</v>
      </c>
      <c r="F657" s="46">
        <v>133.69999999999999</v>
      </c>
      <c r="G657" s="62">
        <f t="shared" si="75"/>
        <v>-2.3000000000000114</v>
      </c>
      <c r="H657" s="53">
        <f t="shared" si="76"/>
        <v>98.308823529411754</v>
      </c>
    </row>
    <row r="658" spans="1:8" ht="14.25" customHeight="1" x14ac:dyDescent="0.2">
      <c r="A658" s="9"/>
      <c r="B658" s="4" t="s">
        <v>56</v>
      </c>
      <c r="C658" s="20"/>
      <c r="D658" s="54">
        <v>94221.5</v>
      </c>
      <c r="E658" s="54">
        <v>98215</v>
      </c>
      <c r="F658" s="54">
        <v>96920.4</v>
      </c>
      <c r="G658" s="62">
        <f t="shared" si="75"/>
        <v>-1294.6000000000058</v>
      </c>
      <c r="H658" s="53">
        <f t="shared" si="76"/>
        <v>98.681871404571595</v>
      </c>
    </row>
    <row r="659" spans="1:8" ht="14.25" customHeight="1" x14ac:dyDescent="0.2">
      <c r="A659" s="9"/>
      <c r="B659" s="4" t="s">
        <v>57</v>
      </c>
      <c r="C659" s="20"/>
      <c r="D659" s="54">
        <v>94221.5</v>
      </c>
      <c r="E659" s="54">
        <v>98215</v>
      </c>
      <c r="F659" s="54">
        <v>96920.4</v>
      </c>
      <c r="G659" s="62">
        <f t="shared" si="75"/>
        <v>-1294.6000000000058</v>
      </c>
      <c r="H659" s="53">
        <f t="shared" si="76"/>
        <v>98.681871404571595</v>
      </c>
    </row>
    <row r="660" spans="1:8" ht="14.25" customHeight="1" x14ac:dyDescent="0.2">
      <c r="A660" s="9"/>
      <c r="B660" s="197"/>
      <c r="C660" s="197"/>
      <c r="D660" s="198"/>
      <c r="E660" s="198"/>
      <c r="F660" s="198"/>
      <c r="G660" s="198"/>
      <c r="H660" s="198"/>
    </row>
    <row r="661" spans="1:8" ht="21.75" customHeight="1" x14ac:dyDescent="0.2">
      <c r="A661" s="9"/>
      <c r="B661" s="4" t="s">
        <v>149</v>
      </c>
      <c r="C661" s="26" t="s">
        <v>150</v>
      </c>
      <c r="D661" s="48"/>
      <c r="E661" s="48"/>
      <c r="F661" s="48"/>
      <c r="G661" s="48"/>
      <c r="H661" s="48"/>
    </row>
    <row r="662" spans="1:8" ht="21" customHeight="1" x14ac:dyDescent="0.2">
      <c r="A662" s="9"/>
      <c r="B662" s="4"/>
      <c r="C662" s="27" t="s">
        <v>0</v>
      </c>
      <c r="D662" s="15" t="s">
        <v>501</v>
      </c>
      <c r="E662" s="15" t="s">
        <v>502</v>
      </c>
      <c r="F662" s="15" t="s">
        <v>499</v>
      </c>
      <c r="G662" s="16" t="s">
        <v>472</v>
      </c>
      <c r="H662" s="15" t="s">
        <v>500</v>
      </c>
    </row>
    <row r="663" spans="1:8" ht="14.25" customHeight="1" x14ac:dyDescent="0.2">
      <c r="A663" s="9"/>
      <c r="B663" s="5" t="s">
        <v>37</v>
      </c>
      <c r="C663" s="22" t="s">
        <v>38</v>
      </c>
      <c r="D663" s="46">
        <v>57100</v>
      </c>
      <c r="E663" s="46">
        <v>70146</v>
      </c>
      <c r="F663" s="46">
        <v>66028.2</v>
      </c>
      <c r="G663" s="62">
        <f t="shared" ref="G663:G671" si="77">F663-E663</f>
        <v>-4117.8000000000029</v>
      </c>
      <c r="H663" s="53">
        <f t="shared" ref="H663:H671" si="78">F663/E663*100</f>
        <v>94.129672397570772</v>
      </c>
    </row>
    <row r="664" spans="1:8" ht="14.25" customHeight="1" x14ac:dyDescent="0.2">
      <c r="A664" s="9"/>
      <c r="B664" s="5" t="s">
        <v>39</v>
      </c>
      <c r="C664" s="22" t="s">
        <v>40</v>
      </c>
      <c r="D664" s="46">
        <v>8500</v>
      </c>
      <c r="E664" s="46">
        <v>11785.5</v>
      </c>
      <c r="F664" s="46">
        <v>10345.700000000001</v>
      </c>
      <c r="G664" s="62">
        <f t="shared" si="77"/>
        <v>-1439.7999999999993</v>
      </c>
      <c r="H664" s="53">
        <f t="shared" si="78"/>
        <v>87.783293029570245</v>
      </c>
    </row>
    <row r="665" spans="1:8" ht="14.25" customHeight="1" x14ac:dyDescent="0.2">
      <c r="A665" s="9"/>
      <c r="B665" s="5" t="s">
        <v>41</v>
      </c>
      <c r="C665" s="22" t="s">
        <v>42</v>
      </c>
      <c r="D665" s="46">
        <v>6400</v>
      </c>
      <c r="E665" s="46">
        <v>3948</v>
      </c>
      <c r="F665" s="46">
        <v>3628.6</v>
      </c>
      <c r="G665" s="62">
        <f t="shared" si="77"/>
        <v>-319.40000000000009</v>
      </c>
      <c r="H665" s="53">
        <f t="shared" si="78"/>
        <v>91.909827760891588</v>
      </c>
    </row>
    <row r="666" spans="1:8" ht="14.25" customHeight="1" x14ac:dyDescent="0.2">
      <c r="A666" s="9"/>
      <c r="B666" s="5" t="s">
        <v>43</v>
      </c>
      <c r="C666" s="22" t="s">
        <v>44</v>
      </c>
      <c r="D666" s="46">
        <v>1900</v>
      </c>
      <c r="E666" s="46">
        <v>1533.6</v>
      </c>
      <c r="F666" s="46">
        <v>1309</v>
      </c>
      <c r="G666" s="62">
        <f t="shared" si="77"/>
        <v>-224.59999999999991</v>
      </c>
      <c r="H666" s="53">
        <f t="shared" si="78"/>
        <v>85.354720918101208</v>
      </c>
    </row>
    <row r="667" spans="1:8" ht="14.25" customHeight="1" x14ac:dyDescent="0.2">
      <c r="A667" s="9"/>
      <c r="B667" s="5" t="s">
        <v>45</v>
      </c>
      <c r="C667" s="22" t="s">
        <v>46</v>
      </c>
      <c r="D667" s="46">
        <v>1500</v>
      </c>
      <c r="E667" s="46">
        <v>2561.8000000000002</v>
      </c>
      <c r="F667" s="46">
        <v>2363.1</v>
      </c>
      <c r="G667" s="62">
        <f t="shared" si="77"/>
        <v>-198.70000000000027</v>
      </c>
      <c r="H667" s="53">
        <f t="shared" si="78"/>
        <v>92.243734873916765</v>
      </c>
    </row>
    <row r="668" spans="1:8" ht="14.25" customHeight="1" x14ac:dyDescent="0.2">
      <c r="A668" s="9"/>
      <c r="B668" s="4" t="s">
        <v>53</v>
      </c>
      <c r="C668" s="20"/>
      <c r="D668" s="54">
        <v>75400</v>
      </c>
      <c r="E668" s="54">
        <v>89974.9</v>
      </c>
      <c r="F668" s="54">
        <v>83674.5</v>
      </c>
      <c r="G668" s="62">
        <f t="shared" si="77"/>
        <v>-6300.3999999999942</v>
      </c>
      <c r="H668" s="53">
        <f t="shared" si="78"/>
        <v>92.997602664743169</v>
      </c>
    </row>
    <row r="669" spans="1:8" ht="14.25" customHeight="1" x14ac:dyDescent="0.2">
      <c r="A669" s="9"/>
      <c r="B669" s="5" t="s">
        <v>54</v>
      </c>
      <c r="C669" s="22" t="s">
        <v>55</v>
      </c>
      <c r="D669" s="46">
        <v>1500</v>
      </c>
      <c r="E669" s="46">
        <v>4500</v>
      </c>
      <c r="F669" s="46">
        <v>2108</v>
      </c>
      <c r="G669" s="62">
        <f t="shared" si="77"/>
        <v>-2392</v>
      </c>
      <c r="H669" s="53">
        <f t="shared" si="78"/>
        <v>46.844444444444441</v>
      </c>
    </row>
    <row r="670" spans="1:8" ht="14.25" customHeight="1" x14ac:dyDescent="0.2">
      <c r="A670" s="9"/>
      <c r="B670" s="4" t="s">
        <v>56</v>
      </c>
      <c r="C670" s="20"/>
      <c r="D670" s="54">
        <v>76900</v>
      </c>
      <c r="E670" s="54">
        <v>94474.9</v>
      </c>
      <c r="F670" s="54">
        <v>85782.5</v>
      </c>
      <c r="G670" s="62">
        <f t="shared" si="77"/>
        <v>-8692.3999999999942</v>
      </c>
      <c r="H670" s="53">
        <f t="shared" si="78"/>
        <v>90.799249324423741</v>
      </c>
    </row>
    <row r="671" spans="1:8" ht="14.25" customHeight="1" x14ac:dyDescent="0.2">
      <c r="A671" s="9"/>
      <c r="B671" s="4" t="s">
        <v>57</v>
      </c>
      <c r="C671" s="20"/>
      <c r="D671" s="54">
        <v>76900</v>
      </c>
      <c r="E671" s="54">
        <v>94474.9</v>
      </c>
      <c r="F671" s="54">
        <v>85782.5</v>
      </c>
      <c r="G671" s="62">
        <f t="shared" si="77"/>
        <v>-8692.3999999999942</v>
      </c>
      <c r="H671" s="53">
        <f t="shared" si="78"/>
        <v>90.799249324423741</v>
      </c>
    </row>
    <row r="672" spans="1:8" ht="14.25" customHeight="1" x14ac:dyDescent="0.2">
      <c r="A672" s="9"/>
      <c r="B672" s="197"/>
      <c r="C672" s="197"/>
      <c r="D672" s="198"/>
      <c r="E672" s="198"/>
      <c r="F672" s="198"/>
      <c r="G672" s="198"/>
      <c r="H672" s="198"/>
    </row>
    <row r="673" spans="1:8" ht="21.75" customHeight="1" x14ac:dyDescent="0.2">
      <c r="A673" s="9"/>
      <c r="B673" s="4" t="s">
        <v>151</v>
      </c>
      <c r="C673" s="26" t="s">
        <v>152</v>
      </c>
      <c r="D673" s="48"/>
      <c r="E673" s="48"/>
      <c r="F673" s="48"/>
      <c r="G673" s="48"/>
      <c r="H673" s="48"/>
    </row>
    <row r="674" spans="1:8" ht="20.25" customHeight="1" x14ac:dyDescent="0.2">
      <c r="A674" s="9"/>
      <c r="B674" s="4"/>
      <c r="C674" s="27" t="s">
        <v>0</v>
      </c>
      <c r="D674" s="15" t="s">
        <v>501</v>
      </c>
      <c r="E674" s="15" t="s">
        <v>502</v>
      </c>
      <c r="F674" s="15" t="s">
        <v>499</v>
      </c>
      <c r="G674" s="16" t="s">
        <v>472</v>
      </c>
      <c r="H674" s="15" t="s">
        <v>500</v>
      </c>
    </row>
    <row r="675" spans="1:8" ht="14.25" customHeight="1" x14ac:dyDescent="0.2">
      <c r="A675" s="9"/>
      <c r="B675" s="5" t="s">
        <v>37</v>
      </c>
      <c r="C675" s="22" t="s">
        <v>38</v>
      </c>
      <c r="D675" s="51">
        <v>17718</v>
      </c>
      <c r="E675" s="51">
        <v>14873.4</v>
      </c>
      <c r="F675" s="51">
        <v>10965.1</v>
      </c>
      <c r="G675" s="62">
        <f t="shared" ref="G675:G682" si="79">F675-E675</f>
        <v>-3908.2999999999993</v>
      </c>
      <c r="H675" s="53">
        <f t="shared" ref="H675:H682" si="80">F675/E675*100</f>
        <v>73.722887840036577</v>
      </c>
    </row>
    <row r="676" spans="1:8" ht="14.25" customHeight="1" x14ac:dyDescent="0.2">
      <c r="A676" s="9"/>
      <c r="B676" s="5" t="s">
        <v>39</v>
      </c>
      <c r="C676" s="22" t="s">
        <v>40</v>
      </c>
      <c r="D676" s="46">
        <v>3056.4</v>
      </c>
      <c r="E676" s="46">
        <v>2063.6</v>
      </c>
      <c r="F676" s="46">
        <v>1558.2</v>
      </c>
      <c r="G676" s="62">
        <f t="shared" si="79"/>
        <v>-505.39999999999986</v>
      </c>
      <c r="H676" s="53">
        <f t="shared" si="80"/>
        <v>75.508819538670295</v>
      </c>
    </row>
    <row r="677" spans="1:8" ht="14.25" customHeight="1" x14ac:dyDescent="0.2">
      <c r="A677" s="9"/>
      <c r="B677" s="5" t="s">
        <v>41</v>
      </c>
      <c r="C677" s="22" t="s">
        <v>42</v>
      </c>
      <c r="D677" s="46">
        <v>22351.200000000001</v>
      </c>
      <c r="E677" s="46">
        <v>16718.900000000001</v>
      </c>
      <c r="F677" s="46">
        <v>12117.2</v>
      </c>
      <c r="G677" s="62">
        <f t="shared" si="79"/>
        <v>-4601.7000000000007</v>
      </c>
      <c r="H677" s="53">
        <f t="shared" si="80"/>
        <v>72.476060027872649</v>
      </c>
    </row>
    <row r="678" spans="1:8" ht="14.25" customHeight="1" x14ac:dyDescent="0.2">
      <c r="A678" s="9"/>
      <c r="B678" s="5" t="s">
        <v>43</v>
      </c>
      <c r="C678" s="22" t="s">
        <v>44</v>
      </c>
      <c r="D678" s="46">
        <v>2612</v>
      </c>
      <c r="E678" s="46">
        <v>2226.5</v>
      </c>
      <c r="F678" s="46">
        <v>1288.4000000000001</v>
      </c>
      <c r="G678" s="62">
        <f t="shared" si="79"/>
        <v>-938.09999999999991</v>
      </c>
      <c r="H678" s="53">
        <f t="shared" si="80"/>
        <v>57.86660678194476</v>
      </c>
    </row>
    <row r="679" spans="1:8" ht="14.25" customHeight="1" x14ac:dyDescent="0.2">
      <c r="A679" s="9"/>
      <c r="B679" s="4" t="s">
        <v>53</v>
      </c>
      <c r="C679" s="20"/>
      <c r="D679" s="54">
        <v>45737.599999999999</v>
      </c>
      <c r="E679" s="54">
        <v>35882.400000000001</v>
      </c>
      <c r="F679" s="54">
        <v>25928.9</v>
      </c>
      <c r="G679" s="62">
        <f t="shared" si="79"/>
        <v>-9953.5</v>
      </c>
      <c r="H679" s="53">
        <f t="shared" si="80"/>
        <v>72.260774084230704</v>
      </c>
    </row>
    <row r="680" spans="1:8" ht="14.25" customHeight="1" x14ac:dyDescent="0.2">
      <c r="A680" s="9"/>
      <c r="B680" s="4" t="s">
        <v>56</v>
      </c>
      <c r="C680" s="20"/>
      <c r="D680" s="54">
        <v>45737.599999999999</v>
      </c>
      <c r="E680" s="54">
        <v>35882.400000000001</v>
      </c>
      <c r="F680" s="54">
        <v>25928.9</v>
      </c>
      <c r="G680" s="62">
        <f t="shared" si="79"/>
        <v>-9953.5</v>
      </c>
      <c r="H680" s="53">
        <f t="shared" si="80"/>
        <v>72.260774084230704</v>
      </c>
    </row>
    <row r="681" spans="1:8" ht="14.25" customHeight="1" x14ac:dyDescent="0.2">
      <c r="A681" s="9"/>
      <c r="B681" s="4" t="s">
        <v>508</v>
      </c>
      <c r="C681" s="20"/>
      <c r="D681" s="54">
        <v>0</v>
      </c>
      <c r="E681" s="54">
        <v>9448.6</v>
      </c>
      <c r="F681" s="54">
        <v>0</v>
      </c>
      <c r="G681" s="62">
        <f t="shared" si="79"/>
        <v>-9448.6</v>
      </c>
      <c r="H681" s="53">
        <f t="shared" si="80"/>
        <v>0</v>
      </c>
    </row>
    <row r="682" spans="1:8" ht="14.25" customHeight="1" x14ac:dyDescent="0.2">
      <c r="A682" s="9"/>
      <c r="B682" s="4" t="s">
        <v>57</v>
      </c>
      <c r="C682" s="20"/>
      <c r="D682" s="54">
        <v>45737.599999999999</v>
      </c>
      <c r="E682" s="54">
        <v>45331</v>
      </c>
      <c r="F682" s="54">
        <v>25928.9</v>
      </c>
      <c r="G682" s="62">
        <f t="shared" si="79"/>
        <v>-19402.099999999999</v>
      </c>
      <c r="H682" s="53">
        <f t="shared" si="80"/>
        <v>57.199047009772563</v>
      </c>
    </row>
    <row r="683" spans="1:8" ht="14.25" customHeight="1" x14ac:dyDescent="0.2">
      <c r="A683" s="9"/>
      <c r="B683" s="197"/>
      <c r="C683" s="197"/>
      <c r="D683" s="198"/>
      <c r="E683" s="198"/>
      <c r="F683" s="198"/>
      <c r="G683" s="198"/>
      <c r="H683" s="198"/>
    </row>
    <row r="684" spans="1:8" ht="14.25" customHeight="1" x14ac:dyDescent="0.2">
      <c r="A684" s="9"/>
      <c r="B684" s="4" t="s">
        <v>153</v>
      </c>
      <c r="C684" s="26" t="s">
        <v>154</v>
      </c>
      <c r="D684" s="48"/>
      <c r="E684" s="48"/>
      <c r="F684" s="48"/>
      <c r="G684" s="48"/>
      <c r="H684" s="48"/>
    </row>
    <row r="685" spans="1:8" ht="18.75" customHeight="1" x14ac:dyDescent="0.2">
      <c r="A685" s="9"/>
      <c r="B685" s="4"/>
      <c r="C685" s="27" t="s">
        <v>0</v>
      </c>
      <c r="D685" s="15" t="s">
        <v>501</v>
      </c>
      <c r="E685" s="15" t="s">
        <v>502</v>
      </c>
      <c r="F685" s="15" t="s">
        <v>499</v>
      </c>
      <c r="G685" s="16" t="s">
        <v>472</v>
      </c>
      <c r="H685" s="15" t="s">
        <v>500</v>
      </c>
    </row>
    <row r="686" spans="1:8" ht="14.25" customHeight="1" x14ac:dyDescent="0.2">
      <c r="A686" s="9"/>
      <c r="B686" s="5" t="s">
        <v>37</v>
      </c>
      <c r="C686" s="22" t="s">
        <v>38</v>
      </c>
      <c r="D686" s="51">
        <v>81480.5</v>
      </c>
      <c r="E686" s="51">
        <v>90073.8</v>
      </c>
      <c r="F686" s="51">
        <v>87236.7</v>
      </c>
      <c r="G686" s="62">
        <f t="shared" ref="G686:G698" si="81">F686-E686</f>
        <v>-2837.1000000000058</v>
      </c>
      <c r="H686" s="53">
        <f t="shared" ref="H686:H698" si="82">F686/E686*100</f>
        <v>96.850249462107726</v>
      </c>
    </row>
    <row r="687" spans="1:8" ht="14.25" customHeight="1" x14ac:dyDescent="0.2">
      <c r="A687" s="9"/>
      <c r="B687" s="5" t="s">
        <v>39</v>
      </c>
      <c r="C687" s="22" t="s">
        <v>40</v>
      </c>
      <c r="D687" s="46">
        <v>2787.3</v>
      </c>
      <c r="E687" s="46">
        <v>2422.6999999999998</v>
      </c>
      <c r="F687" s="46">
        <v>2353.1999999999998</v>
      </c>
      <c r="G687" s="62">
        <f t="shared" si="81"/>
        <v>-69.5</v>
      </c>
      <c r="H687" s="53">
        <f t="shared" si="82"/>
        <v>97.131299789491067</v>
      </c>
    </row>
    <row r="688" spans="1:8" ht="14.25" customHeight="1" x14ac:dyDescent="0.2">
      <c r="A688" s="9"/>
      <c r="B688" s="5" t="s">
        <v>41</v>
      </c>
      <c r="C688" s="22" t="s">
        <v>42</v>
      </c>
      <c r="D688" s="46">
        <v>15321.3</v>
      </c>
      <c r="E688" s="46">
        <v>29354.3</v>
      </c>
      <c r="F688" s="46">
        <v>28862.1</v>
      </c>
      <c r="G688" s="62">
        <f t="shared" si="81"/>
        <v>-492.20000000000073</v>
      </c>
      <c r="H688" s="53">
        <f t="shared" si="82"/>
        <v>98.323243954037395</v>
      </c>
    </row>
    <row r="689" spans="1:8" ht="14.25" customHeight="1" x14ac:dyDescent="0.2">
      <c r="A689" s="9"/>
      <c r="B689" s="5" t="s">
        <v>43</v>
      </c>
      <c r="C689" s="22" t="s">
        <v>44</v>
      </c>
      <c r="D689" s="46">
        <v>5506.7</v>
      </c>
      <c r="E689" s="46">
        <v>5514.9</v>
      </c>
      <c r="F689" s="46">
        <v>5510.9</v>
      </c>
      <c r="G689" s="62">
        <f t="shared" si="81"/>
        <v>-4</v>
      </c>
      <c r="H689" s="53">
        <f t="shared" si="82"/>
        <v>99.927469219750137</v>
      </c>
    </row>
    <row r="690" spans="1:8" ht="14.25" customHeight="1" x14ac:dyDescent="0.2">
      <c r="A690" s="9"/>
      <c r="B690" s="5" t="s">
        <v>45</v>
      </c>
      <c r="C690" s="22" t="s">
        <v>46</v>
      </c>
      <c r="D690" s="46">
        <v>6203.7</v>
      </c>
      <c r="E690" s="46">
        <v>6700.8</v>
      </c>
      <c r="F690" s="46">
        <v>6700.8</v>
      </c>
      <c r="G690" s="62">
        <f t="shared" si="81"/>
        <v>0</v>
      </c>
      <c r="H690" s="53">
        <f t="shared" si="82"/>
        <v>100</v>
      </c>
    </row>
    <row r="691" spans="1:8" ht="14.25" customHeight="1" x14ac:dyDescent="0.2">
      <c r="A691" s="9"/>
      <c r="B691" s="5" t="s">
        <v>139</v>
      </c>
      <c r="C691" s="22" t="s">
        <v>140</v>
      </c>
      <c r="D691" s="46">
        <v>412.5</v>
      </c>
      <c r="E691" s="46">
        <v>165</v>
      </c>
      <c r="F691" s="46">
        <v>157.80000000000001</v>
      </c>
      <c r="G691" s="62">
        <f t="shared" si="81"/>
        <v>-7.1999999999999886</v>
      </c>
      <c r="H691" s="53">
        <f t="shared" si="82"/>
        <v>95.63636363636364</v>
      </c>
    </row>
    <row r="692" spans="1:8" ht="14.25" customHeight="1" x14ac:dyDescent="0.2">
      <c r="A692" s="9"/>
      <c r="B692" s="5" t="s">
        <v>47</v>
      </c>
      <c r="C692" s="22" t="s">
        <v>48</v>
      </c>
      <c r="D692" s="46">
        <v>42000</v>
      </c>
      <c r="E692" s="46">
        <v>44956.1</v>
      </c>
      <c r="F692" s="46">
        <v>44942.9</v>
      </c>
      <c r="G692" s="62">
        <f t="shared" si="81"/>
        <v>-13.19999999999709</v>
      </c>
      <c r="H692" s="53">
        <f t="shared" si="82"/>
        <v>99.970638022426328</v>
      </c>
    </row>
    <row r="693" spans="1:8" ht="14.25" customHeight="1" x14ac:dyDescent="0.2">
      <c r="A693" s="9"/>
      <c r="B693" s="5" t="s">
        <v>51</v>
      </c>
      <c r="C693" s="22" t="s">
        <v>52</v>
      </c>
      <c r="D693" s="46">
        <v>0</v>
      </c>
      <c r="E693" s="46">
        <v>10</v>
      </c>
      <c r="F693" s="46">
        <v>10</v>
      </c>
      <c r="G693" s="62">
        <f t="shared" si="81"/>
        <v>0</v>
      </c>
      <c r="H693" s="53">
        <f t="shared" si="82"/>
        <v>100</v>
      </c>
    </row>
    <row r="694" spans="1:8" ht="14.25" customHeight="1" x14ac:dyDescent="0.2">
      <c r="A694" s="9"/>
      <c r="B694" s="4" t="s">
        <v>53</v>
      </c>
      <c r="C694" s="20"/>
      <c r="D694" s="54">
        <v>153712</v>
      </c>
      <c r="E694" s="54">
        <v>179197.6</v>
      </c>
      <c r="F694" s="54">
        <v>175774.5</v>
      </c>
      <c r="G694" s="62">
        <f t="shared" si="81"/>
        <v>-3423.1000000000058</v>
      </c>
      <c r="H694" s="53">
        <f t="shared" si="82"/>
        <v>98.089762362888791</v>
      </c>
    </row>
    <row r="695" spans="1:8" ht="14.25" customHeight="1" x14ac:dyDescent="0.2">
      <c r="A695" s="9"/>
      <c r="B695" s="5" t="s">
        <v>54</v>
      </c>
      <c r="C695" s="22" t="s">
        <v>55</v>
      </c>
      <c r="D695" s="46">
        <v>0</v>
      </c>
      <c r="E695" s="46">
        <v>20367</v>
      </c>
      <c r="F695" s="46">
        <v>20357</v>
      </c>
      <c r="G695" s="62">
        <f t="shared" si="81"/>
        <v>-10</v>
      </c>
      <c r="H695" s="53">
        <f t="shared" si="82"/>
        <v>99.950900967250945</v>
      </c>
    </row>
    <row r="696" spans="1:8" ht="14.25" customHeight="1" x14ac:dyDescent="0.2">
      <c r="A696" s="9"/>
      <c r="B696" s="4" t="s">
        <v>56</v>
      </c>
      <c r="C696" s="20"/>
      <c r="D696" s="54">
        <v>153712</v>
      </c>
      <c r="E696" s="54">
        <v>199564.6</v>
      </c>
      <c r="F696" s="54">
        <v>196131.4</v>
      </c>
      <c r="G696" s="62">
        <f t="shared" si="81"/>
        <v>-3433.2000000000116</v>
      </c>
      <c r="H696" s="53">
        <f t="shared" si="82"/>
        <v>98.279654808518131</v>
      </c>
    </row>
    <row r="697" spans="1:8" ht="14.25" customHeight="1" x14ac:dyDescent="0.2">
      <c r="A697" s="9"/>
      <c r="B697" s="4" t="s">
        <v>508</v>
      </c>
      <c r="C697" s="20"/>
      <c r="D697" s="54">
        <v>0</v>
      </c>
      <c r="E697" s="54">
        <v>13.4</v>
      </c>
      <c r="F697" s="54">
        <v>0</v>
      </c>
      <c r="G697" s="62">
        <f t="shared" si="81"/>
        <v>-13.4</v>
      </c>
      <c r="H697" s="53">
        <f t="shared" si="82"/>
        <v>0</v>
      </c>
    </row>
    <row r="698" spans="1:8" ht="14.25" customHeight="1" x14ac:dyDescent="0.2">
      <c r="A698" s="9"/>
      <c r="B698" s="4" t="s">
        <v>57</v>
      </c>
      <c r="C698" s="20"/>
      <c r="D698" s="54">
        <v>153712</v>
      </c>
      <c r="E698" s="54">
        <v>199578</v>
      </c>
      <c r="F698" s="54">
        <v>196131.4</v>
      </c>
      <c r="G698" s="62">
        <f t="shared" si="81"/>
        <v>-3446.6000000000058</v>
      </c>
      <c r="H698" s="53">
        <f t="shared" si="82"/>
        <v>98.273056148473287</v>
      </c>
    </row>
    <row r="699" spans="1:8" ht="14.25" customHeight="1" x14ac:dyDescent="0.2">
      <c r="A699" s="9"/>
      <c r="B699" s="197"/>
      <c r="C699" s="197"/>
      <c r="D699" s="198"/>
      <c r="E699" s="198"/>
      <c r="F699" s="198"/>
      <c r="G699" s="198"/>
      <c r="H699" s="198"/>
    </row>
    <row r="700" spans="1:8" ht="21" customHeight="1" x14ac:dyDescent="0.2">
      <c r="A700" s="9"/>
      <c r="B700" s="4" t="s">
        <v>155</v>
      </c>
      <c r="C700" s="26" t="s">
        <v>156</v>
      </c>
      <c r="D700" s="48"/>
      <c r="E700" s="48"/>
      <c r="F700" s="48"/>
      <c r="G700" s="48"/>
      <c r="H700" s="48"/>
    </row>
    <row r="701" spans="1:8" ht="18.75" customHeight="1" x14ac:dyDescent="0.2">
      <c r="A701" s="9"/>
      <c r="B701" s="4"/>
      <c r="C701" s="27" t="s">
        <v>0</v>
      </c>
      <c r="D701" s="15" t="s">
        <v>501</v>
      </c>
      <c r="E701" s="15" t="s">
        <v>502</v>
      </c>
      <c r="F701" s="15" t="s">
        <v>499</v>
      </c>
      <c r="G701" s="16" t="s">
        <v>472</v>
      </c>
      <c r="H701" s="15" t="s">
        <v>500</v>
      </c>
    </row>
    <row r="702" spans="1:8" ht="14.25" customHeight="1" x14ac:dyDescent="0.2">
      <c r="A702" s="9"/>
      <c r="B702" s="5" t="s">
        <v>37</v>
      </c>
      <c r="C702" s="22" t="s">
        <v>38</v>
      </c>
      <c r="D702" s="51">
        <v>389806.6</v>
      </c>
      <c r="E702" s="51">
        <v>383301.9</v>
      </c>
      <c r="F702" s="51">
        <v>371561.7</v>
      </c>
      <c r="G702" s="62">
        <f t="shared" ref="G702:G711" si="83">F702-E702</f>
        <v>-11740.200000000012</v>
      </c>
      <c r="H702" s="53">
        <f t="shared" ref="H702:H711" si="84">F702/E702*100</f>
        <v>96.937087971648452</v>
      </c>
    </row>
    <row r="703" spans="1:8" ht="14.25" customHeight="1" x14ac:dyDescent="0.2">
      <c r="A703" s="9"/>
      <c r="B703" s="5" t="s">
        <v>39</v>
      </c>
      <c r="C703" s="22" t="s">
        <v>40</v>
      </c>
      <c r="D703" s="46">
        <v>12025.1</v>
      </c>
      <c r="E703" s="46">
        <v>11142.2</v>
      </c>
      <c r="F703" s="46">
        <v>10881.9</v>
      </c>
      <c r="G703" s="62">
        <f t="shared" si="83"/>
        <v>-260.30000000000109</v>
      </c>
      <c r="H703" s="53">
        <f t="shared" si="84"/>
        <v>97.663836585234506</v>
      </c>
    </row>
    <row r="704" spans="1:8" ht="14.25" customHeight="1" x14ac:dyDescent="0.2">
      <c r="A704" s="9"/>
      <c r="B704" s="5" t="s">
        <v>41</v>
      </c>
      <c r="C704" s="22" t="s">
        <v>42</v>
      </c>
      <c r="D704" s="46">
        <v>24136.1</v>
      </c>
      <c r="E704" s="46">
        <v>23158.6</v>
      </c>
      <c r="F704" s="46">
        <v>22562.7</v>
      </c>
      <c r="G704" s="62">
        <f t="shared" si="83"/>
        <v>-595.89999999999782</v>
      </c>
      <c r="H704" s="53">
        <f t="shared" si="84"/>
        <v>97.426873817933739</v>
      </c>
    </row>
    <row r="705" spans="1:8" ht="14.25" customHeight="1" x14ac:dyDescent="0.2">
      <c r="A705" s="9"/>
      <c r="B705" s="5" t="s">
        <v>43</v>
      </c>
      <c r="C705" s="22" t="s">
        <v>44</v>
      </c>
      <c r="D705" s="46">
        <v>6928.3</v>
      </c>
      <c r="E705" s="46">
        <v>7430.9</v>
      </c>
      <c r="F705" s="46">
        <v>7305.5</v>
      </c>
      <c r="G705" s="62">
        <f t="shared" si="83"/>
        <v>-125.39999999999964</v>
      </c>
      <c r="H705" s="53">
        <f t="shared" si="84"/>
        <v>98.312452058297112</v>
      </c>
    </row>
    <row r="706" spans="1:8" ht="14.25" customHeight="1" x14ac:dyDescent="0.2">
      <c r="A706" s="9"/>
      <c r="B706" s="5" t="s">
        <v>45</v>
      </c>
      <c r="C706" s="22" t="s">
        <v>46</v>
      </c>
      <c r="D706" s="46">
        <v>9331.2000000000007</v>
      </c>
      <c r="E706" s="46">
        <v>11446</v>
      </c>
      <c r="F706" s="46">
        <v>10708</v>
      </c>
      <c r="G706" s="62">
        <f t="shared" si="83"/>
        <v>-738</v>
      </c>
      <c r="H706" s="53">
        <f t="shared" si="84"/>
        <v>93.552332692643716</v>
      </c>
    </row>
    <row r="707" spans="1:8" ht="14.25" customHeight="1" x14ac:dyDescent="0.2">
      <c r="A707" s="9"/>
      <c r="B707" s="4" t="s">
        <v>53</v>
      </c>
      <c r="C707" s="20"/>
      <c r="D707" s="54">
        <v>442227.3</v>
      </c>
      <c r="E707" s="54">
        <v>436479.6</v>
      </c>
      <c r="F707" s="54">
        <v>423019.8</v>
      </c>
      <c r="G707" s="62">
        <f t="shared" si="83"/>
        <v>-13459.799999999988</v>
      </c>
      <c r="H707" s="53">
        <f t="shared" si="84"/>
        <v>96.91628199805902</v>
      </c>
    </row>
    <row r="708" spans="1:8" ht="14.25" customHeight="1" x14ac:dyDescent="0.2">
      <c r="A708" s="9"/>
      <c r="B708" s="5" t="s">
        <v>54</v>
      </c>
      <c r="C708" s="22" t="s">
        <v>55</v>
      </c>
      <c r="D708" s="46">
        <v>630</v>
      </c>
      <c r="E708" s="46">
        <v>48113.5</v>
      </c>
      <c r="F708" s="46">
        <v>47826</v>
      </c>
      <c r="G708" s="62">
        <f t="shared" si="83"/>
        <v>-287.5</v>
      </c>
      <c r="H708" s="53">
        <f t="shared" si="84"/>
        <v>99.402454612530789</v>
      </c>
    </row>
    <row r="709" spans="1:8" ht="14.25" customHeight="1" x14ac:dyDescent="0.2">
      <c r="A709" s="9"/>
      <c r="B709" s="4" t="s">
        <v>56</v>
      </c>
      <c r="C709" s="20"/>
      <c r="D709" s="54">
        <v>442857.3</v>
      </c>
      <c r="E709" s="54">
        <v>484593.1</v>
      </c>
      <c r="F709" s="54">
        <v>470845.8</v>
      </c>
      <c r="G709" s="62">
        <f t="shared" si="83"/>
        <v>-13747.299999999988</v>
      </c>
      <c r="H709" s="53">
        <f t="shared" si="84"/>
        <v>97.163125104340125</v>
      </c>
    </row>
    <row r="710" spans="1:8" ht="14.25" customHeight="1" x14ac:dyDescent="0.2">
      <c r="A710" s="9"/>
      <c r="B710" s="4" t="s">
        <v>508</v>
      </c>
      <c r="C710" s="20"/>
      <c r="D710" s="54">
        <v>4400</v>
      </c>
      <c r="E710" s="54">
        <v>6637.2</v>
      </c>
      <c r="F710" s="54">
        <v>2601.1999999999998</v>
      </c>
      <c r="G710" s="62">
        <f t="shared" si="83"/>
        <v>-4036</v>
      </c>
      <c r="H710" s="53">
        <f t="shared" si="84"/>
        <v>39.191225215452299</v>
      </c>
    </row>
    <row r="711" spans="1:8" ht="14.25" customHeight="1" x14ac:dyDescent="0.2">
      <c r="A711" s="9"/>
      <c r="B711" s="4" t="s">
        <v>57</v>
      </c>
      <c r="C711" s="20"/>
      <c r="D711" s="54">
        <v>447257.3</v>
      </c>
      <c r="E711" s="54">
        <v>491230.3</v>
      </c>
      <c r="F711" s="54">
        <v>473447</v>
      </c>
      <c r="G711" s="62">
        <f t="shared" si="83"/>
        <v>-17783.299999999988</v>
      </c>
      <c r="H711" s="53">
        <f t="shared" si="84"/>
        <v>96.379844647205189</v>
      </c>
    </row>
    <row r="712" spans="1:8" ht="14.25" customHeight="1" x14ac:dyDescent="0.2">
      <c r="A712" s="9"/>
      <c r="B712" s="197"/>
      <c r="C712" s="197"/>
      <c r="D712" s="198"/>
      <c r="E712" s="198"/>
      <c r="F712" s="198"/>
      <c r="G712" s="198"/>
      <c r="H712" s="198"/>
    </row>
    <row r="713" spans="1:8" ht="14.25" customHeight="1" x14ac:dyDescent="0.2">
      <c r="A713" s="9"/>
      <c r="B713" s="4" t="s">
        <v>157</v>
      </c>
      <c r="C713" s="26" t="s">
        <v>158</v>
      </c>
      <c r="D713" s="48"/>
      <c r="E713" s="48"/>
      <c r="F713" s="48"/>
      <c r="G713" s="48"/>
      <c r="H713" s="48"/>
    </row>
    <row r="714" spans="1:8" ht="25.5" customHeight="1" x14ac:dyDescent="0.2">
      <c r="A714" s="9"/>
      <c r="B714" s="4"/>
      <c r="C714" s="27" t="s">
        <v>0</v>
      </c>
      <c r="D714" s="15" t="s">
        <v>501</v>
      </c>
      <c r="E714" s="15" t="s">
        <v>502</v>
      </c>
      <c r="F714" s="15" t="s">
        <v>499</v>
      </c>
      <c r="G714" s="16" t="s">
        <v>472</v>
      </c>
      <c r="H714" s="15" t="s">
        <v>500</v>
      </c>
    </row>
    <row r="715" spans="1:8" ht="14.25" customHeight="1" x14ac:dyDescent="0.2">
      <c r="A715" s="9"/>
      <c r="B715" s="5" t="s">
        <v>37</v>
      </c>
      <c r="C715" s="22" t="s">
        <v>38</v>
      </c>
      <c r="D715" s="51">
        <v>27084</v>
      </c>
      <c r="E715" s="51">
        <v>29680</v>
      </c>
      <c r="F715" s="51">
        <v>29680</v>
      </c>
      <c r="G715" s="62">
        <f t="shared" ref="G715:G723" si="85">F715-E715</f>
        <v>0</v>
      </c>
      <c r="H715" s="53">
        <f t="shared" ref="H715:H723" si="86">F715/E715*100</f>
        <v>100</v>
      </c>
    </row>
    <row r="716" spans="1:8" ht="14.25" customHeight="1" x14ac:dyDescent="0.2">
      <c r="A716" s="9"/>
      <c r="B716" s="5" t="s">
        <v>39</v>
      </c>
      <c r="C716" s="22" t="s">
        <v>40</v>
      </c>
      <c r="D716" s="46">
        <v>44</v>
      </c>
      <c r="E716" s="46">
        <v>120</v>
      </c>
      <c r="F716" s="46">
        <v>120</v>
      </c>
      <c r="G716" s="62">
        <f t="shared" si="85"/>
        <v>0</v>
      </c>
      <c r="H716" s="53">
        <f t="shared" si="86"/>
        <v>100</v>
      </c>
    </row>
    <row r="717" spans="1:8" ht="14.25" customHeight="1" x14ac:dyDescent="0.2">
      <c r="A717" s="9"/>
      <c r="B717" s="5" t="s">
        <v>41</v>
      </c>
      <c r="C717" s="22" t="s">
        <v>42</v>
      </c>
      <c r="D717" s="46">
        <v>2940</v>
      </c>
      <c r="E717" s="46">
        <v>7940</v>
      </c>
      <c r="F717" s="46">
        <v>7065.8</v>
      </c>
      <c r="G717" s="62">
        <f t="shared" si="85"/>
        <v>-874.19999999999982</v>
      </c>
      <c r="H717" s="53">
        <f t="shared" si="86"/>
        <v>88.989924433249371</v>
      </c>
    </row>
    <row r="718" spans="1:8" ht="14.25" customHeight="1" x14ac:dyDescent="0.2">
      <c r="A718" s="9"/>
      <c r="B718" s="5" t="s">
        <v>43</v>
      </c>
      <c r="C718" s="22" t="s">
        <v>44</v>
      </c>
      <c r="D718" s="46">
        <v>400</v>
      </c>
      <c r="E718" s="46">
        <v>1300</v>
      </c>
      <c r="F718" s="46">
        <v>840.7</v>
      </c>
      <c r="G718" s="62">
        <f t="shared" si="85"/>
        <v>-459.29999999999995</v>
      </c>
      <c r="H718" s="53">
        <f t="shared" si="86"/>
        <v>64.669230769230765</v>
      </c>
    </row>
    <row r="719" spans="1:8" ht="14.25" customHeight="1" x14ac:dyDescent="0.2">
      <c r="A719" s="9"/>
      <c r="B719" s="5" t="s">
        <v>45</v>
      </c>
      <c r="C719" s="22" t="s">
        <v>46</v>
      </c>
      <c r="D719" s="46">
        <v>248.5</v>
      </c>
      <c r="E719" s="46">
        <v>1430.5</v>
      </c>
      <c r="F719" s="46">
        <v>1430.5</v>
      </c>
      <c r="G719" s="62">
        <f t="shared" si="85"/>
        <v>0</v>
      </c>
      <c r="H719" s="53">
        <f t="shared" si="86"/>
        <v>100</v>
      </c>
    </row>
    <row r="720" spans="1:8" ht="14.25" customHeight="1" x14ac:dyDescent="0.2">
      <c r="A720" s="9"/>
      <c r="B720" s="5" t="s">
        <v>47</v>
      </c>
      <c r="C720" s="22" t="s">
        <v>48</v>
      </c>
      <c r="D720" s="46">
        <v>0</v>
      </c>
      <c r="E720" s="46">
        <v>246</v>
      </c>
      <c r="F720" s="46">
        <v>246</v>
      </c>
      <c r="G720" s="62">
        <f t="shared" si="85"/>
        <v>0</v>
      </c>
      <c r="H720" s="53">
        <f t="shared" si="86"/>
        <v>100</v>
      </c>
    </row>
    <row r="721" spans="1:8" ht="14.25" customHeight="1" x14ac:dyDescent="0.2">
      <c r="A721" s="9"/>
      <c r="B721" s="4" t="s">
        <v>53</v>
      </c>
      <c r="C721" s="20"/>
      <c r="D721" s="54">
        <v>30716.5</v>
      </c>
      <c r="E721" s="54">
        <v>40716.5</v>
      </c>
      <c r="F721" s="54">
        <v>39383</v>
      </c>
      <c r="G721" s="62">
        <f t="shared" si="85"/>
        <v>-1333.5</v>
      </c>
      <c r="H721" s="53">
        <f t="shared" si="86"/>
        <v>96.72491496076529</v>
      </c>
    </row>
    <row r="722" spans="1:8" ht="14.25" customHeight="1" x14ac:dyDescent="0.2">
      <c r="A722" s="9"/>
      <c r="B722" s="4" t="s">
        <v>56</v>
      </c>
      <c r="C722" s="20"/>
      <c r="D722" s="54">
        <v>30716.5</v>
      </c>
      <c r="E722" s="54">
        <v>40716.5</v>
      </c>
      <c r="F722" s="54">
        <v>39383</v>
      </c>
      <c r="G722" s="62">
        <f t="shared" si="85"/>
        <v>-1333.5</v>
      </c>
      <c r="H722" s="53">
        <f t="shared" si="86"/>
        <v>96.72491496076529</v>
      </c>
    </row>
    <row r="723" spans="1:8" ht="14.25" customHeight="1" x14ac:dyDescent="0.2">
      <c r="A723" s="9"/>
      <c r="B723" s="4" t="s">
        <v>57</v>
      </c>
      <c r="C723" s="20"/>
      <c r="D723" s="54">
        <v>30716.5</v>
      </c>
      <c r="E723" s="54">
        <v>40716.5</v>
      </c>
      <c r="F723" s="54">
        <v>39383</v>
      </c>
      <c r="G723" s="62">
        <f t="shared" si="85"/>
        <v>-1333.5</v>
      </c>
      <c r="H723" s="53">
        <f t="shared" si="86"/>
        <v>96.72491496076529</v>
      </c>
    </row>
    <row r="724" spans="1:8" ht="14.25" customHeight="1" x14ac:dyDescent="0.2">
      <c r="A724" s="9"/>
      <c r="B724" s="197"/>
      <c r="C724" s="197"/>
      <c r="D724" s="198"/>
      <c r="E724" s="198"/>
      <c r="F724" s="198"/>
      <c r="G724" s="198"/>
      <c r="H724" s="198"/>
    </row>
    <row r="725" spans="1:8" ht="14.25" customHeight="1" x14ac:dyDescent="0.2">
      <c r="A725" s="9"/>
      <c r="B725" s="4" t="s">
        <v>159</v>
      </c>
      <c r="C725" s="26" t="s">
        <v>160</v>
      </c>
      <c r="D725" s="48"/>
      <c r="E725" s="48"/>
      <c r="F725" s="48"/>
      <c r="G725" s="48"/>
      <c r="H725" s="48"/>
    </row>
    <row r="726" spans="1:8" ht="19.5" customHeight="1" x14ac:dyDescent="0.2">
      <c r="A726" s="9"/>
      <c r="B726" s="4"/>
      <c r="C726" s="27" t="s">
        <v>0</v>
      </c>
      <c r="D726" s="15" t="s">
        <v>501</v>
      </c>
      <c r="E726" s="15" t="s">
        <v>502</v>
      </c>
      <c r="F726" s="15" t="s">
        <v>499</v>
      </c>
      <c r="G726" s="16" t="s">
        <v>472</v>
      </c>
      <c r="H726" s="15" t="s">
        <v>500</v>
      </c>
    </row>
    <row r="727" spans="1:8" ht="14.25" customHeight="1" x14ac:dyDescent="0.2">
      <c r="A727" s="9"/>
      <c r="B727" s="5" t="s">
        <v>37</v>
      </c>
      <c r="C727" s="22" t="s">
        <v>38</v>
      </c>
      <c r="D727" s="51">
        <v>20256</v>
      </c>
      <c r="E727" s="51">
        <v>39109.199999999997</v>
      </c>
      <c r="F727" s="51">
        <v>35737.699999999997</v>
      </c>
      <c r="G727" s="62">
        <f t="shared" ref="G727:G737" si="87">F727-E727</f>
        <v>-3371.5</v>
      </c>
      <c r="H727" s="53">
        <f t="shared" ref="H727:H737" si="88">F727/E727*100</f>
        <v>91.379266259601323</v>
      </c>
    </row>
    <row r="728" spans="1:8" ht="14.25" customHeight="1" x14ac:dyDescent="0.2">
      <c r="A728" s="9"/>
      <c r="B728" s="5" t="s">
        <v>39</v>
      </c>
      <c r="C728" s="22" t="s">
        <v>40</v>
      </c>
      <c r="D728" s="46">
        <v>3028.2</v>
      </c>
      <c r="E728" s="46">
        <v>6280.4</v>
      </c>
      <c r="F728" s="46">
        <v>5563.3</v>
      </c>
      <c r="G728" s="62">
        <f t="shared" si="87"/>
        <v>-717.09999999999945</v>
      </c>
      <c r="H728" s="53">
        <f t="shared" si="88"/>
        <v>88.581937456212984</v>
      </c>
    </row>
    <row r="729" spans="1:8" ht="14.25" customHeight="1" x14ac:dyDescent="0.2">
      <c r="A729" s="9"/>
      <c r="B729" s="5" t="s">
        <v>41</v>
      </c>
      <c r="C729" s="22" t="s">
        <v>42</v>
      </c>
      <c r="D729" s="46">
        <v>4246</v>
      </c>
      <c r="E729" s="46">
        <v>4076</v>
      </c>
      <c r="F729" s="46">
        <v>3929</v>
      </c>
      <c r="G729" s="62">
        <f t="shared" si="87"/>
        <v>-147</v>
      </c>
      <c r="H729" s="53">
        <f t="shared" si="88"/>
        <v>96.39352306182532</v>
      </c>
    </row>
    <row r="730" spans="1:8" ht="14.25" customHeight="1" x14ac:dyDescent="0.2">
      <c r="A730" s="9"/>
      <c r="B730" s="5" t="s">
        <v>43</v>
      </c>
      <c r="C730" s="22" t="s">
        <v>44</v>
      </c>
      <c r="D730" s="46">
        <v>1691</v>
      </c>
      <c r="E730" s="46">
        <v>1891</v>
      </c>
      <c r="F730" s="46">
        <v>1788.1</v>
      </c>
      <c r="G730" s="62">
        <f t="shared" si="87"/>
        <v>-102.90000000000009</v>
      </c>
      <c r="H730" s="53">
        <f t="shared" si="88"/>
        <v>94.558434690639871</v>
      </c>
    </row>
    <row r="731" spans="1:8" ht="14.25" customHeight="1" x14ac:dyDescent="0.2">
      <c r="A731" s="9"/>
      <c r="B731" s="5" t="s">
        <v>45</v>
      </c>
      <c r="C731" s="22" t="s">
        <v>46</v>
      </c>
      <c r="D731" s="46">
        <v>666.4</v>
      </c>
      <c r="E731" s="46">
        <v>666.4</v>
      </c>
      <c r="F731" s="46">
        <v>666.4</v>
      </c>
      <c r="G731" s="62">
        <f t="shared" si="87"/>
        <v>0</v>
      </c>
      <c r="H731" s="53">
        <f t="shared" si="88"/>
        <v>100</v>
      </c>
    </row>
    <row r="732" spans="1:8" ht="14.25" customHeight="1" x14ac:dyDescent="0.2">
      <c r="A732" s="9"/>
      <c r="B732" s="5" t="s">
        <v>139</v>
      </c>
      <c r="C732" s="22" t="s">
        <v>140</v>
      </c>
      <c r="D732" s="46">
        <v>0</v>
      </c>
      <c r="E732" s="46">
        <v>170</v>
      </c>
      <c r="F732" s="46">
        <v>166.6</v>
      </c>
      <c r="G732" s="62">
        <f t="shared" si="87"/>
        <v>-3.4000000000000057</v>
      </c>
      <c r="H732" s="53">
        <f t="shared" si="88"/>
        <v>98</v>
      </c>
    </row>
    <row r="733" spans="1:8" ht="14.25" customHeight="1" x14ac:dyDescent="0.2">
      <c r="A733" s="9"/>
      <c r="B733" s="4" t="s">
        <v>53</v>
      </c>
      <c r="C733" s="20"/>
      <c r="D733" s="54">
        <v>29887.599999999999</v>
      </c>
      <c r="E733" s="54">
        <v>52193</v>
      </c>
      <c r="F733" s="54">
        <v>47851.1</v>
      </c>
      <c r="G733" s="62">
        <f t="shared" si="87"/>
        <v>-4341.9000000000015</v>
      </c>
      <c r="H733" s="53">
        <f t="shared" si="88"/>
        <v>91.681068342498023</v>
      </c>
    </row>
    <row r="734" spans="1:8" ht="14.25" customHeight="1" x14ac:dyDescent="0.2">
      <c r="A734" s="9"/>
      <c r="B734" s="5" t="s">
        <v>54</v>
      </c>
      <c r="C734" s="22" t="s">
        <v>55</v>
      </c>
      <c r="D734" s="46">
        <v>1716.1</v>
      </c>
      <c r="E734" s="46">
        <v>1516.1</v>
      </c>
      <c r="F734" s="46">
        <v>1322.1</v>
      </c>
      <c r="G734" s="62">
        <f t="shared" si="87"/>
        <v>-194</v>
      </c>
      <c r="H734" s="53">
        <f t="shared" si="88"/>
        <v>87.204010289558738</v>
      </c>
    </row>
    <row r="735" spans="1:8" ht="14.25" customHeight="1" x14ac:dyDescent="0.2">
      <c r="A735" s="9"/>
      <c r="B735" s="4" t="s">
        <v>56</v>
      </c>
      <c r="C735" s="20"/>
      <c r="D735" s="54">
        <v>31603.7</v>
      </c>
      <c r="E735" s="54">
        <v>53709.1</v>
      </c>
      <c r="F735" s="54">
        <v>49173.2</v>
      </c>
      <c r="G735" s="62">
        <f t="shared" si="87"/>
        <v>-4535.9000000000015</v>
      </c>
      <c r="H735" s="53">
        <f t="shared" si="88"/>
        <v>91.554689987357818</v>
      </c>
    </row>
    <row r="736" spans="1:8" ht="14.25" customHeight="1" x14ac:dyDescent="0.2">
      <c r="A736" s="9"/>
      <c r="B736" s="4" t="s">
        <v>508</v>
      </c>
      <c r="C736" s="20"/>
      <c r="D736" s="54">
        <v>878.5</v>
      </c>
      <c r="E736" s="54">
        <v>2335.6</v>
      </c>
      <c r="F736" s="54">
        <v>0</v>
      </c>
      <c r="G736" s="62">
        <f t="shared" si="87"/>
        <v>-2335.6</v>
      </c>
      <c r="H736" s="53">
        <f t="shared" si="88"/>
        <v>0</v>
      </c>
    </row>
    <row r="737" spans="1:8" ht="14.25" customHeight="1" x14ac:dyDescent="0.2">
      <c r="A737" s="9"/>
      <c r="B737" s="4" t="s">
        <v>57</v>
      </c>
      <c r="C737" s="20"/>
      <c r="D737" s="54">
        <v>32482.2</v>
      </c>
      <c r="E737" s="54">
        <v>56044.7</v>
      </c>
      <c r="F737" s="54">
        <v>49173.2</v>
      </c>
      <c r="G737" s="62">
        <f t="shared" si="87"/>
        <v>-6871.5</v>
      </c>
      <c r="H737" s="53">
        <f t="shared" si="88"/>
        <v>87.739250990727044</v>
      </c>
    </row>
    <row r="738" spans="1:8" ht="14.25" customHeight="1" x14ac:dyDescent="0.2">
      <c r="A738" s="9"/>
      <c r="B738" s="197"/>
      <c r="C738" s="197"/>
      <c r="D738" s="198"/>
      <c r="E738" s="198"/>
      <c r="F738" s="198"/>
      <c r="G738" s="198"/>
      <c r="H738" s="198"/>
    </row>
    <row r="739" spans="1:8" ht="14.25" customHeight="1" x14ac:dyDescent="0.2">
      <c r="A739" s="9"/>
      <c r="B739" s="4" t="s">
        <v>161</v>
      </c>
      <c r="C739" s="26" t="s">
        <v>162</v>
      </c>
      <c r="D739" s="48"/>
      <c r="E739" s="48"/>
      <c r="F739" s="48"/>
      <c r="G739" s="48"/>
      <c r="H739" s="48"/>
    </row>
    <row r="740" spans="1:8" ht="23.25" customHeight="1" x14ac:dyDescent="0.2">
      <c r="A740" s="9"/>
      <c r="B740" s="4"/>
      <c r="C740" s="27" t="s">
        <v>0</v>
      </c>
      <c r="D740" s="15" t="s">
        <v>501</v>
      </c>
      <c r="E740" s="15" t="s">
        <v>502</v>
      </c>
      <c r="F740" s="15" t="s">
        <v>499</v>
      </c>
      <c r="G740" s="16" t="s">
        <v>472</v>
      </c>
      <c r="H740" s="15" t="s">
        <v>500</v>
      </c>
    </row>
    <row r="741" spans="1:8" ht="14.25" customHeight="1" x14ac:dyDescent="0.2">
      <c r="A741" s="9"/>
      <c r="B741" s="5" t="s">
        <v>37</v>
      </c>
      <c r="C741" s="22" t="s">
        <v>38</v>
      </c>
      <c r="D741" s="51">
        <v>46421.2</v>
      </c>
      <c r="E741" s="51">
        <v>46421.2</v>
      </c>
      <c r="F741" s="51">
        <v>41809.9</v>
      </c>
      <c r="G741" s="62">
        <f t="shared" ref="G741:G750" si="89">F741-E741</f>
        <v>-4611.2999999999956</v>
      </c>
      <c r="H741" s="53">
        <f t="shared" ref="H741:H750" si="90">F741/E741*100</f>
        <v>90.066392079480934</v>
      </c>
    </row>
    <row r="742" spans="1:8" ht="14.25" customHeight="1" x14ac:dyDescent="0.2">
      <c r="A742" s="9"/>
      <c r="B742" s="5" t="s">
        <v>39</v>
      </c>
      <c r="C742" s="22" t="s">
        <v>40</v>
      </c>
      <c r="D742" s="46">
        <v>7106.7</v>
      </c>
      <c r="E742" s="46">
        <v>7106.7</v>
      </c>
      <c r="F742" s="46">
        <v>6452.7</v>
      </c>
      <c r="G742" s="62">
        <f t="shared" si="89"/>
        <v>-654</v>
      </c>
      <c r="H742" s="53">
        <f t="shared" si="90"/>
        <v>90.797416522436563</v>
      </c>
    </row>
    <row r="743" spans="1:8" ht="14.25" customHeight="1" x14ac:dyDescent="0.2">
      <c r="A743" s="9"/>
      <c r="B743" s="5" t="s">
        <v>41</v>
      </c>
      <c r="C743" s="22" t="s">
        <v>42</v>
      </c>
      <c r="D743" s="46">
        <v>7631</v>
      </c>
      <c r="E743" s="46">
        <v>7631</v>
      </c>
      <c r="F743" s="46">
        <v>6171.7</v>
      </c>
      <c r="G743" s="62">
        <f t="shared" si="89"/>
        <v>-1459.3000000000002</v>
      </c>
      <c r="H743" s="53">
        <f t="shared" si="90"/>
        <v>80.876687196959764</v>
      </c>
    </row>
    <row r="744" spans="1:8" ht="14.25" customHeight="1" x14ac:dyDescent="0.2">
      <c r="A744" s="9"/>
      <c r="B744" s="5" t="s">
        <v>43</v>
      </c>
      <c r="C744" s="22" t="s">
        <v>44</v>
      </c>
      <c r="D744" s="46">
        <v>8689</v>
      </c>
      <c r="E744" s="46">
        <v>8689</v>
      </c>
      <c r="F744" s="46">
        <v>6485.4</v>
      </c>
      <c r="G744" s="62">
        <f t="shared" si="89"/>
        <v>-2203.6000000000004</v>
      </c>
      <c r="H744" s="53">
        <f t="shared" si="90"/>
        <v>74.639198987225214</v>
      </c>
    </row>
    <row r="745" spans="1:8" ht="14.25" customHeight="1" x14ac:dyDescent="0.2">
      <c r="A745" s="9"/>
      <c r="B745" s="5" t="s">
        <v>45</v>
      </c>
      <c r="C745" s="22" t="s">
        <v>46</v>
      </c>
      <c r="D745" s="46">
        <v>1254</v>
      </c>
      <c r="E745" s="46">
        <v>1254</v>
      </c>
      <c r="F745" s="46">
        <v>859.9</v>
      </c>
      <c r="G745" s="62">
        <f t="shared" si="89"/>
        <v>-394.1</v>
      </c>
      <c r="H745" s="53">
        <f t="shared" si="90"/>
        <v>68.572567783094101</v>
      </c>
    </row>
    <row r="746" spans="1:8" ht="14.25" customHeight="1" x14ac:dyDescent="0.2">
      <c r="A746" s="9"/>
      <c r="B746" s="4" t="s">
        <v>53</v>
      </c>
      <c r="C746" s="20"/>
      <c r="D746" s="54">
        <v>71101.899999999994</v>
      </c>
      <c r="E746" s="54">
        <v>71101.899999999994</v>
      </c>
      <c r="F746" s="54">
        <v>61779.6</v>
      </c>
      <c r="G746" s="62">
        <f t="shared" si="89"/>
        <v>-9322.2999999999956</v>
      </c>
      <c r="H746" s="53">
        <f t="shared" si="90"/>
        <v>86.888817317118111</v>
      </c>
    </row>
    <row r="747" spans="1:8" ht="14.25" customHeight="1" x14ac:dyDescent="0.2">
      <c r="A747" s="9"/>
      <c r="B747" s="5" t="s">
        <v>54</v>
      </c>
      <c r="C747" s="22" t="s">
        <v>55</v>
      </c>
      <c r="D747" s="46">
        <v>1000</v>
      </c>
      <c r="E747" s="46">
        <v>20352.599999999999</v>
      </c>
      <c r="F747" s="46">
        <v>16700.900000000001</v>
      </c>
      <c r="G747" s="62">
        <f t="shared" si="89"/>
        <v>-3651.6999999999971</v>
      </c>
      <c r="H747" s="53">
        <f t="shared" si="90"/>
        <v>82.057820622426632</v>
      </c>
    </row>
    <row r="748" spans="1:8" ht="14.25" customHeight="1" x14ac:dyDescent="0.2">
      <c r="A748" s="9"/>
      <c r="B748" s="4" t="s">
        <v>56</v>
      </c>
      <c r="C748" s="20"/>
      <c r="D748" s="54">
        <v>72101.899999999994</v>
      </c>
      <c r="E748" s="54">
        <v>91454.5</v>
      </c>
      <c r="F748" s="54">
        <v>78480.5</v>
      </c>
      <c r="G748" s="62">
        <f t="shared" si="89"/>
        <v>-12974</v>
      </c>
      <c r="H748" s="53">
        <f t="shared" si="90"/>
        <v>85.813710642997336</v>
      </c>
    </row>
    <row r="749" spans="1:8" ht="14.25" customHeight="1" x14ac:dyDescent="0.2">
      <c r="A749" s="9"/>
      <c r="B749" s="4" t="s">
        <v>508</v>
      </c>
      <c r="C749" s="20"/>
      <c r="D749" s="54">
        <v>27500</v>
      </c>
      <c r="E749" s="54">
        <v>28955.4</v>
      </c>
      <c r="F749" s="54">
        <v>17681.7</v>
      </c>
      <c r="G749" s="62">
        <f t="shared" si="89"/>
        <v>-11273.7</v>
      </c>
      <c r="H749" s="53">
        <f t="shared" si="90"/>
        <v>61.065293520379612</v>
      </c>
    </row>
    <row r="750" spans="1:8" ht="14.25" customHeight="1" x14ac:dyDescent="0.2">
      <c r="A750" s="9"/>
      <c r="B750" s="4" t="s">
        <v>57</v>
      </c>
      <c r="C750" s="20"/>
      <c r="D750" s="54">
        <v>99601.9</v>
      </c>
      <c r="E750" s="54">
        <v>120409.9</v>
      </c>
      <c r="F750" s="54">
        <v>96162.2</v>
      </c>
      <c r="G750" s="62">
        <f t="shared" si="89"/>
        <v>-24247.699999999997</v>
      </c>
      <c r="H750" s="53">
        <f t="shared" si="90"/>
        <v>79.862370120729281</v>
      </c>
    </row>
    <row r="751" spans="1:8" ht="14.25" customHeight="1" x14ac:dyDescent="0.2">
      <c r="A751" s="9"/>
      <c r="B751" s="197"/>
      <c r="C751" s="197"/>
      <c r="D751" s="198"/>
      <c r="E751" s="198"/>
      <c r="F751" s="198"/>
      <c r="G751" s="198"/>
      <c r="H751" s="198"/>
    </row>
    <row r="752" spans="1:8" ht="21.75" customHeight="1" x14ac:dyDescent="0.2">
      <c r="A752" s="9"/>
      <c r="B752" s="4" t="s">
        <v>163</v>
      </c>
      <c r="C752" s="26" t="s">
        <v>164</v>
      </c>
      <c r="D752" s="48"/>
      <c r="E752" s="48"/>
      <c r="F752" s="48"/>
      <c r="G752" s="48"/>
      <c r="H752" s="48"/>
    </row>
    <row r="753" spans="1:8" ht="20.25" customHeight="1" x14ac:dyDescent="0.2">
      <c r="A753" s="9"/>
      <c r="B753" s="4"/>
      <c r="C753" s="27" t="s">
        <v>0</v>
      </c>
      <c r="D753" s="15" t="s">
        <v>501</v>
      </c>
      <c r="E753" s="15" t="s">
        <v>502</v>
      </c>
      <c r="F753" s="15" t="s">
        <v>499</v>
      </c>
      <c r="G753" s="16" t="s">
        <v>472</v>
      </c>
      <c r="H753" s="15" t="s">
        <v>500</v>
      </c>
    </row>
    <row r="754" spans="1:8" ht="14.25" customHeight="1" x14ac:dyDescent="0.2">
      <c r="A754" s="9"/>
      <c r="B754" s="5" t="s">
        <v>37</v>
      </c>
      <c r="C754" s="22" t="s">
        <v>38</v>
      </c>
      <c r="D754" s="46">
        <v>53275.7</v>
      </c>
      <c r="E754" s="46">
        <v>53275.7</v>
      </c>
      <c r="F754" s="46">
        <v>49752.2</v>
      </c>
      <c r="G754" s="62">
        <f t="shared" ref="G754:G762" si="91">F754-E754</f>
        <v>-3523.5</v>
      </c>
      <c r="H754" s="53">
        <f t="shared" ref="H754:H762" si="92">F754/E754*100</f>
        <v>93.386290560236645</v>
      </c>
    </row>
    <row r="755" spans="1:8" ht="14.25" customHeight="1" x14ac:dyDescent="0.2">
      <c r="A755" s="9"/>
      <c r="B755" s="5" t="s">
        <v>39</v>
      </c>
      <c r="C755" s="22" t="s">
        <v>40</v>
      </c>
      <c r="D755" s="46">
        <v>8110.1</v>
      </c>
      <c r="E755" s="46">
        <v>8110.1</v>
      </c>
      <c r="F755" s="46">
        <v>7435.8</v>
      </c>
      <c r="G755" s="62">
        <f t="shared" si="91"/>
        <v>-674.30000000000018</v>
      </c>
      <c r="H755" s="53">
        <f t="shared" si="92"/>
        <v>91.685675885624093</v>
      </c>
    </row>
    <row r="756" spans="1:8" ht="14.25" customHeight="1" x14ac:dyDescent="0.2">
      <c r="A756" s="9"/>
      <c r="B756" s="5" t="s">
        <v>41</v>
      </c>
      <c r="C756" s="22" t="s">
        <v>42</v>
      </c>
      <c r="D756" s="46">
        <v>3350</v>
      </c>
      <c r="E756" s="46">
        <v>3350</v>
      </c>
      <c r="F756" s="46">
        <v>3218.8</v>
      </c>
      <c r="G756" s="62">
        <f t="shared" si="91"/>
        <v>-131.19999999999982</v>
      </c>
      <c r="H756" s="53">
        <f t="shared" si="92"/>
        <v>96.083582089552237</v>
      </c>
    </row>
    <row r="757" spans="1:8" ht="14.25" customHeight="1" x14ac:dyDescent="0.2">
      <c r="A757" s="9"/>
      <c r="B757" s="5" t="s">
        <v>43</v>
      </c>
      <c r="C757" s="22" t="s">
        <v>44</v>
      </c>
      <c r="D757" s="46">
        <v>400</v>
      </c>
      <c r="E757" s="46">
        <v>400</v>
      </c>
      <c r="F757" s="46">
        <v>352.3</v>
      </c>
      <c r="G757" s="62">
        <f t="shared" si="91"/>
        <v>-47.699999999999989</v>
      </c>
      <c r="H757" s="53">
        <f t="shared" si="92"/>
        <v>88.075000000000003</v>
      </c>
    </row>
    <row r="758" spans="1:8" ht="14.25" customHeight="1" x14ac:dyDescent="0.2">
      <c r="A758" s="9"/>
      <c r="B758" s="5" t="s">
        <v>45</v>
      </c>
      <c r="C758" s="22" t="s">
        <v>46</v>
      </c>
      <c r="D758" s="46">
        <v>3226.6</v>
      </c>
      <c r="E758" s="46">
        <v>3226.6</v>
      </c>
      <c r="F758" s="46">
        <v>2535.9</v>
      </c>
      <c r="G758" s="62">
        <f t="shared" si="91"/>
        <v>-690.69999999999982</v>
      </c>
      <c r="H758" s="53">
        <f t="shared" si="92"/>
        <v>78.59356598276824</v>
      </c>
    </row>
    <row r="759" spans="1:8" ht="14.25" customHeight="1" x14ac:dyDescent="0.2">
      <c r="A759" s="9"/>
      <c r="B759" s="4" t="s">
        <v>53</v>
      </c>
      <c r="C759" s="20"/>
      <c r="D759" s="54">
        <v>68362.399999999994</v>
      </c>
      <c r="E759" s="54">
        <v>68362.399999999994</v>
      </c>
      <c r="F759" s="54">
        <v>63294.9</v>
      </c>
      <c r="G759" s="62">
        <f t="shared" si="91"/>
        <v>-5067.4999999999927</v>
      </c>
      <c r="H759" s="53">
        <f t="shared" si="92"/>
        <v>92.587299451160305</v>
      </c>
    </row>
    <row r="760" spans="1:8" ht="14.25" customHeight="1" x14ac:dyDescent="0.2">
      <c r="A760" s="9"/>
      <c r="B760" s="4" t="s">
        <v>56</v>
      </c>
      <c r="C760" s="20"/>
      <c r="D760" s="54">
        <v>68362.399999999994</v>
      </c>
      <c r="E760" s="54">
        <v>68362.399999999994</v>
      </c>
      <c r="F760" s="54">
        <v>63294.9</v>
      </c>
      <c r="G760" s="62">
        <f t="shared" si="91"/>
        <v>-5067.4999999999927</v>
      </c>
      <c r="H760" s="53">
        <f t="shared" si="92"/>
        <v>92.587299451160305</v>
      </c>
    </row>
    <row r="761" spans="1:8" ht="14.25" customHeight="1" x14ac:dyDescent="0.2">
      <c r="A761" s="9"/>
      <c r="B761" s="4" t="s">
        <v>508</v>
      </c>
      <c r="C761" s="20"/>
      <c r="D761" s="54">
        <v>15000</v>
      </c>
      <c r="E761" s="54">
        <v>15263.5</v>
      </c>
      <c r="F761" s="54">
        <v>7457.7</v>
      </c>
      <c r="G761" s="62">
        <f t="shared" si="91"/>
        <v>-7805.8</v>
      </c>
      <c r="H761" s="53">
        <f t="shared" si="92"/>
        <v>48.859697972286824</v>
      </c>
    </row>
    <row r="762" spans="1:8" ht="14.25" customHeight="1" x14ac:dyDescent="0.2">
      <c r="A762" s="9"/>
      <c r="B762" s="4" t="s">
        <v>57</v>
      </c>
      <c r="C762" s="20"/>
      <c r="D762" s="54">
        <v>83362.399999999994</v>
      </c>
      <c r="E762" s="54">
        <v>83625.899999999994</v>
      </c>
      <c r="F762" s="54">
        <v>70752.7</v>
      </c>
      <c r="G762" s="62">
        <f t="shared" si="91"/>
        <v>-12873.199999999997</v>
      </c>
      <c r="H762" s="53">
        <f t="shared" si="92"/>
        <v>84.606204537111125</v>
      </c>
    </row>
    <row r="763" spans="1:8" ht="14.25" customHeight="1" x14ac:dyDescent="0.2">
      <c r="A763" s="9"/>
      <c r="B763" s="197"/>
      <c r="C763" s="197"/>
      <c r="D763" s="198"/>
      <c r="E763" s="198"/>
      <c r="F763" s="198"/>
      <c r="G763" s="198"/>
      <c r="H763" s="198"/>
    </row>
    <row r="764" spans="1:8" ht="30" customHeight="1" x14ac:dyDescent="0.2">
      <c r="A764" s="9"/>
      <c r="B764" s="4" t="s">
        <v>165</v>
      </c>
      <c r="C764" s="26" t="s">
        <v>166</v>
      </c>
      <c r="D764" s="48"/>
      <c r="E764" s="48"/>
      <c r="F764" s="48"/>
      <c r="G764" s="48"/>
      <c r="H764" s="48"/>
    </row>
    <row r="765" spans="1:8" ht="21.75" customHeight="1" x14ac:dyDescent="0.2">
      <c r="A765" s="9"/>
      <c r="B765" s="4"/>
      <c r="C765" s="27" t="s">
        <v>0</v>
      </c>
      <c r="D765" s="15" t="s">
        <v>501</v>
      </c>
      <c r="E765" s="15" t="s">
        <v>502</v>
      </c>
      <c r="F765" s="15" t="s">
        <v>499</v>
      </c>
      <c r="G765" s="16" t="s">
        <v>472</v>
      </c>
      <c r="H765" s="15" t="s">
        <v>500</v>
      </c>
    </row>
    <row r="766" spans="1:8" ht="14.25" customHeight="1" x14ac:dyDescent="0.2">
      <c r="A766" s="9"/>
      <c r="B766" s="5" t="s">
        <v>37</v>
      </c>
      <c r="C766" s="22" t="s">
        <v>38</v>
      </c>
      <c r="D766" s="51">
        <v>6445</v>
      </c>
      <c r="E766" s="51">
        <v>55827.6</v>
      </c>
      <c r="F766" s="51">
        <v>44690.8</v>
      </c>
      <c r="G766" s="62">
        <f t="shared" ref="G766:G773" si="93">F766-E766</f>
        <v>-11136.799999999996</v>
      </c>
      <c r="H766" s="53">
        <f t="shared" ref="H766:H773" si="94">F766/E766*100</f>
        <v>80.051444088587004</v>
      </c>
    </row>
    <row r="767" spans="1:8" ht="14.25" customHeight="1" x14ac:dyDescent="0.2">
      <c r="A767" s="9"/>
      <c r="B767" s="5" t="s">
        <v>39</v>
      </c>
      <c r="C767" s="22" t="s">
        <v>40</v>
      </c>
      <c r="D767" s="46">
        <v>986</v>
      </c>
      <c r="E767" s="46">
        <v>11574.6</v>
      </c>
      <c r="F767" s="46">
        <v>7599.6</v>
      </c>
      <c r="G767" s="62">
        <f t="shared" si="93"/>
        <v>-3975</v>
      </c>
      <c r="H767" s="53">
        <f t="shared" si="94"/>
        <v>65.657560520449948</v>
      </c>
    </row>
    <row r="768" spans="1:8" ht="14.25" customHeight="1" x14ac:dyDescent="0.2">
      <c r="A768" s="9"/>
      <c r="B768" s="5" t="s">
        <v>41</v>
      </c>
      <c r="C768" s="22" t="s">
        <v>42</v>
      </c>
      <c r="D768" s="46">
        <v>350</v>
      </c>
      <c r="E768" s="46">
        <v>5200</v>
      </c>
      <c r="F768" s="46">
        <v>136.69999999999999</v>
      </c>
      <c r="G768" s="62">
        <f t="shared" si="93"/>
        <v>-5063.3</v>
      </c>
      <c r="H768" s="53">
        <f t="shared" si="94"/>
        <v>2.6288461538461534</v>
      </c>
    </row>
    <row r="769" spans="1:8" ht="14.25" customHeight="1" x14ac:dyDescent="0.2">
      <c r="A769" s="9"/>
      <c r="B769" s="5" t="s">
        <v>43</v>
      </c>
      <c r="C769" s="22" t="s">
        <v>44</v>
      </c>
      <c r="D769" s="46">
        <v>100</v>
      </c>
      <c r="E769" s="46">
        <v>250</v>
      </c>
      <c r="F769" s="46">
        <v>237.5</v>
      </c>
      <c r="G769" s="62">
        <f t="shared" si="93"/>
        <v>-12.5</v>
      </c>
      <c r="H769" s="53">
        <f t="shared" si="94"/>
        <v>95</v>
      </c>
    </row>
    <row r="770" spans="1:8" ht="14.25" customHeight="1" x14ac:dyDescent="0.2">
      <c r="A770" s="9"/>
      <c r="B770" s="4" t="s">
        <v>53</v>
      </c>
      <c r="C770" s="20"/>
      <c r="D770" s="54">
        <v>7881</v>
      </c>
      <c r="E770" s="54">
        <v>72852.2</v>
      </c>
      <c r="F770" s="54">
        <v>52664.5</v>
      </c>
      <c r="G770" s="62">
        <f t="shared" si="93"/>
        <v>-20187.699999999997</v>
      </c>
      <c r="H770" s="53">
        <f t="shared" si="94"/>
        <v>72.289512190434877</v>
      </c>
    </row>
    <row r="771" spans="1:8" ht="14.25" customHeight="1" x14ac:dyDescent="0.2">
      <c r="A771" s="9"/>
      <c r="B771" s="5" t="s">
        <v>54</v>
      </c>
      <c r="C771" s="22" t="s">
        <v>55</v>
      </c>
      <c r="D771" s="46">
        <v>119</v>
      </c>
      <c r="E771" s="46">
        <v>119</v>
      </c>
      <c r="F771" s="46">
        <v>112.2</v>
      </c>
      <c r="G771" s="62">
        <f t="shared" si="93"/>
        <v>-6.7999999999999972</v>
      </c>
      <c r="H771" s="53">
        <f t="shared" si="94"/>
        <v>94.285714285714278</v>
      </c>
    </row>
    <row r="772" spans="1:8" ht="14.25" customHeight="1" x14ac:dyDescent="0.2">
      <c r="A772" s="9"/>
      <c r="B772" s="4" t="s">
        <v>56</v>
      </c>
      <c r="C772" s="20"/>
      <c r="D772" s="54">
        <v>8000</v>
      </c>
      <c r="E772" s="54">
        <v>72971.199999999997</v>
      </c>
      <c r="F772" s="54">
        <v>52776.7</v>
      </c>
      <c r="G772" s="62">
        <f t="shared" si="93"/>
        <v>-20194.5</v>
      </c>
      <c r="H772" s="53">
        <f t="shared" si="94"/>
        <v>72.325383164865045</v>
      </c>
    </row>
    <row r="773" spans="1:8" ht="14.25" customHeight="1" x14ac:dyDescent="0.2">
      <c r="A773" s="9"/>
      <c r="B773" s="4" t="s">
        <v>57</v>
      </c>
      <c r="C773" s="20"/>
      <c r="D773" s="54">
        <v>8000</v>
      </c>
      <c r="E773" s="54">
        <v>72971.199999999997</v>
      </c>
      <c r="F773" s="54">
        <v>52776.7</v>
      </c>
      <c r="G773" s="62">
        <f t="shared" si="93"/>
        <v>-20194.5</v>
      </c>
      <c r="H773" s="53">
        <f t="shared" si="94"/>
        <v>72.325383164865045</v>
      </c>
    </row>
    <row r="774" spans="1:8" ht="14.25" customHeight="1" x14ac:dyDescent="0.2">
      <c r="A774" s="9"/>
      <c r="B774" s="197"/>
      <c r="C774" s="197"/>
      <c r="D774" s="198"/>
      <c r="E774" s="198"/>
      <c r="F774" s="198"/>
      <c r="G774" s="198"/>
      <c r="H774" s="198"/>
    </row>
    <row r="775" spans="1:8" ht="21.75" customHeight="1" x14ac:dyDescent="0.2">
      <c r="A775" s="9"/>
      <c r="B775" s="4" t="s">
        <v>167</v>
      </c>
      <c r="C775" s="26" t="s">
        <v>168</v>
      </c>
      <c r="D775" s="48"/>
      <c r="E775" s="48"/>
      <c r="F775" s="48"/>
      <c r="G775" s="48"/>
      <c r="H775" s="48"/>
    </row>
    <row r="776" spans="1:8" ht="21" customHeight="1" x14ac:dyDescent="0.2">
      <c r="A776" s="9"/>
      <c r="B776" s="4"/>
      <c r="C776" s="27" t="s">
        <v>0</v>
      </c>
      <c r="D776" s="15" t="s">
        <v>501</v>
      </c>
      <c r="E776" s="15" t="s">
        <v>502</v>
      </c>
      <c r="F776" s="15" t="s">
        <v>499</v>
      </c>
      <c r="G776" s="16" t="s">
        <v>472</v>
      </c>
      <c r="H776" s="15" t="s">
        <v>500</v>
      </c>
    </row>
    <row r="777" spans="1:8" ht="14.25" customHeight="1" x14ac:dyDescent="0.2">
      <c r="A777" s="9"/>
      <c r="B777" s="5" t="s">
        <v>37</v>
      </c>
      <c r="C777" s="22" t="s">
        <v>38</v>
      </c>
      <c r="D777" s="51">
        <v>0</v>
      </c>
      <c r="E777" s="51">
        <v>12732</v>
      </c>
      <c r="F777" s="51">
        <v>9440.1</v>
      </c>
      <c r="G777" s="62">
        <f t="shared" ref="G777:G785" si="95">F777-E777</f>
        <v>-3291.8999999999996</v>
      </c>
      <c r="H777" s="53">
        <f t="shared" ref="H777:H785" si="96">F777/E777*100</f>
        <v>74.144674835061267</v>
      </c>
    </row>
    <row r="778" spans="1:8" ht="14.25" customHeight="1" x14ac:dyDescent="0.2">
      <c r="A778" s="9"/>
      <c r="B778" s="5" t="s">
        <v>39</v>
      </c>
      <c r="C778" s="22" t="s">
        <v>40</v>
      </c>
      <c r="D778" s="46">
        <v>0</v>
      </c>
      <c r="E778" s="46">
        <v>2212</v>
      </c>
      <c r="F778" s="46">
        <v>1616.5</v>
      </c>
      <c r="G778" s="62">
        <f t="shared" si="95"/>
        <v>-595.5</v>
      </c>
      <c r="H778" s="53">
        <f t="shared" si="96"/>
        <v>73.078661844484628</v>
      </c>
    </row>
    <row r="779" spans="1:8" ht="14.25" customHeight="1" x14ac:dyDescent="0.2">
      <c r="A779" s="9"/>
      <c r="B779" s="5" t="s">
        <v>41</v>
      </c>
      <c r="C779" s="22" t="s">
        <v>42</v>
      </c>
      <c r="D779" s="46">
        <v>0</v>
      </c>
      <c r="E779" s="46">
        <v>879.8</v>
      </c>
      <c r="F779" s="46">
        <v>206.8</v>
      </c>
      <c r="G779" s="62">
        <f t="shared" si="95"/>
        <v>-673</v>
      </c>
      <c r="H779" s="53">
        <f t="shared" si="96"/>
        <v>23.505342123209825</v>
      </c>
    </row>
    <row r="780" spans="1:8" ht="14.25" customHeight="1" x14ac:dyDescent="0.2">
      <c r="A780" s="9"/>
      <c r="B780" s="5" t="s">
        <v>43</v>
      </c>
      <c r="C780" s="22" t="s">
        <v>44</v>
      </c>
      <c r="D780" s="46">
        <v>0</v>
      </c>
      <c r="E780" s="46">
        <v>972</v>
      </c>
      <c r="F780" s="46">
        <v>511.7</v>
      </c>
      <c r="G780" s="62">
        <f t="shared" si="95"/>
        <v>-460.3</v>
      </c>
      <c r="H780" s="53">
        <f t="shared" si="96"/>
        <v>52.644032921810705</v>
      </c>
    </row>
    <row r="781" spans="1:8" ht="14.25" customHeight="1" x14ac:dyDescent="0.2">
      <c r="A781" s="9"/>
      <c r="B781" s="5" t="s">
        <v>45</v>
      </c>
      <c r="C781" s="22" t="s">
        <v>46</v>
      </c>
      <c r="D781" s="46">
        <v>0</v>
      </c>
      <c r="E781" s="46">
        <v>320</v>
      </c>
      <c r="F781" s="46">
        <v>0</v>
      </c>
      <c r="G781" s="62">
        <f t="shared" si="95"/>
        <v>-320</v>
      </c>
      <c r="H781" s="53">
        <f t="shared" si="96"/>
        <v>0</v>
      </c>
    </row>
    <row r="782" spans="1:8" ht="14.25" customHeight="1" x14ac:dyDescent="0.2">
      <c r="A782" s="9"/>
      <c r="B782" s="4" t="s">
        <v>53</v>
      </c>
      <c r="C782" s="20"/>
      <c r="D782" s="54">
        <v>0</v>
      </c>
      <c r="E782" s="54">
        <v>17115.8</v>
      </c>
      <c r="F782" s="54">
        <v>11775.1</v>
      </c>
      <c r="G782" s="62">
        <f t="shared" si="95"/>
        <v>-5340.6999999999989</v>
      </c>
      <c r="H782" s="53">
        <f t="shared" si="96"/>
        <v>68.796667406723628</v>
      </c>
    </row>
    <row r="783" spans="1:8" ht="14.25" customHeight="1" x14ac:dyDescent="0.2">
      <c r="A783" s="9"/>
      <c r="B783" s="5" t="s">
        <v>54</v>
      </c>
      <c r="C783" s="22" t="s">
        <v>55</v>
      </c>
      <c r="D783" s="46">
        <v>0</v>
      </c>
      <c r="E783" s="46">
        <v>2671</v>
      </c>
      <c r="F783" s="46">
        <v>0</v>
      </c>
      <c r="G783" s="62">
        <f t="shared" si="95"/>
        <v>-2671</v>
      </c>
      <c r="H783" s="53">
        <f t="shared" si="96"/>
        <v>0</v>
      </c>
    </row>
    <row r="784" spans="1:8" ht="14.25" customHeight="1" x14ac:dyDescent="0.2">
      <c r="A784" s="9"/>
      <c r="B784" s="4" t="s">
        <v>56</v>
      </c>
      <c r="C784" s="20"/>
      <c r="D784" s="54">
        <v>0</v>
      </c>
      <c r="E784" s="54">
        <v>19786.8</v>
      </c>
      <c r="F784" s="54">
        <v>11775.1</v>
      </c>
      <c r="G784" s="62">
        <f t="shared" si="95"/>
        <v>-8011.6999999999989</v>
      </c>
      <c r="H784" s="53">
        <f t="shared" si="96"/>
        <v>59.509875270382281</v>
      </c>
    </row>
    <row r="785" spans="1:8" ht="14.25" customHeight="1" x14ac:dyDescent="0.2">
      <c r="A785" s="9"/>
      <c r="B785" s="4" t="s">
        <v>57</v>
      </c>
      <c r="C785" s="20"/>
      <c r="D785" s="54">
        <v>0</v>
      </c>
      <c r="E785" s="54">
        <v>19786.8</v>
      </c>
      <c r="F785" s="54">
        <v>11775.1</v>
      </c>
      <c r="G785" s="62">
        <f t="shared" si="95"/>
        <v>-8011.6999999999989</v>
      </c>
      <c r="H785" s="53">
        <f t="shared" si="96"/>
        <v>59.509875270382281</v>
      </c>
    </row>
    <row r="786" spans="1:8" ht="14.25" customHeight="1" x14ac:dyDescent="0.2">
      <c r="A786" s="9"/>
      <c r="B786" s="197"/>
      <c r="C786" s="197"/>
      <c r="D786" s="198"/>
      <c r="E786" s="198"/>
      <c r="F786" s="198"/>
      <c r="G786" s="198"/>
      <c r="H786" s="198"/>
    </row>
    <row r="787" spans="1:8" ht="24" customHeight="1" x14ac:dyDescent="0.2">
      <c r="A787" s="9"/>
      <c r="B787" s="8" t="s">
        <v>169</v>
      </c>
      <c r="C787" s="33" t="s">
        <v>170</v>
      </c>
      <c r="D787" s="48"/>
      <c r="E787" s="48"/>
      <c r="F787" s="48"/>
      <c r="G787" s="48"/>
      <c r="H787" s="48"/>
    </row>
    <row r="788" spans="1:8" ht="20.25" customHeight="1" x14ac:dyDescent="0.2">
      <c r="A788" s="9"/>
      <c r="B788" s="8"/>
      <c r="C788" s="27" t="s">
        <v>0</v>
      </c>
      <c r="D788" s="15" t="s">
        <v>501</v>
      </c>
      <c r="E788" s="15" t="s">
        <v>502</v>
      </c>
      <c r="F788" s="15" t="s">
        <v>499</v>
      </c>
      <c r="G788" s="16" t="s">
        <v>472</v>
      </c>
      <c r="H788" s="15" t="s">
        <v>500</v>
      </c>
    </row>
    <row r="789" spans="1:8" ht="14.25" customHeight="1" x14ac:dyDescent="0.2">
      <c r="A789" s="9"/>
      <c r="B789" s="34" t="s">
        <v>37</v>
      </c>
      <c r="C789" s="22" t="s">
        <v>38</v>
      </c>
      <c r="D789" s="51">
        <v>57840.7</v>
      </c>
      <c r="E789" s="51">
        <v>75132.7</v>
      </c>
      <c r="F789" s="51">
        <v>68213.600000000006</v>
      </c>
      <c r="G789" s="62">
        <f t="shared" ref="G789:G797" si="97">F789-E789</f>
        <v>-6919.0999999999913</v>
      </c>
      <c r="H789" s="53">
        <f t="shared" ref="H789:H797" si="98">F789/E789*100</f>
        <v>90.790827429335039</v>
      </c>
    </row>
    <row r="790" spans="1:8" ht="14.25" customHeight="1" x14ac:dyDescent="0.2">
      <c r="A790" s="9"/>
      <c r="B790" s="5" t="s">
        <v>39</v>
      </c>
      <c r="C790" s="22" t="s">
        <v>40</v>
      </c>
      <c r="D790" s="46">
        <v>9977.5</v>
      </c>
      <c r="E790" s="46">
        <v>11591.9</v>
      </c>
      <c r="F790" s="46">
        <v>10497.9</v>
      </c>
      <c r="G790" s="62">
        <f t="shared" si="97"/>
        <v>-1094</v>
      </c>
      <c r="H790" s="53">
        <f t="shared" si="98"/>
        <v>90.562375451824124</v>
      </c>
    </row>
    <row r="791" spans="1:8" ht="14.25" customHeight="1" x14ac:dyDescent="0.2">
      <c r="A791" s="9"/>
      <c r="B791" s="5" t="s">
        <v>41</v>
      </c>
      <c r="C791" s="22" t="s">
        <v>42</v>
      </c>
      <c r="D791" s="46">
        <v>0</v>
      </c>
      <c r="E791" s="46">
        <v>3005.2</v>
      </c>
      <c r="F791" s="46">
        <v>2954.3</v>
      </c>
      <c r="G791" s="62">
        <f t="shared" si="97"/>
        <v>-50.899999999999636</v>
      </c>
      <c r="H791" s="53">
        <f t="shared" si="98"/>
        <v>98.306269133501942</v>
      </c>
    </row>
    <row r="792" spans="1:8" ht="14.25" customHeight="1" x14ac:dyDescent="0.2">
      <c r="A792" s="9"/>
      <c r="B792" s="5" t="s">
        <v>43</v>
      </c>
      <c r="C792" s="22" t="s">
        <v>44</v>
      </c>
      <c r="D792" s="46">
        <v>48833.4</v>
      </c>
      <c r="E792" s="46">
        <v>48841.8</v>
      </c>
      <c r="F792" s="46">
        <v>48833.4</v>
      </c>
      <c r="G792" s="62">
        <f t="shared" si="97"/>
        <v>-8.4000000000014552</v>
      </c>
      <c r="H792" s="53">
        <f t="shared" si="98"/>
        <v>99.982801616648032</v>
      </c>
    </row>
    <row r="793" spans="1:8" ht="14.25" customHeight="1" x14ac:dyDescent="0.2">
      <c r="A793" s="9"/>
      <c r="B793" s="5" t="s">
        <v>45</v>
      </c>
      <c r="C793" s="22" t="s">
        <v>46</v>
      </c>
      <c r="D793" s="46">
        <v>3428.4</v>
      </c>
      <c r="E793" s="46">
        <v>3428.4</v>
      </c>
      <c r="F793" s="46">
        <v>1671.2</v>
      </c>
      <c r="G793" s="62">
        <f t="shared" si="97"/>
        <v>-1757.2</v>
      </c>
      <c r="H793" s="53">
        <f t="shared" si="98"/>
        <v>48.745770621864423</v>
      </c>
    </row>
    <row r="794" spans="1:8" ht="14.25" customHeight="1" x14ac:dyDescent="0.2">
      <c r="A794" s="9"/>
      <c r="B794" s="4" t="s">
        <v>53</v>
      </c>
      <c r="C794" s="20"/>
      <c r="D794" s="54">
        <v>120080</v>
      </c>
      <c r="E794" s="54">
        <v>142000</v>
      </c>
      <c r="F794" s="54">
        <v>132170.4</v>
      </c>
      <c r="G794" s="62">
        <f t="shared" si="97"/>
        <v>-9829.6000000000058</v>
      </c>
      <c r="H794" s="53">
        <f t="shared" si="98"/>
        <v>93.077746478873237</v>
      </c>
    </row>
    <row r="795" spans="1:8" ht="14.25" customHeight="1" x14ac:dyDescent="0.2">
      <c r="A795" s="9"/>
      <c r="B795" s="4" t="s">
        <v>56</v>
      </c>
      <c r="C795" s="20"/>
      <c r="D795" s="54">
        <v>120080</v>
      </c>
      <c r="E795" s="54">
        <v>142000</v>
      </c>
      <c r="F795" s="54">
        <v>132170.4</v>
      </c>
      <c r="G795" s="62">
        <f t="shared" si="97"/>
        <v>-9829.6000000000058</v>
      </c>
      <c r="H795" s="53">
        <f t="shared" si="98"/>
        <v>93.077746478873237</v>
      </c>
    </row>
    <row r="796" spans="1:8" ht="14.25" customHeight="1" x14ac:dyDescent="0.2">
      <c r="A796" s="9"/>
      <c r="B796" s="4" t="s">
        <v>508</v>
      </c>
      <c r="C796" s="20"/>
      <c r="D796" s="54">
        <v>240145</v>
      </c>
      <c r="E796" s="54">
        <v>725957.2</v>
      </c>
      <c r="F796" s="54">
        <v>131869.4</v>
      </c>
      <c r="G796" s="62">
        <f t="shared" si="97"/>
        <v>-594087.79999999993</v>
      </c>
      <c r="H796" s="53">
        <f t="shared" si="98"/>
        <v>18.164900079508818</v>
      </c>
    </row>
    <row r="797" spans="1:8" ht="14.25" customHeight="1" x14ac:dyDescent="0.2">
      <c r="A797" s="9"/>
      <c r="B797" s="4" t="s">
        <v>57</v>
      </c>
      <c r="C797" s="20"/>
      <c r="D797" s="54">
        <v>360225</v>
      </c>
      <c r="E797" s="54">
        <v>867957.2</v>
      </c>
      <c r="F797" s="54">
        <v>264039.8</v>
      </c>
      <c r="G797" s="62">
        <f t="shared" si="97"/>
        <v>-603917.39999999991</v>
      </c>
      <c r="H797" s="53">
        <f t="shared" si="98"/>
        <v>30.420831810600802</v>
      </c>
    </row>
    <row r="798" spans="1:8" ht="14.25" customHeight="1" x14ac:dyDescent="0.2">
      <c r="A798" s="9"/>
      <c r="B798" s="197"/>
      <c r="C798" s="197"/>
      <c r="D798" s="198"/>
      <c r="E798" s="198"/>
      <c r="F798" s="198"/>
      <c r="G798" s="198"/>
      <c r="H798" s="198"/>
    </row>
    <row r="799" spans="1:8" ht="22.5" customHeight="1" x14ac:dyDescent="0.2">
      <c r="A799" s="9"/>
      <c r="B799" s="4" t="s">
        <v>171</v>
      </c>
      <c r="C799" s="26" t="s">
        <v>172</v>
      </c>
      <c r="D799" s="48"/>
      <c r="E799" s="48"/>
      <c r="F799" s="48"/>
      <c r="G799" s="48"/>
      <c r="H799" s="48"/>
    </row>
    <row r="800" spans="1:8" ht="23.25" customHeight="1" x14ac:dyDescent="0.2">
      <c r="A800" s="9"/>
      <c r="B800" s="4"/>
      <c r="C800" s="27" t="s">
        <v>0</v>
      </c>
      <c r="D800" s="15" t="s">
        <v>501</v>
      </c>
      <c r="E800" s="15" t="s">
        <v>502</v>
      </c>
      <c r="F800" s="15" t="s">
        <v>499</v>
      </c>
      <c r="G800" s="16" t="s">
        <v>472</v>
      </c>
      <c r="H800" s="15" t="s">
        <v>500</v>
      </c>
    </row>
    <row r="801" spans="1:8" ht="14.25" customHeight="1" x14ac:dyDescent="0.2">
      <c r="A801" s="9"/>
      <c r="B801" s="5" t="s">
        <v>37</v>
      </c>
      <c r="C801" s="22" t="s">
        <v>38</v>
      </c>
      <c r="D801" s="51">
        <v>3480.8</v>
      </c>
      <c r="E801" s="51">
        <v>4292.7</v>
      </c>
      <c r="F801" s="51">
        <v>4192.8</v>
      </c>
      <c r="G801" s="62">
        <f t="shared" ref="G801:G808" si="99">F801-E801</f>
        <v>-99.899999999999636</v>
      </c>
      <c r="H801" s="53">
        <f t="shared" ref="H801:H808" si="100">F801/E801*100</f>
        <v>97.672793346844657</v>
      </c>
    </row>
    <row r="802" spans="1:8" ht="14.25" customHeight="1" x14ac:dyDescent="0.2">
      <c r="A802" s="9"/>
      <c r="B802" s="5" t="s">
        <v>39</v>
      </c>
      <c r="C802" s="22" t="s">
        <v>40</v>
      </c>
      <c r="D802" s="46">
        <v>600.4</v>
      </c>
      <c r="E802" s="46">
        <v>664.6</v>
      </c>
      <c r="F802" s="46">
        <v>647.6</v>
      </c>
      <c r="G802" s="62">
        <f t="shared" si="99"/>
        <v>-17</v>
      </c>
      <c r="H802" s="53">
        <f t="shared" si="100"/>
        <v>97.442070418296723</v>
      </c>
    </row>
    <row r="803" spans="1:8" ht="14.25" customHeight="1" x14ac:dyDescent="0.2">
      <c r="A803" s="9"/>
      <c r="B803" s="5" t="s">
        <v>41</v>
      </c>
      <c r="C803" s="22" t="s">
        <v>42</v>
      </c>
      <c r="D803" s="46">
        <v>1132</v>
      </c>
      <c r="E803" s="46">
        <v>1118.3</v>
      </c>
      <c r="F803" s="46">
        <v>136.5</v>
      </c>
      <c r="G803" s="62">
        <f t="shared" si="99"/>
        <v>-981.8</v>
      </c>
      <c r="H803" s="53">
        <f t="shared" si="100"/>
        <v>12.206027005275866</v>
      </c>
    </row>
    <row r="804" spans="1:8" ht="14.25" customHeight="1" x14ac:dyDescent="0.2">
      <c r="A804" s="9"/>
      <c r="B804" s="5" t="s">
        <v>45</v>
      </c>
      <c r="C804" s="22" t="s">
        <v>46</v>
      </c>
      <c r="D804" s="46">
        <v>438</v>
      </c>
      <c r="E804" s="46">
        <v>438</v>
      </c>
      <c r="F804" s="46">
        <v>15</v>
      </c>
      <c r="G804" s="62">
        <f t="shared" si="99"/>
        <v>-423</v>
      </c>
      <c r="H804" s="53">
        <f t="shared" si="100"/>
        <v>3.4246575342465753</v>
      </c>
    </row>
    <row r="805" spans="1:8" ht="14.25" customHeight="1" x14ac:dyDescent="0.2">
      <c r="A805" s="9"/>
      <c r="B805" s="4" t="s">
        <v>53</v>
      </c>
      <c r="C805" s="20"/>
      <c r="D805" s="54">
        <v>5651.2</v>
      </c>
      <c r="E805" s="54">
        <v>6513.6</v>
      </c>
      <c r="F805" s="54">
        <v>4991.8999999999996</v>
      </c>
      <c r="G805" s="62">
        <f t="shared" si="99"/>
        <v>-1521.7000000000007</v>
      </c>
      <c r="H805" s="53">
        <f t="shared" si="100"/>
        <v>76.63811102923114</v>
      </c>
    </row>
    <row r="806" spans="1:8" ht="14.25" customHeight="1" x14ac:dyDescent="0.2">
      <c r="A806" s="9"/>
      <c r="B806" s="4" t="s">
        <v>56</v>
      </c>
      <c r="C806" s="20"/>
      <c r="D806" s="54">
        <v>5651.2</v>
      </c>
      <c r="E806" s="54">
        <v>6513.6</v>
      </c>
      <c r="F806" s="54">
        <v>4991.8999999999996</v>
      </c>
      <c r="G806" s="62">
        <f t="shared" si="99"/>
        <v>-1521.7000000000007</v>
      </c>
      <c r="H806" s="53">
        <f t="shared" si="100"/>
        <v>76.63811102923114</v>
      </c>
    </row>
    <row r="807" spans="1:8" ht="14.25" customHeight="1" x14ac:dyDescent="0.2">
      <c r="A807" s="9"/>
      <c r="B807" s="4" t="s">
        <v>508</v>
      </c>
      <c r="C807" s="20"/>
      <c r="D807" s="54">
        <v>22790.400000000001</v>
      </c>
      <c r="E807" s="54">
        <v>180280.9</v>
      </c>
      <c r="F807" s="54">
        <v>5806</v>
      </c>
      <c r="G807" s="62">
        <f t="shared" si="99"/>
        <v>-174474.9</v>
      </c>
      <c r="H807" s="53">
        <f t="shared" si="100"/>
        <v>3.2205297399780006</v>
      </c>
    </row>
    <row r="808" spans="1:8" ht="14.25" customHeight="1" x14ac:dyDescent="0.2">
      <c r="A808" s="9"/>
      <c r="B808" s="4" t="s">
        <v>57</v>
      </c>
      <c r="C808" s="20"/>
      <c r="D808" s="54">
        <v>28441.599999999999</v>
      </c>
      <c r="E808" s="54">
        <v>186794.5</v>
      </c>
      <c r="F808" s="54">
        <v>10797.8</v>
      </c>
      <c r="G808" s="62">
        <f t="shared" si="99"/>
        <v>-175996.7</v>
      </c>
      <c r="H808" s="53">
        <f t="shared" si="100"/>
        <v>5.7805770512515089</v>
      </c>
    </row>
    <row r="809" spans="1:8" ht="14.25" customHeight="1" x14ac:dyDescent="0.2">
      <c r="A809" s="9"/>
      <c r="B809" s="197"/>
      <c r="C809" s="197"/>
      <c r="D809" s="198"/>
      <c r="E809" s="198"/>
      <c r="F809" s="198"/>
      <c r="G809" s="198"/>
      <c r="H809" s="198"/>
    </row>
    <row r="810" spans="1:8" ht="23.25" customHeight="1" x14ac:dyDescent="0.2">
      <c r="A810" s="9"/>
      <c r="B810" s="4" t="s">
        <v>173</v>
      </c>
      <c r="C810" s="26" t="s">
        <v>174</v>
      </c>
      <c r="D810" s="48"/>
      <c r="E810" s="48"/>
      <c r="F810" s="48"/>
      <c r="G810" s="48"/>
      <c r="H810" s="48"/>
    </row>
    <row r="811" spans="1:8" ht="21.75" customHeight="1" x14ac:dyDescent="0.2">
      <c r="A811" s="9"/>
      <c r="B811" s="4"/>
      <c r="C811" s="27" t="s">
        <v>0</v>
      </c>
      <c r="D811" s="15" t="s">
        <v>501</v>
      </c>
      <c r="E811" s="15" t="s">
        <v>502</v>
      </c>
      <c r="F811" s="15" t="s">
        <v>499</v>
      </c>
      <c r="G811" s="16" t="s">
        <v>472</v>
      </c>
      <c r="H811" s="15" t="s">
        <v>500</v>
      </c>
    </row>
    <row r="812" spans="1:8" ht="14.25" customHeight="1" x14ac:dyDescent="0.2">
      <c r="A812" s="9"/>
      <c r="B812" s="5" t="s">
        <v>37</v>
      </c>
      <c r="C812" s="22" t="s">
        <v>38</v>
      </c>
      <c r="D812" s="51">
        <v>710385.4</v>
      </c>
      <c r="E812" s="51">
        <v>626391</v>
      </c>
      <c r="F812" s="51">
        <v>586483.6</v>
      </c>
      <c r="G812" s="62">
        <f t="shared" ref="G812:G820" si="101">F812-E812</f>
        <v>-39907.400000000023</v>
      </c>
      <c r="H812" s="53">
        <f t="shared" ref="H812:H820" si="102">F812/E812*100</f>
        <v>93.62899530804242</v>
      </c>
    </row>
    <row r="813" spans="1:8" ht="14.25" customHeight="1" x14ac:dyDescent="0.2">
      <c r="A813" s="9"/>
      <c r="B813" s="5" t="s">
        <v>39</v>
      </c>
      <c r="C813" s="22" t="s">
        <v>40</v>
      </c>
      <c r="D813" s="46">
        <v>60000</v>
      </c>
      <c r="E813" s="46">
        <v>10000</v>
      </c>
      <c r="F813" s="46">
        <v>8930.6</v>
      </c>
      <c r="G813" s="62">
        <f t="shared" si="101"/>
        <v>-1069.3999999999996</v>
      </c>
      <c r="H813" s="53">
        <f t="shared" si="102"/>
        <v>89.306000000000012</v>
      </c>
    </row>
    <row r="814" spans="1:8" ht="14.25" customHeight="1" x14ac:dyDescent="0.2">
      <c r="A814" s="9"/>
      <c r="B814" s="5" t="s">
        <v>41</v>
      </c>
      <c r="C814" s="22" t="s">
        <v>42</v>
      </c>
      <c r="D814" s="46">
        <v>375183.5</v>
      </c>
      <c r="E814" s="46">
        <v>425026.8</v>
      </c>
      <c r="F814" s="46">
        <v>419183.9</v>
      </c>
      <c r="G814" s="62">
        <f t="shared" si="101"/>
        <v>-5842.8999999999651</v>
      </c>
      <c r="H814" s="53">
        <f t="shared" si="102"/>
        <v>98.625286687804163</v>
      </c>
    </row>
    <row r="815" spans="1:8" ht="14.25" customHeight="1" x14ac:dyDescent="0.2">
      <c r="A815" s="9"/>
      <c r="B815" s="5" t="s">
        <v>43</v>
      </c>
      <c r="C815" s="22" t="s">
        <v>44</v>
      </c>
      <c r="D815" s="46">
        <v>14403.6</v>
      </c>
      <c r="E815" s="46">
        <v>10304.1</v>
      </c>
      <c r="F815" s="46">
        <v>7432.9</v>
      </c>
      <c r="G815" s="62">
        <f t="shared" si="101"/>
        <v>-2871.2000000000007</v>
      </c>
      <c r="H815" s="53">
        <f t="shared" si="102"/>
        <v>72.135363593132823</v>
      </c>
    </row>
    <row r="816" spans="1:8" ht="14.25" customHeight="1" x14ac:dyDescent="0.2">
      <c r="A816" s="9"/>
      <c r="B816" s="5" t="s">
        <v>45</v>
      </c>
      <c r="C816" s="22" t="s">
        <v>46</v>
      </c>
      <c r="D816" s="46">
        <v>29981.9</v>
      </c>
      <c r="E816" s="46">
        <v>33481.9</v>
      </c>
      <c r="F816" s="46">
        <v>33481.9</v>
      </c>
      <c r="G816" s="62">
        <f t="shared" si="101"/>
        <v>0</v>
      </c>
      <c r="H816" s="53">
        <f t="shared" si="102"/>
        <v>100</v>
      </c>
    </row>
    <row r="817" spans="1:8" ht="14.25" customHeight="1" x14ac:dyDescent="0.2">
      <c r="A817" s="9"/>
      <c r="B817" s="4" t="s">
        <v>53</v>
      </c>
      <c r="C817" s="20"/>
      <c r="D817" s="54">
        <v>1189954.3999999999</v>
      </c>
      <c r="E817" s="54">
        <v>1105203.8</v>
      </c>
      <c r="F817" s="54">
        <v>1055512.8</v>
      </c>
      <c r="G817" s="62">
        <f t="shared" si="101"/>
        <v>-49691</v>
      </c>
      <c r="H817" s="53">
        <f t="shared" si="102"/>
        <v>95.503906157398305</v>
      </c>
    </row>
    <row r="818" spans="1:8" ht="14.25" customHeight="1" x14ac:dyDescent="0.2">
      <c r="A818" s="9"/>
      <c r="B818" s="4" t="s">
        <v>56</v>
      </c>
      <c r="C818" s="20"/>
      <c r="D818" s="54">
        <v>1189954.3999999999</v>
      </c>
      <c r="E818" s="54">
        <v>1105203.8</v>
      </c>
      <c r="F818" s="54">
        <v>1055512.8</v>
      </c>
      <c r="G818" s="62">
        <f t="shared" si="101"/>
        <v>-49691</v>
      </c>
      <c r="H818" s="53">
        <f t="shared" si="102"/>
        <v>95.503906157398305</v>
      </c>
    </row>
    <row r="819" spans="1:8" ht="14.25" customHeight="1" x14ac:dyDescent="0.2">
      <c r="A819" s="9"/>
      <c r="B819" s="4" t="s">
        <v>508</v>
      </c>
      <c r="C819" s="20"/>
      <c r="D819" s="54">
        <v>164490.1</v>
      </c>
      <c r="E819" s="54">
        <v>314407.90000000002</v>
      </c>
      <c r="F819" s="54">
        <v>189964.20426599999</v>
      </c>
      <c r="G819" s="62">
        <f t="shared" si="101"/>
        <v>-124443.69573400004</v>
      </c>
      <c r="H819" s="53">
        <f t="shared" si="102"/>
        <v>60.41966638433702</v>
      </c>
    </row>
    <row r="820" spans="1:8" ht="14.25" customHeight="1" x14ac:dyDescent="0.2">
      <c r="A820" s="9"/>
      <c r="B820" s="4" t="s">
        <v>57</v>
      </c>
      <c r="C820" s="20"/>
      <c r="D820" s="54">
        <v>1354444.5</v>
      </c>
      <c r="E820" s="54">
        <v>1419611.7</v>
      </c>
      <c r="F820" s="54">
        <v>1055512.8</v>
      </c>
      <c r="G820" s="62">
        <f t="shared" si="101"/>
        <v>-364098.89999999991</v>
      </c>
      <c r="H820" s="53">
        <f t="shared" si="102"/>
        <v>74.35221899058736</v>
      </c>
    </row>
    <row r="821" spans="1:8" ht="14.25" customHeight="1" x14ac:dyDescent="0.2">
      <c r="A821" s="9"/>
      <c r="B821" s="197"/>
      <c r="C821" s="197"/>
      <c r="D821" s="198"/>
      <c r="E821" s="198"/>
      <c r="F821" s="198"/>
      <c r="G821" s="198"/>
      <c r="H821" s="198"/>
    </row>
    <row r="822" spans="1:8" ht="20.25" customHeight="1" x14ac:dyDescent="0.2">
      <c r="A822" s="9"/>
      <c r="B822" s="8" t="s">
        <v>175</v>
      </c>
      <c r="C822" s="35" t="s">
        <v>176</v>
      </c>
      <c r="D822" s="48"/>
      <c r="E822" s="48"/>
      <c r="F822" s="48"/>
      <c r="G822" s="48"/>
      <c r="H822" s="48"/>
    </row>
    <row r="823" spans="1:8" ht="21.75" customHeight="1" x14ac:dyDescent="0.2">
      <c r="A823" s="9"/>
      <c r="B823" s="6"/>
      <c r="C823" s="29" t="s">
        <v>0</v>
      </c>
      <c r="D823" s="15" t="s">
        <v>501</v>
      </c>
      <c r="E823" s="15" t="s">
        <v>502</v>
      </c>
      <c r="F823" s="15" t="s">
        <v>499</v>
      </c>
      <c r="G823" s="16" t="s">
        <v>472</v>
      </c>
      <c r="H823" s="15" t="s">
        <v>500</v>
      </c>
    </row>
    <row r="824" spans="1:8" ht="14.25" customHeight="1" x14ac:dyDescent="0.2">
      <c r="A824" s="9"/>
      <c r="B824" s="34" t="s">
        <v>37</v>
      </c>
      <c r="C824" s="36" t="s">
        <v>38</v>
      </c>
      <c r="D824" s="51">
        <v>0</v>
      </c>
      <c r="E824" s="51">
        <v>0</v>
      </c>
      <c r="F824" s="49">
        <v>2563.9</v>
      </c>
      <c r="G824" s="62">
        <f t="shared" ref="G824:G833" si="103">F824-E824</f>
        <v>2563.9</v>
      </c>
      <c r="H824" s="53"/>
    </row>
    <row r="825" spans="1:8" ht="14.25" customHeight="1" x14ac:dyDescent="0.2">
      <c r="A825" s="9"/>
      <c r="B825" s="5" t="s">
        <v>39</v>
      </c>
      <c r="C825" s="22" t="s">
        <v>40</v>
      </c>
      <c r="D825" s="46">
        <v>0</v>
      </c>
      <c r="E825" s="46">
        <v>0</v>
      </c>
      <c r="F825" s="47">
        <v>405.9</v>
      </c>
      <c r="G825" s="62">
        <f t="shared" si="103"/>
        <v>405.9</v>
      </c>
      <c r="H825" s="65"/>
    </row>
    <row r="826" spans="1:8" ht="14.25" customHeight="1" x14ac:dyDescent="0.2">
      <c r="A826" s="9"/>
      <c r="B826" s="5" t="s">
        <v>41</v>
      </c>
      <c r="C826" s="22" t="s">
        <v>42</v>
      </c>
      <c r="D826" s="46">
        <v>3193.6</v>
      </c>
      <c r="E826" s="46">
        <v>3557.6</v>
      </c>
      <c r="F826" s="47">
        <v>76.599999999999994</v>
      </c>
      <c r="G826" s="62">
        <f t="shared" si="103"/>
        <v>-3481</v>
      </c>
      <c r="H826" s="53">
        <f t="shared" ref="H826" si="104">F826/E826*100</f>
        <v>2.1531369462559029</v>
      </c>
    </row>
    <row r="827" spans="1:8" ht="14.25" customHeight="1" x14ac:dyDescent="0.2">
      <c r="A827" s="9"/>
      <c r="B827" s="5" t="s">
        <v>43</v>
      </c>
      <c r="C827" s="22" t="s">
        <v>44</v>
      </c>
      <c r="D827" s="46">
        <v>0</v>
      </c>
      <c r="E827" s="46">
        <v>0</v>
      </c>
      <c r="F827" s="47">
        <v>23.6</v>
      </c>
      <c r="G827" s="62">
        <f t="shared" si="103"/>
        <v>23.6</v>
      </c>
      <c r="H827" s="65"/>
    </row>
    <row r="828" spans="1:8" ht="14.25" customHeight="1" x14ac:dyDescent="0.2">
      <c r="A828" s="9"/>
      <c r="B828" s="5" t="s">
        <v>45</v>
      </c>
      <c r="C828" s="22" t="s">
        <v>46</v>
      </c>
      <c r="D828" s="46">
        <v>0</v>
      </c>
      <c r="E828" s="46">
        <v>0</v>
      </c>
      <c r="F828" s="47">
        <v>391.6</v>
      </c>
      <c r="G828" s="62">
        <f t="shared" si="103"/>
        <v>391.6</v>
      </c>
      <c r="H828" s="65"/>
    </row>
    <row r="829" spans="1:8" ht="14.25" customHeight="1" x14ac:dyDescent="0.2">
      <c r="A829" s="9"/>
      <c r="B829" s="4" t="s">
        <v>53</v>
      </c>
      <c r="C829" s="20"/>
      <c r="D829" s="54">
        <v>3193.6</v>
      </c>
      <c r="E829" s="54">
        <v>3557.6</v>
      </c>
      <c r="F829" s="54">
        <v>3461.7</v>
      </c>
      <c r="G829" s="62">
        <f t="shared" si="103"/>
        <v>-95.900000000000091</v>
      </c>
      <c r="H829" s="53">
        <f t="shared" ref="H829:H833" si="105">F829/E829*100</f>
        <v>97.304362491567346</v>
      </c>
    </row>
    <row r="830" spans="1:8" ht="14.25" customHeight="1" x14ac:dyDescent="0.2">
      <c r="A830" s="9"/>
      <c r="B830" s="5" t="s">
        <v>54</v>
      </c>
      <c r="C830" s="22" t="s">
        <v>55</v>
      </c>
      <c r="D830" s="46">
        <v>0</v>
      </c>
      <c r="E830" s="46">
        <v>0</v>
      </c>
      <c r="F830" s="46">
        <v>95.9</v>
      </c>
      <c r="G830" s="62">
        <f t="shared" si="103"/>
        <v>95.9</v>
      </c>
      <c r="H830" s="60"/>
    </row>
    <row r="831" spans="1:8" ht="14.25" customHeight="1" x14ac:dyDescent="0.2">
      <c r="A831" s="9"/>
      <c r="B831" s="4" t="s">
        <v>56</v>
      </c>
      <c r="C831" s="20"/>
      <c r="D831" s="54">
        <v>3193.6</v>
      </c>
      <c r="E831" s="54">
        <v>3557.6</v>
      </c>
      <c r="F831" s="54">
        <v>3557.6</v>
      </c>
      <c r="G831" s="62">
        <f t="shared" si="103"/>
        <v>0</v>
      </c>
      <c r="H831" s="53">
        <f t="shared" si="105"/>
        <v>100</v>
      </c>
    </row>
    <row r="832" spans="1:8" ht="14.25" customHeight="1" x14ac:dyDescent="0.2">
      <c r="A832" s="9"/>
      <c r="B832" s="4" t="s">
        <v>508</v>
      </c>
      <c r="C832" s="20"/>
      <c r="D832" s="54">
        <v>17266.5</v>
      </c>
      <c r="E832" s="54">
        <v>24427.8</v>
      </c>
      <c r="F832" s="54">
        <v>21441.5</v>
      </c>
      <c r="G832" s="62">
        <f t="shared" si="103"/>
        <v>-2986.2999999999993</v>
      </c>
      <c r="H832" s="53">
        <f t="shared" si="105"/>
        <v>87.774994064140046</v>
      </c>
    </row>
    <row r="833" spans="1:8" ht="14.25" customHeight="1" x14ac:dyDescent="0.2">
      <c r="A833" s="9"/>
      <c r="B833" s="4" t="s">
        <v>57</v>
      </c>
      <c r="C833" s="20"/>
      <c r="D833" s="54">
        <v>20460.099999999999</v>
      </c>
      <c r="E833" s="54">
        <v>27985.4</v>
      </c>
      <c r="F833" s="54">
        <v>24999.1</v>
      </c>
      <c r="G833" s="62">
        <f t="shared" si="103"/>
        <v>-2986.3000000000029</v>
      </c>
      <c r="H833" s="53">
        <f t="shared" si="105"/>
        <v>89.329078733911246</v>
      </c>
    </row>
    <row r="834" spans="1:8" ht="14.25" customHeight="1" x14ac:dyDescent="0.2">
      <c r="A834" s="9"/>
      <c r="B834" s="197"/>
      <c r="C834" s="197"/>
      <c r="D834" s="198"/>
      <c r="E834" s="198"/>
      <c r="F834" s="198"/>
      <c r="G834" s="198"/>
      <c r="H834" s="198"/>
    </row>
    <row r="835" spans="1:8" ht="14.25" customHeight="1" x14ac:dyDescent="0.2">
      <c r="A835" s="9"/>
      <c r="B835" s="4" t="s">
        <v>177</v>
      </c>
      <c r="C835" s="26" t="s">
        <v>178</v>
      </c>
      <c r="D835" s="48"/>
      <c r="E835" s="48"/>
      <c r="F835" s="48"/>
      <c r="G835" s="48"/>
      <c r="H835" s="48"/>
    </row>
    <row r="836" spans="1:8" ht="23.25" customHeight="1" x14ac:dyDescent="0.2">
      <c r="A836" s="9"/>
      <c r="B836" s="4"/>
      <c r="C836" s="29" t="s">
        <v>0</v>
      </c>
      <c r="D836" s="15" t="s">
        <v>501</v>
      </c>
      <c r="E836" s="15" t="s">
        <v>502</v>
      </c>
      <c r="F836" s="15" t="s">
        <v>499</v>
      </c>
      <c r="G836" s="16" t="s">
        <v>472</v>
      </c>
      <c r="H836" s="15" t="s">
        <v>500</v>
      </c>
    </row>
    <row r="837" spans="1:8" ht="14.25" customHeight="1" x14ac:dyDescent="0.2">
      <c r="A837" s="9"/>
      <c r="B837" s="4" t="s">
        <v>508</v>
      </c>
      <c r="C837" s="20"/>
      <c r="D837" s="57">
        <v>440000</v>
      </c>
      <c r="E837" s="57">
        <v>621899.19999999995</v>
      </c>
      <c r="F837" s="57">
        <v>481581.7</v>
      </c>
      <c r="G837" s="62">
        <f>F837-E837</f>
        <v>-140317.49999999994</v>
      </c>
      <c r="H837" s="53">
        <f t="shared" ref="H837:H838" si="106">F837/E837*100</f>
        <v>77.437259928940264</v>
      </c>
    </row>
    <row r="838" spans="1:8" ht="14.25" customHeight="1" x14ac:dyDescent="0.2">
      <c r="A838" s="9"/>
      <c r="B838" s="4" t="s">
        <v>57</v>
      </c>
      <c r="C838" s="20"/>
      <c r="D838" s="54">
        <v>440000</v>
      </c>
      <c r="E838" s="54">
        <v>621899.19999999995</v>
      </c>
      <c r="F838" s="54">
        <v>481581.7</v>
      </c>
      <c r="G838" s="62">
        <f>F838-E838</f>
        <v>-140317.49999999994</v>
      </c>
      <c r="H838" s="53">
        <f t="shared" si="106"/>
        <v>77.437259928940264</v>
      </c>
    </row>
    <row r="839" spans="1:8" ht="14.25" customHeight="1" x14ac:dyDescent="0.2">
      <c r="A839" s="9"/>
      <c r="B839" s="197"/>
      <c r="C839" s="197"/>
      <c r="D839" s="198"/>
      <c r="E839" s="198"/>
      <c r="F839" s="198"/>
      <c r="G839" s="198"/>
      <c r="H839" s="198"/>
    </row>
    <row r="840" spans="1:8" ht="14.25" customHeight="1" x14ac:dyDescent="0.2">
      <c r="A840" s="9"/>
      <c r="B840" s="4" t="s">
        <v>179</v>
      </c>
      <c r="C840" s="26" t="s">
        <v>180</v>
      </c>
      <c r="D840" s="48"/>
      <c r="E840" s="48"/>
      <c r="F840" s="48"/>
      <c r="G840" s="48"/>
      <c r="H840" s="48"/>
    </row>
    <row r="841" spans="1:8" ht="20.25" customHeight="1" x14ac:dyDescent="0.2">
      <c r="A841" s="9"/>
      <c r="B841" s="4"/>
      <c r="C841" s="29" t="s">
        <v>0</v>
      </c>
      <c r="D841" s="15" t="s">
        <v>501</v>
      </c>
      <c r="E841" s="15" t="s">
        <v>502</v>
      </c>
      <c r="F841" s="15" t="s">
        <v>499</v>
      </c>
      <c r="G841" s="16" t="s">
        <v>472</v>
      </c>
      <c r="H841" s="15" t="s">
        <v>500</v>
      </c>
    </row>
    <row r="842" spans="1:8" ht="14.25" customHeight="1" x14ac:dyDescent="0.2">
      <c r="A842" s="9"/>
      <c r="B842" s="4" t="s">
        <v>508</v>
      </c>
      <c r="C842" s="20"/>
      <c r="D842" s="57">
        <v>0</v>
      </c>
      <c r="E842" s="57">
        <v>1.5</v>
      </c>
      <c r="F842" s="57">
        <v>1.5</v>
      </c>
      <c r="G842" s="62">
        <f>F842-E842</f>
        <v>0</v>
      </c>
      <c r="H842" s="53">
        <f t="shared" ref="H842:H843" si="107">F842/E842*100</f>
        <v>100</v>
      </c>
    </row>
    <row r="843" spans="1:8" ht="14.25" customHeight="1" x14ac:dyDescent="0.2">
      <c r="A843" s="9"/>
      <c r="B843" s="4" t="s">
        <v>57</v>
      </c>
      <c r="C843" s="20"/>
      <c r="D843" s="54">
        <v>0</v>
      </c>
      <c r="E843" s="54">
        <v>1.5</v>
      </c>
      <c r="F843" s="54">
        <v>1.5</v>
      </c>
      <c r="G843" s="62">
        <f>F843-E843</f>
        <v>0</v>
      </c>
      <c r="H843" s="53">
        <f t="shared" si="107"/>
        <v>100</v>
      </c>
    </row>
    <row r="844" spans="1:8" ht="14.25" customHeight="1" x14ac:dyDescent="0.2">
      <c r="A844" s="9"/>
      <c r="B844" s="197"/>
      <c r="C844" s="197"/>
      <c r="D844" s="197"/>
      <c r="E844" s="197"/>
      <c r="F844" s="197"/>
      <c r="G844" s="197"/>
      <c r="H844" s="197"/>
    </row>
    <row r="845" spans="1:8" ht="14.25" customHeight="1" x14ac:dyDescent="0.2">
      <c r="A845" s="9"/>
      <c r="B845" s="4" t="s">
        <v>181</v>
      </c>
      <c r="C845" s="20" t="s">
        <v>182</v>
      </c>
      <c r="D845" s="60"/>
      <c r="E845" s="60"/>
      <c r="F845" s="60"/>
      <c r="G845" s="61"/>
      <c r="H845" s="60"/>
    </row>
    <row r="846" spans="1:8" ht="14.25" customHeight="1" x14ac:dyDescent="0.2">
      <c r="A846" s="9"/>
      <c r="B846" s="5" t="s">
        <v>54</v>
      </c>
      <c r="C846" s="22" t="s">
        <v>55</v>
      </c>
      <c r="D846" s="46">
        <v>283767.40000000002</v>
      </c>
      <c r="E846" s="46">
        <v>601631.4</v>
      </c>
      <c r="F846" s="46">
        <v>284591.59999999998</v>
      </c>
      <c r="G846" s="62">
        <f>F846-E846</f>
        <v>-317039.80000000005</v>
      </c>
      <c r="H846" s="53">
        <f t="shared" ref="H846:H849" si="108">F846/E846*100</f>
        <v>47.303315618167531</v>
      </c>
    </row>
    <row r="847" spans="1:8" ht="14.25" customHeight="1" x14ac:dyDescent="0.2">
      <c r="A847" s="9"/>
      <c r="B847" s="4" t="s">
        <v>56</v>
      </c>
      <c r="C847" s="20"/>
      <c r="D847" s="54">
        <v>283767.40000000002</v>
      </c>
      <c r="E847" s="54">
        <v>601631.4</v>
      </c>
      <c r="F847" s="54">
        <v>284591.59999999998</v>
      </c>
      <c r="G847" s="62">
        <f>F847-E847</f>
        <v>-317039.80000000005</v>
      </c>
      <c r="H847" s="53">
        <f t="shared" si="108"/>
        <v>47.303315618167531</v>
      </c>
    </row>
    <row r="848" spans="1:8" ht="14.25" customHeight="1" x14ac:dyDescent="0.2">
      <c r="A848" s="9"/>
      <c r="B848" s="4" t="s">
        <v>508</v>
      </c>
      <c r="C848" s="20"/>
      <c r="D848" s="54">
        <v>0</v>
      </c>
      <c r="E848" s="54">
        <v>7980.6</v>
      </c>
      <c r="F848" s="54">
        <v>0</v>
      </c>
      <c r="G848" s="62">
        <f>F848-E848</f>
        <v>-7980.6</v>
      </c>
      <c r="H848" s="53">
        <f t="shared" si="108"/>
        <v>0</v>
      </c>
    </row>
    <row r="849" spans="1:8" ht="14.25" customHeight="1" x14ac:dyDescent="0.2">
      <c r="A849" s="9"/>
      <c r="B849" s="4" t="s">
        <v>57</v>
      </c>
      <c r="C849" s="20"/>
      <c r="D849" s="54">
        <v>283767.40000000002</v>
      </c>
      <c r="E849" s="54">
        <v>609612</v>
      </c>
      <c r="F849" s="54">
        <v>284591.59999999998</v>
      </c>
      <c r="G849" s="62">
        <f>F849-E849</f>
        <v>-325020.40000000002</v>
      </c>
      <c r="H849" s="53">
        <f t="shared" si="108"/>
        <v>46.68405477582462</v>
      </c>
    </row>
    <row r="850" spans="1:8" ht="14.25" customHeight="1" x14ac:dyDescent="0.2">
      <c r="A850" s="9"/>
      <c r="B850" s="197"/>
      <c r="C850" s="197"/>
      <c r="D850" s="198"/>
      <c r="E850" s="198"/>
      <c r="F850" s="198"/>
      <c r="G850" s="198"/>
      <c r="H850" s="198"/>
    </row>
    <row r="851" spans="1:8" ht="14.25" customHeight="1" x14ac:dyDescent="0.2">
      <c r="A851" s="9"/>
      <c r="B851" s="4" t="s">
        <v>183</v>
      </c>
      <c r="C851" s="26" t="s">
        <v>184</v>
      </c>
      <c r="D851" s="65"/>
      <c r="E851" s="65"/>
      <c r="F851" s="65"/>
      <c r="G851" s="66"/>
      <c r="H851" s="65"/>
    </row>
    <row r="852" spans="1:8" ht="18.75" customHeight="1" x14ac:dyDescent="0.2">
      <c r="A852" s="9"/>
      <c r="B852" s="2"/>
      <c r="C852" s="29" t="s">
        <v>0</v>
      </c>
      <c r="D852" s="15" t="s">
        <v>501</v>
      </c>
      <c r="E852" s="15" t="s">
        <v>502</v>
      </c>
      <c r="F852" s="15" t="s">
        <v>499</v>
      </c>
      <c r="G852" s="16" t="s">
        <v>472</v>
      </c>
      <c r="H852" s="15" t="s">
        <v>500</v>
      </c>
    </row>
    <row r="853" spans="1:8" ht="14.25" customHeight="1" x14ac:dyDescent="0.2">
      <c r="A853" s="9"/>
      <c r="B853" s="5" t="s">
        <v>54</v>
      </c>
      <c r="C853" s="22" t="s">
        <v>55</v>
      </c>
      <c r="D853" s="46">
        <v>98454.8</v>
      </c>
      <c r="E853" s="46">
        <v>420230.8</v>
      </c>
      <c r="F853" s="46">
        <v>144574.20000000001</v>
      </c>
      <c r="G853" s="62">
        <f>F853-E853</f>
        <v>-275656.59999999998</v>
      </c>
      <c r="H853" s="53">
        <f t="shared" ref="H853:H856" si="109">F853/E853*100</f>
        <v>34.403523016399561</v>
      </c>
    </row>
    <row r="854" spans="1:8" ht="14.25" customHeight="1" x14ac:dyDescent="0.2">
      <c r="A854" s="9"/>
      <c r="B854" s="4" t="s">
        <v>56</v>
      </c>
      <c r="C854" s="20"/>
      <c r="D854" s="54">
        <v>98454.8</v>
      </c>
      <c r="E854" s="54">
        <v>420230.8</v>
      </c>
      <c r="F854" s="54">
        <v>144574.20000000001</v>
      </c>
      <c r="G854" s="62">
        <f>F854-E854</f>
        <v>-275656.59999999998</v>
      </c>
      <c r="H854" s="53">
        <f t="shared" si="109"/>
        <v>34.403523016399561</v>
      </c>
    </row>
    <row r="855" spans="1:8" ht="14.25" customHeight="1" x14ac:dyDescent="0.2">
      <c r="A855" s="9"/>
      <c r="B855" s="4" t="s">
        <v>508</v>
      </c>
      <c r="C855" s="20"/>
      <c r="D855" s="54">
        <v>0</v>
      </c>
      <c r="E855" s="54">
        <v>2919.7</v>
      </c>
      <c r="F855" s="54">
        <v>866.9</v>
      </c>
      <c r="G855" s="62">
        <f>F855-E855</f>
        <v>-2052.7999999999997</v>
      </c>
      <c r="H855" s="53">
        <f t="shared" si="109"/>
        <v>29.69140665136829</v>
      </c>
    </row>
    <row r="856" spans="1:8" ht="14.25" customHeight="1" x14ac:dyDescent="0.2">
      <c r="A856" s="9"/>
      <c r="B856" s="4" t="s">
        <v>57</v>
      </c>
      <c r="C856" s="20"/>
      <c r="D856" s="54">
        <v>98454.8</v>
      </c>
      <c r="E856" s="54">
        <v>423150.5</v>
      </c>
      <c r="F856" s="54">
        <v>145441</v>
      </c>
      <c r="G856" s="62">
        <f>F856-E856</f>
        <v>-277709.5</v>
      </c>
      <c r="H856" s="53">
        <f t="shared" si="109"/>
        <v>34.370986209398311</v>
      </c>
    </row>
    <row r="857" spans="1:8" ht="14.25" customHeight="1" x14ac:dyDescent="0.2">
      <c r="A857" s="9"/>
      <c r="B857" s="197"/>
      <c r="C857" s="197"/>
      <c r="D857" s="198"/>
      <c r="E857" s="198"/>
      <c r="F857" s="198"/>
      <c r="G857" s="198"/>
      <c r="H857" s="198"/>
    </row>
    <row r="858" spans="1:8" ht="24" customHeight="1" x14ac:dyDescent="0.2">
      <c r="A858" s="9"/>
      <c r="B858" s="4" t="s">
        <v>185</v>
      </c>
      <c r="C858" s="26" t="s">
        <v>186</v>
      </c>
      <c r="D858" s="48"/>
      <c r="E858" s="48"/>
      <c r="F858" s="48"/>
      <c r="G858" s="48"/>
      <c r="H858" s="48"/>
    </row>
    <row r="859" spans="1:8" ht="21" customHeight="1" x14ac:dyDescent="0.2">
      <c r="A859" s="9"/>
      <c r="B859" s="4"/>
      <c r="C859" s="29" t="s">
        <v>0</v>
      </c>
      <c r="D859" s="15" t="s">
        <v>501</v>
      </c>
      <c r="E859" s="15" t="s">
        <v>502</v>
      </c>
      <c r="F859" s="15" t="s">
        <v>499</v>
      </c>
      <c r="G859" s="16" t="s">
        <v>472</v>
      </c>
      <c r="H859" s="15" t="s">
        <v>500</v>
      </c>
    </row>
    <row r="860" spans="1:8" ht="14.25" customHeight="1" x14ac:dyDescent="0.2">
      <c r="A860" s="9"/>
      <c r="B860" s="5" t="s">
        <v>51</v>
      </c>
      <c r="C860" s="22" t="s">
        <v>52</v>
      </c>
      <c r="D860" s="51">
        <v>30000</v>
      </c>
      <c r="E860" s="51">
        <v>30000</v>
      </c>
      <c r="F860" s="51">
        <v>29196.7</v>
      </c>
      <c r="G860" s="62">
        <f>F860-E860</f>
        <v>-803.29999999999927</v>
      </c>
      <c r="H860" s="53">
        <f t="shared" ref="H860:H863" si="110">F860/E860*100</f>
        <v>97.322333333333333</v>
      </c>
    </row>
    <row r="861" spans="1:8" ht="14.25" customHeight="1" x14ac:dyDescent="0.2">
      <c r="A861" s="9"/>
      <c r="B861" s="4" t="s">
        <v>53</v>
      </c>
      <c r="C861" s="20"/>
      <c r="D861" s="54">
        <v>30000</v>
      </c>
      <c r="E861" s="54">
        <v>30000</v>
      </c>
      <c r="F861" s="54">
        <v>29196.7</v>
      </c>
      <c r="G861" s="62">
        <f>F861-E861</f>
        <v>-803.29999999999927</v>
      </c>
      <c r="H861" s="53">
        <f t="shared" si="110"/>
        <v>97.322333333333333</v>
      </c>
    </row>
    <row r="862" spans="1:8" ht="14.25" customHeight="1" x14ac:dyDescent="0.2">
      <c r="A862" s="9"/>
      <c r="B862" s="4" t="s">
        <v>56</v>
      </c>
      <c r="C862" s="20"/>
      <c r="D862" s="54">
        <v>30000</v>
      </c>
      <c r="E862" s="54">
        <v>30000</v>
      </c>
      <c r="F862" s="54">
        <v>29196.7</v>
      </c>
      <c r="G862" s="62">
        <f>F862-E862</f>
        <v>-803.29999999999927</v>
      </c>
      <c r="H862" s="53">
        <f t="shared" si="110"/>
        <v>97.322333333333333</v>
      </c>
    </row>
    <row r="863" spans="1:8" ht="14.25" customHeight="1" x14ac:dyDescent="0.2">
      <c r="A863" s="9"/>
      <c r="B863" s="4" t="s">
        <v>57</v>
      </c>
      <c r="C863" s="20"/>
      <c r="D863" s="54">
        <v>30000</v>
      </c>
      <c r="E863" s="54">
        <v>30000</v>
      </c>
      <c r="F863" s="54">
        <v>29196.7</v>
      </c>
      <c r="G863" s="62">
        <f>F863-E863</f>
        <v>-803.29999999999927</v>
      </c>
      <c r="H863" s="53">
        <f t="shared" si="110"/>
        <v>97.322333333333333</v>
      </c>
    </row>
    <row r="864" spans="1:8" ht="14.25" customHeight="1" x14ac:dyDescent="0.2">
      <c r="A864" s="9"/>
      <c r="B864" s="197"/>
      <c r="C864" s="197"/>
      <c r="D864" s="198"/>
      <c r="E864" s="198"/>
      <c r="F864" s="198"/>
      <c r="G864" s="198"/>
      <c r="H864" s="198"/>
    </row>
    <row r="865" spans="1:8" ht="14.25" customHeight="1" x14ac:dyDescent="0.2">
      <c r="A865" s="9"/>
      <c r="B865" s="4" t="s">
        <v>187</v>
      </c>
      <c r="C865" s="26" t="s">
        <v>188</v>
      </c>
      <c r="D865" s="48"/>
      <c r="E865" s="48"/>
      <c r="F865" s="48"/>
      <c r="G865" s="48"/>
      <c r="H865" s="48"/>
    </row>
    <row r="866" spans="1:8" ht="18.75" customHeight="1" x14ac:dyDescent="0.2">
      <c r="A866" s="9"/>
      <c r="B866" s="4"/>
      <c r="C866" s="29" t="s">
        <v>0</v>
      </c>
      <c r="D866" s="15" t="s">
        <v>501</v>
      </c>
      <c r="E866" s="15" t="s">
        <v>502</v>
      </c>
      <c r="F866" s="15" t="s">
        <v>499</v>
      </c>
      <c r="G866" s="16" t="s">
        <v>472</v>
      </c>
      <c r="H866" s="15" t="s">
        <v>500</v>
      </c>
    </row>
    <row r="867" spans="1:8" ht="14.25" customHeight="1" x14ac:dyDescent="0.2">
      <c r="A867" s="9"/>
      <c r="B867" s="5" t="s">
        <v>51</v>
      </c>
      <c r="C867" s="22" t="s">
        <v>52</v>
      </c>
      <c r="D867" s="51">
        <v>30000</v>
      </c>
      <c r="E867" s="51">
        <v>29945.200000000001</v>
      </c>
      <c r="F867" s="51">
        <v>29912.9</v>
      </c>
      <c r="G867" s="62">
        <f>F867-E867</f>
        <v>-32.299999999999272</v>
      </c>
      <c r="H867" s="53">
        <f t="shared" ref="H867:H870" si="111">F867/E867*100</f>
        <v>99.892136302312224</v>
      </c>
    </row>
    <row r="868" spans="1:8" ht="14.25" customHeight="1" x14ac:dyDescent="0.2">
      <c r="A868" s="9"/>
      <c r="B868" s="4" t="s">
        <v>53</v>
      </c>
      <c r="C868" s="20"/>
      <c r="D868" s="54">
        <v>30000</v>
      </c>
      <c r="E868" s="54">
        <v>29945.200000000001</v>
      </c>
      <c r="F868" s="54">
        <v>29912.9</v>
      </c>
      <c r="G868" s="62">
        <f>F868-E868</f>
        <v>-32.299999999999272</v>
      </c>
      <c r="H868" s="53">
        <f t="shared" si="111"/>
        <v>99.892136302312224</v>
      </c>
    </row>
    <row r="869" spans="1:8" ht="14.25" customHeight="1" x14ac:dyDescent="0.2">
      <c r="A869" s="9"/>
      <c r="B869" s="4" t="s">
        <v>56</v>
      </c>
      <c r="C869" s="20"/>
      <c r="D869" s="54">
        <v>30000</v>
      </c>
      <c r="E869" s="54">
        <v>29945.200000000001</v>
      </c>
      <c r="F869" s="54">
        <v>29912.9</v>
      </c>
      <c r="G869" s="62">
        <f>F869-E869</f>
        <v>-32.299999999999272</v>
      </c>
      <c r="H869" s="53">
        <f t="shared" si="111"/>
        <v>99.892136302312224</v>
      </c>
    </row>
    <row r="870" spans="1:8" ht="14.25" customHeight="1" x14ac:dyDescent="0.2">
      <c r="A870" s="9"/>
      <c r="B870" s="4" t="s">
        <v>57</v>
      </c>
      <c r="C870" s="20"/>
      <c r="D870" s="54">
        <v>30000</v>
      </c>
      <c r="E870" s="54">
        <v>29945.200000000001</v>
      </c>
      <c r="F870" s="54">
        <v>29912.9</v>
      </c>
      <c r="G870" s="62">
        <f>F870-E870</f>
        <v>-32.299999999999272</v>
      </c>
      <c r="H870" s="53">
        <f t="shared" si="111"/>
        <v>99.892136302312224</v>
      </c>
    </row>
    <row r="871" spans="1:8" ht="14.25" customHeight="1" x14ac:dyDescent="0.2">
      <c r="A871" s="9"/>
      <c r="B871" s="197"/>
      <c r="C871" s="197"/>
      <c r="D871" s="198"/>
      <c r="E871" s="198"/>
      <c r="F871" s="198"/>
      <c r="G871" s="198"/>
      <c r="H871" s="198"/>
    </row>
    <row r="872" spans="1:8" ht="14.25" customHeight="1" x14ac:dyDescent="0.2">
      <c r="A872" s="9"/>
      <c r="B872" s="4" t="s">
        <v>189</v>
      </c>
      <c r="C872" s="26" t="s">
        <v>190</v>
      </c>
      <c r="D872" s="48"/>
      <c r="E872" s="48"/>
      <c r="F872" s="48"/>
      <c r="G872" s="48"/>
      <c r="H872" s="48"/>
    </row>
    <row r="873" spans="1:8" ht="21.75" customHeight="1" x14ac:dyDescent="0.2">
      <c r="A873" s="9"/>
      <c r="B873" s="4"/>
      <c r="C873" s="29" t="s">
        <v>0</v>
      </c>
      <c r="D873" s="15" t="s">
        <v>501</v>
      </c>
      <c r="E873" s="15" t="s">
        <v>502</v>
      </c>
      <c r="F873" s="15" t="s">
        <v>499</v>
      </c>
      <c r="G873" s="16" t="s">
        <v>472</v>
      </c>
      <c r="H873" s="15" t="s">
        <v>500</v>
      </c>
    </row>
    <row r="874" spans="1:8" ht="14.25" customHeight="1" x14ac:dyDescent="0.2">
      <c r="A874" s="9"/>
      <c r="B874" s="5" t="s">
        <v>41</v>
      </c>
      <c r="C874" s="22">
        <v>221</v>
      </c>
      <c r="D874" s="51">
        <v>156000</v>
      </c>
      <c r="E874" s="51">
        <v>130870.39999999999</v>
      </c>
      <c r="F874" s="51">
        <v>0</v>
      </c>
      <c r="G874" s="62">
        <f>F874-E874</f>
        <v>-130870.39999999999</v>
      </c>
      <c r="H874" s="53">
        <f t="shared" ref="H874:H877" si="112">F874/E874*100</f>
        <v>0</v>
      </c>
    </row>
    <row r="875" spans="1:8" ht="14.25" customHeight="1" x14ac:dyDescent="0.2">
      <c r="A875" s="9"/>
      <c r="B875" s="4" t="s">
        <v>53</v>
      </c>
      <c r="C875" s="20"/>
      <c r="D875" s="54">
        <v>156000</v>
      </c>
      <c r="E875" s="54">
        <v>130870.39999999999</v>
      </c>
      <c r="F875" s="54">
        <v>0</v>
      </c>
      <c r="G875" s="62">
        <f>F875-E875</f>
        <v>-130870.39999999999</v>
      </c>
      <c r="H875" s="53">
        <f t="shared" si="112"/>
        <v>0</v>
      </c>
    </row>
    <row r="876" spans="1:8" ht="14.25" customHeight="1" x14ac:dyDescent="0.2">
      <c r="A876" s="9"/>
      <c r="B876" s="4" t="s">
        <v>56</v>
      </c>
      <c r="C876" s="20"/>
      <c r="D876" s="54">
        <v>156000</v>
      </c>
      <c r="E876" s="54">
        <v>130870.39999999999</v>
      </c>
      <c r="F876" s="54">
        <v>0</v>
      </c>
      <c r="G876" s="62">
        <f>F876-E876</f>
        <v>-130870.39999999999</v>
      </c>
      <c r="H876" s="53">
        <f t="shared" si="112"/>
        <v>0</v>
      </c>
    </row>
    <row r="877" spans="1:8" ht="14.25" customHeight="1" x14ac:dyDescent="0.2">
      <c r="A877" s="9"/>
      <c r="B877" s="4" t="s">
        <v>57</v>
      </c>
      <c r="C877" s="20"/>
      <c r="D877" s="54">
        <v>156000</v>
      </c>
      <c r="E877" s="54">
        <v>130870.39999999999</v>
      </c>
      <c r="F877" s="54">
        <v>0</v>
      </c>
      <c r="G877" s="62">
        <f>F877-E877</f>
        <v>-130870.39999999999</v>
      </c>
      <c r="H877" s="53">
        <f t="shared" si="112"/>
        <v>0</v>
      </c>
    </row>
    <row r="878" spans="1:8" ht="14.25" customHeight="1" x14ac:dyDescent="0.2">
      <c r="A878" s="9"/>
      <c r="B878" s="197"/>
      <c r="C878" s="198"/>
      <c r="D878" s="198"/>
      <c r="E878" s="198"/>
      <c r="F878" s="198"/>
      <c r="G878" s="198"/>
      <c r="H878" s="198"/>
    </row>
    <row r="879" spans="1:8" ht="15" customHeight="1" x14ac:dyDescent="0.2">
      <c r="A879" s="9"/>
      <c r="B879" s="4" t="s">
        <v>191</v>
      </c>
      <c r="C879" s="37" t="s">
        <v>192</v>
      </c>
      <c r="D879" s="48"/>
      <c r="E879" s="48"/>
      <c r="F879" s="48"/>
      <c r="G879" s="48"/>
      <c r="H879" s="48"/>
    </row>
    <row r="880" spans="1:8" ht="18.75" customHeight="1" x14ac:dyDescent="0.2">
      <c r="A880" s="9"/>
      <c r="B880" s="4"/>
      <c r="C880" s="29" t="s">
        <v>0</v>
      </c>
      <c r="D880" s="15" t="s">
        <v>501</v>
      </c>
      <c r="E880" s="15" t="s">
        <v>502</v>
      </c>
      <c r="F880" s="15" t="s">
        <v>499</v>
      </c>
      <c r="G880" s="16" t="s">
        <v>472</v>
      </c>
      <c r="H880" s="15" t="s">
        <v>500</v>
      </c>
    </row>
    <row r="881" spans="1:8" ht="14.25" customHeight="1" x14ac:dyDescent="0.2">
      <c r="A881" s="9"/>
      <c r="B881" s="5" t="s">
        <v>37</v>
      </c>
      <c r="C881" s="22" t="s">
        <v>38</v>
      </c>
      <c r="D881" s="51">
        <v>131395.5</v>
      </c>
      <c r="E881" s="51">
        <v>131395.5</v>
      </c>
      <c r="F881" s="51">
        <v>128161.5</v>
      </c>
      <c r="G881" s="62">
        <f t="shared" ref="G881:G890" si="113">F881-E881</f>
        <v>-3234</v>
      </c>
      <c r="H881" s="53">
        <f t="shared" ref="H881:H890" si="114">F881/E881*100</f>
        <v>97.538728495268103</v>
      </c>
    </row>
    <row r="882" spans="1:8" ht="14.25" customHeight="1" x14ac:dyDescent="0.2">
      <c r="A882" s="9"/>
      <c r="B882" s="5" t="s">
        <v>39</v>
      </c>
      <c r="C882" s="22" t="s">
        <v>40</v>
      </c>
      <c r="D882" s="46">
        <v>20109.400000000001</v>
      </c>
      <c r="E882" s="46">
        <v>20109.400000000001</v>
      </c>
      <c r="F882" s="46">
        <v>18988.5</v>
      </c>
      <c r="G882" s="62">
        <f t="shared" si="113"/>
        <v>-1120.9000000000015</v>
      </c>
      <c r="H882" s="53">
        <f t="shared" si="114"/>
        <v>94.425989835599268</v>
      </c>
    </row>
    <row r="883" spans="1:8" ht="14.25" customHeight="1" x14ac:dyDescent="0.2">
      <c r="A883" s="9"/>
      <c r="B883" s="5" t="s">
        <v>41</v>
      </c>
      <c r="C883" s="22" t="s">
        <v>42</v>
      </c>
      <c r="D883" s="46">
        <v>35081</v>
      </c>
      <c r="E883" s="46">
        <v>33618.9</v>
      </c>
      <c r="F883" s="46">
        <v>22242.799999999999</v>
      </c>
      <c r="G883" s="62">
        <f t="shared" si="113"/>
        <v>-11376.100000000002</v>
      </c>
      <c r="H883" s="53">
        <f t="shared" si="114"/>
        <v>66.161593627394112</v>
      </c>
    </row>
    <row r="884" spans="1:8" ht="14.25" customHeight="1" x14ac:dyDescent="0.2">
      <c r="A884" s="9"/>
      <c r="B884" s="5" t="s">
        <v>43</v>
      </c>
      <c r="C884" s="22" t="s">
        <v>44</v>
      </c>
      <c r="D884" s="46">
        <v>1320</v>
      </c>
      <c r="E884" s="46">
        <v>1320</v>
      </c>
      <c r="F884" s="46">
        <v>1282.2</v>
      </c>
      <c r="G884" s="62">
        <f t="shared" si="113"/>
        <v>-37.799999999999955</v>
      </c>
      <c r="H884" s="53">
        <f t="shared" si="114"/>
        <v>97.13636363636364</v>
      </c>
    </row>
    <row r="885" spans="1:8" ht="14.25" customHeight="1" x14ac:dyDescent="0.2">
      <c r="A885" s="9"/>
      <c r="B885" s="5" t="s">
        <v>45</v>
      </c>
      <c r="C885" s="22" t="s">
        <v>46</v>
      </c>
      <c r="D885" s="46">
        <v>11200</v>
      </c>
      <c r="E885" s="46">
        <v>11050</v>
      </c>
      <c r="F885" s="46">
        <v>9033.6</v>
      </c>
      <c r="G885" s="62">
        <f t="shared" si="113"/>
        <v>-2016.3999999999996</v>
      </c>
      <c r="H885" s="53">
        <f t="shared" si="114"/>
        <v>81.752036199095031</v>
      </c>
    </row>
    <row r="886" spans="1:8" ht="14.25" customHeight="1" x14ac:dyDescent="0.2">
      <c r="A886" s="9"/>
      <c r="B886" s="5" t="s">
        <v>49</v>
      </c>
      <c r="C886" s="22" t="s">
        <v>50</v>
      </c>
      <c r="D886" s="46">
        <v>519.79999999999995</v>
      </c>
      <c r="E886" s="46">
        <v>519.79999999999995</v>
      </c>
      <c r="F886" s="46">
        <v>447.6</v>
      </c>
      <c r="G886" s="62">
        <f t="shared" si="113"/>
        <v>-72.199999999999932</v>
      </c>
      <c r="H886" s="53">
        <f t="shared" si="114"/>
        <v>86.110042323970774</v>
      </c>
    </row>
    <row r="887" spans="1:8" ht="14.25" customHeight="1" x14ac:dyDescent="0.2">
      <c r="A887" s="9"/>
      <c r="B887" s="4" t="s">
        <v>53</v>
      </c>
      <c r="C887" s="20"/>
      <c r="D887" s="54">
        <v>199625.7</v>
      </c>
      <c r="E887" s="54">
        <v>198013.6</v>
      </c>
      <c r="F887" s="54">
        <v>180156.2</v>
      </c>
      <c r="G887" s="62">
        <f t="shared" si="113"/>
        <v>-17857.399999999994</v>
      </c>
      <c r="H887" s="53">
        <f t="shared" si="114"/>
        <v>90.981730547800765</v>
      </c>
    </row>
    <row r="888" spans="1:8" ht="14.25" customHeight="1" x14ac:dyDescent="0.2">
      <c r="A888" s="9"/>
      <c r="B888" s="5" t="s">
        <v>54</v>
      </c>
      <c r="C888" s="22" t="s">
        <v>55</v>
      </c>
      <c r="D888" s="46">
        <v>1974.9</v>
      </c>
      <c r="E888" s="46">
        <v>6320.5</v>
      </c>
      <c r="F888" s="46">
        <v>3670</v>
      </c>
      <c r="G888" s="62">
        <f t="shared" si="113"/>
        <v>-2650.5</v>
      </c>
      <c r="H888" s="53">
        <f t="shared" si="114"/>
        <v>58.065026501067948</v>
      </c>
    </row>
    <row r="889" spans="1:8" ht="14.25" customHeight="1" x14ac:dyDescent="0.2">
      <c r="A889" s="9"/>
      <c r="B889" s="4" t="s">
        <v>56</v>
      </c>
      <c r="C889" s="20"/>
      <c r="D889" s="54">
        <v>201600.6</v>
      </c>
      <c r="E889" s="54">
        <v>204334.1</v>
      </c>
      <c r="F889" s="54">
        <v>183826.2</v>
      </c>
      <c r="G889" s="62">
        <f t="shared" si="113"/>
        <v>-20507.899999999994</v>
      </c>
      <c r="H889" s="53">
        <f t="shared" si="114"/>
        <v>89.96354499811828</v>
      </c>
    </row>
    <row r="890" spans="1:8" ht="14.25" customHeight="1" x14ac:dyDescent="0.2">
      <c r="A890" s="9"/>
      <c r="B890" s="4" t="s">
        <v>57</v>
      </c>
      <c r="C890" s="20"/>
      <c r="D890" s="54">
        <v>201600.6</v>
      </c>
      <c r="E890" s="54">
        <v>204334.1</v>
      </c>
      <c r="F890" s="54">
        <v>183826.2</v>
      </c>
      <c r="G890" s="62">
        <f t="shared" si="113"/>
        <v>-20507.899999999994</v>
      </c>
      <c r="H890" s="53">
        <f t="shared" si="114"/>
        <v>89.96354499811828</v>
      </c>
    </row>
    <row r="891" spans="1:8" ht="14.25" customHeight="1" x14ac:dyDescent="0.2">
      <c r="A891" s="9"/>
      <c r="B891" s="197"/>
      <c r="C891" s="197"/>
      <c r="D891" s="198"/>
      <c r="E891" s="198"/>
      <c r="F891" s="198"/>
      <c r="G891" s="198"/>
      <c r="H891" s="198"/>
    </row>
    <row r="892" spans="1:8" ht="24" customHeight="1" x14ac:dyDescent="0.2">
      <c r="A892" s="9"/>
      <c r="B892" s="4" t="s">
        <v>193</v>
      </c>
      <c r="C892" s="26" t="s">
        <v>194</v>
      </c>
      <c r="D892" s="48"/>
      <c r="E892" s="48"/>
      <c r="F892" s="48"/>
      <c r="G892" s="48"/>
      <c r="H892" s="48"/>
    </row>
    <row r="893" spans="1:8" ht="22.5" customHeight="1" x14ac:dyDescent="0.2">
      <c r="A893" s="9"/>
      <c r="B893" s="4"/>
      <c r="C893" s="29" t="s">
        <v>0</v>
      </c>
      <c r="D893" s="15" t="s">
        <v>501</v>
      </c>
      <c r="E893" s="15" t="s">
        <v>502</v>
      </c>
      <c r="F893" s="15" t="s">
        <v>499</v>
      </c>
      <c r="G893" s="16" t="s">
        <v>472</v>
      </c>
      <c r="H893" s="15" t="s">
        <v>500</v>
      </c>
    </row>
    <row r="894" spans="1:8" ht="14.25" customHeight="1" x14ac:dyDescent="0.2">
      <c r="A894" s="9"/>
      <c r="B894" s="5" t="s">
        <v>37</v>
      </c>
      <c r="C894" s="22" t="s">
        <v>38</v>
      </c>
      <c r="D894" s="51">
        <v>195304.8</v>
      </c>
      <c r="E894" s="51">
        <v>195304.8</v>
      </c>
      <c r="F894" s="51">
        <v>189773</v>
      </c>
      <c r="G894" s="62">
        <f t="shared" ref="G894:G902" si="115">F894-E894</f>
        <v>-5531.7999999999884</v>
      </c>
      <c r="H894" s="53">
        <f t="shared" ref="H894:H902" si="116">F894/E894*100</f>
        <v>97.167606735727958</v>
      </c>
    </row>
    <row r="895" spans="1:8" ht="14.25" customHeight="1" x14ac:dyDescent="0.2">
      <c r="A895" s="9"/>
      <c r="B895" s="5" t="s">
        <v>39</v>
      </c>
      <c r="C895" s="22" t="s">
        <v>40</v>
      </c>
      <c r="D895" s="46">
        <v>29992</v>
      </c>
      <c r="E895" s="46">
        <v>29992</v>
      </c>
      <c r="F895" s="46">
        <v>28948.7</v>
      </c>
      <c r="G895" s="62">
        <f t="shared" si="115"/>
        <v>-1043.2999999999993</v>
      </c>
      <c r="H895" s="53">
        <f t="shared" si="116"/>
        <v>96.521405708188851</v>
      </c>
    </row>
    <row r="896" spans="1:8" ht="14.25" customHeight="1" x14ac:dyDescent="0.2">
      <c r="A896" s="9"/>
      <c r="B896" s="5" t="s">
        <v>41</v>
      </c>
      <c r="C896" s="22" t="s">
        <v>42</v>
      </c>
      <c r="D896" s="46">
        <v>21019.7</v>
      </c>
      <c r="E896" s="46">
        <v>20503.900000000001</v>
      </c>
      <c r="F896" s="46">
        <v>16209.3</v>
      </c>
      <c r="G896" s="62">
        <f t="shared" si="115"/>
        <v>-4294.6000000000022</v>
      </c>
      <c r="H896" s="53">
        <f t="shared" si="116"/>
        <v>79.054716419803057</v>
      </c>
    </row>
    <row r="897" spans="1:8" ht="14.25" customHeight="1" x14ac:dyDescent="0.2">
      <c r="A897" s="9"/>
      <c r="B897" s="5" t="s">
        <v>43</v>
      </c>
      <c r="C897" s="22" t="s">
        <v>44</v>
      </c>
      <c r="D897" s="46">
        <v>8633.5</v>
      </c>
      <c r="E897" s="46">
        <v>8599.9</v>
      </c>
      <c r="F897" s="46">
        <v>7945.4</v>
      </c>
      <c r="G897" s="62">
        <f t="shared" si="115"/>
        <v>-654.5</v>
      </c>
      <c r="H897" s="53">
        <f t="shared" si="116"/>
        <v>92.389446388911495</v>
      </c>
    </row>
    <row r="898" spans="1:8" ht="14.25" customHeight="1" x14ac:dyDescent="0.2">
      <c r="A898" s="9"/>
      <c r="B898" s="5" t="s">
        <v>45</v>
      </c>
      <c r="C898" s="22" t="s">
        <v>46</v>
      </c>
      <c r="D898" s="46">
        <v>6390.8</v>
      </c>
      <c r="E898" s="46">
        <v>6390.8</v>
      </c>
      <c r="F898" s="46">
        <v>6069.4</v>
      </c>
      <c r="G898" s="62">
        <f t="shared" si="115"/>
        <v>-321.40000000000055</v>
      </c>
      <c r="H898" s="53">
        <f t="shared" si="116"/>
        <v>94.970895662514849</v>
      </c>
    </row>
    <row r="899" spans="1:8" ht="14.25" customHeight="1" x14ac:dyDescent="0.2">
      <c r="A899" s="9"/>
      <c r="B899" s="4" t="s">
        <v>53</v>
      </c>
      <c r="C899" s="20"/>
      <c r="D899" s="54">
        <v>261340.79999999999</v>
      </c>
      <c r="E899" s="54">
        <v>260791.4</v>
      </c>
      <c r="F899" s="54">
        <v>248945.7</v>
      </c>
      <c r="G899" s="62">
        <f t="shared" si="115"/>
        <v>-11845.699999999983</v>
      </c>
      <c r="H899" s="53">
        <f t="shared" si="116"/>
        <v>95.45778733501183</v>
      </c>
    </row>
    <row r="900" spans="1:8" ht="14.25" customHeight="1" x14ac:dyDescent="0.2">
      <c r="A900" s="9"/>
      <c r="B900" s="5" t="s">
        <v>54</v>
      </c>
      <c r="C900" s="22" t="s">
        <v>55</v>
      </c>
      <c r="D900" s="46">
        <v>4345.6000000000004</v>
      </c>
      <c r="E900" s="46">
        <v>515.79999999999995</v>
      </c>
      <c r="F900" s="46">
        <v>483.1</v>
      </c>
      <c r="G900" s="62">
        <f t="shared" si="115"/>
        <v>-32.699999999999932</v>
      </c>
      <c r="H900" s="53">
        <f t="shared" si="116"/>
        <v>93.660333462582415</v>
      </c>
    </row>
    <row r="901" spans="1:8" ht="14.25" customHeight="1" x14ac:dyDescent="0.2">
      <c r="A901" s="9"/>
      <c r="B901" s="4" t="s">
        <v>56</v>
      </c>
      <c r="C901" s="20"/>
      <c r="D901" s="54">
        <v>265686.40000000002</v>
      </c>
      <c r="E901" s="54">
        <v>261307.2</v>
      </c>
      <c r="F901" s="54">
        <v>249428.8</v>
      </c>
      <c r="G901" s="62">
        <f t="shared" si="115"/>
        <v>-11878.400000000023</v>
      </c>
      <c r="H901" s="53">
        <f t="shared" si="116"/>
        <v>95.454239301481152</v>
      </c>
    </row>
    <row r="902" spans="1:8" ht="14.25" customHeight="1" x14ac:dyDescent="0.2">
      <c r="A902" s="9"/>
      <c r="B902" s="4" t="s">
        <v>57</v>
      </c>
      <c r="C902" s="20"/>
      <c r="D902" s="54">
        <v>265686.40000000002</v>
      </c>
      <c r="E902" s="54">
        <v>261307.2</v>
      </c>
      <c r="F902" s="54">
        <v>249428.8</v>
      </c>
      <c r="G902" s="62">
        <f t="shared" si="115"/>
        <v>-11878.400000000023</v>
      </c>
      <c r="H902" s="53">
        <f t="shared" si="116"/>
        <v>95.454239301481152</v>
      </c>
    </row>
    <row r="903" spans="1:8" ht="14.25" customHeight="1" x14ac:dyDescent="0.2">
      <c r="A903" s="9"/>
      <c r="B903" s="197"/>
      <c r="C903" s="197"/>
      <c r="D903" s="198"/>
      <c r="E903" s="198"/>
      <c r="F903" s="198"/>
      <c r="G903" s="198"/>
      <c r="H903" s="198"/>
    </row>
    <row r="904" spans="1:8" ht="14.25" customHeight="1" x14ac:dyDescent="0.2">
      <c r="A904" s="9"/>
      <c r="B904" s="4" t="s">
        <v>195</v>
      </c>
      <c r="C904" s="26" t="s">
        <v>196</v>
      </c>
      <c r="D904" s="48"/>
      <c r="E904" s="48"/>
      <c r="F904" s="48"/>
      <c r="G904" s="48"/>
      <c r="H904" s="48"/>
    </row>
    <row r="905" spans="1:8" ht="22.5" customHeight="1" x14ac:dyDescent="0.2">
      <c r="A905" s="9"/>
      <c r="B905" s="4"/>
      <c r="C905" s="29" t="s">
        <v>0</v>
      </c>
      <c r="D905" s="15" t="s">
        <v>501</v>
      </c>
      <c r="E905" s="15" t="s">
        <v>502</v>
      </c>
      <c r="F905" s="15" t="s">
        <v>499</v>
      </c>
      <c r="G905" s="16" t="s">
        <v>472</v>
      </c>
      <c r="H905" s="15" t="s">
        <v>500</v>
      </c>
    </row>
    <row r="906" spans="1:8" ht="14.25" customHeight="1" x14ac:dyDescent="0.2">
      <c r="A906" s="9"/>
      <c r="B906" s="5" t="s">
        <v>37</v>
      </c>
      <c r="C906" s="22" t="s">
        <v>38</v>
      </c>
      <c r="D906" s="51">
        <v>1700</v>
      </c>
      <c r="E906" s="51">
        <v>1700</v>
      </c>
      <c r="F906" s="51">
        <v>1700</v>
      </c>
      <c r="G906" s="62">
        <f t="shared" ref="G906:G914" si="117">F906-E906</f>
        <v>0</v>
      </c>
      <c r="H906" s="53">
        <f t="shared" ref="H906:H914" si="118">F906/E906*100</f>
        <v>100</v>
      </c>
    </row>
    <row r="907" spans="1:8" ht="14.25" customHeight="1" x14ac:dyDescent="0.2">
      <c r="A907" s="9"/>
      <c r="B907" s="5" t="s">
        <v>39</v>
      </c>
      <c r="C907" s="22" t="s">
        <v>40</v>
      </c>
      <c r="D907" s="46">
        <v>290</v>
      </c>
      <c r="E907" s="46">
        <v>290</v>
      </c>
      <c r="F907" s="46">
        <v>290</v>
      </c>
      <c r="G907" s="62">
        <f t="shared" si="117"/>
        <v>0</v>
      </c>
      <c r="H907" s="53">
        <f t="shared" si="118"/>
        <v>100</v>
      </c>
    </row>
    <row r="908" spans="1:8" ht="14.25" customHeight="1" x14ac:dyDescent="0.2">
      <c r="A908" s="9"/>
      <c r="B908" s="5" t="s">
        <v>41</v>
      </c>
      <c r="C908" s="22" t="s">
        <v>42</v>
      </c>
      <c r="D908" s="46">
        <v>57.2</v>
      </c>
      <c r="E908" s="46">
        <v>57.2</v>
      </c>
      <c r="F908" s="46">
        <v>57.2</v>
      </c>
      <c r="G908" s="62">
        <f t="shared" si="117"/>
        <v>0</v>
      </c>
      <c r="H908" s="53">
        <f t="shared" si="118"/>
        <v>100</v>
      </c>
    </row>
    <row r="909" spans="1:8" ht="14.25" customHeight="1" x14ac:dyDescent="0.2">
      <c r="A909" s="9"/>
      <c r="B909" s="5" t="s">
        <v>43</v>
      </c>
      <c r="C909" s="22" t="s">
        <v>44</v>
      </c>
      <c r="D909" s="46">
        <v>255.8</v>
      </c>
      <c r="E909" s="46">
        <v>0</v>
      </c>
      <c r="F909" s="46">
        <v>0</v>
      </c>
      <c r="G909" s="62">
        <f t="shared" si="117"/>
        <v>0</v>
      </c>
      <c r="H909" s="53"/>
    </row>
    <row r="910" spans="1:8" ht="14.25" customHeight="1" x14ac:dyDescent="0.2">
      <c r="A910" s="9"/>
      <c r="B910" s="5" t="s">
        <v>45</v>
      </c>
      <c r="C910" s="22" t="s">
        <v>46</v>
      </c>
      <c r="D910" s="46">
        <v>329</v>
      </c>
      <c r="E910" s="46">
        <v>1274.0999999999999</v>
      </c>
      <c r="F910" s="46">
        <v>1269.5</v>
      </c>
      <c r="G910" s="62">
        <f t="shared" si="117"/>
        <v>-4.5999999999999091</v>
      </c>
      <c r="H910" s="53">
        <f t="shared" si="118"/>
        <v>99.638960835099283</v>
      </c>
    </row>
    <row r="911" spans="1:8" ht="14.25" customHeight="1" x14ac:dyDescent="0.2">
      <c r="A911" s="9"/>
      <c r="B911" s="4" t="s">
        <v>53</v>
      </c>
      <c r="C911" s="20"/>
      <c r="D911" s="54">
        <v>2632</v>
      </c>
      <c r="E911" s="54">
        <v>3321.3</v>
      </c>
      <c r="F911" s="54">
        <v>3316.7</v>
      </c>
      <c r="G911" s="62">
        <f t="shared" si="117"/>
        <v>-4.6000000000003638</v>
      </c>
      <c r="H911" s="53">
        <f t="shared" si="118"/>
        <v>99.861500015054332</v>
      </c>
    </row>
    <row r="912" spans="1:8" ht="14.25" customHeight="1" x14ac:dyDescent="0.2">
      <c r="A912" s="9"/>
      <c r="B912" s="4" t="s">
        <v>56</v>
      </c>
      <c r="C912" s="20"/>
      <c r="D912" s="54">
        <v>2632</v>
      </c>
      <c r="E912" s="54">
        <v>3321.3</v>
      </c>
      <c r="F912" s="54">
        <v>3316.7</v>
      </c>
      <c r="G912" s="62">
        <f t="shared" si="117"/>
        <v>-4.6000000000003638</v>
      </c>
      <c r="H912" s="53">
        <f t="shared" si="118"/>
        <v>99.861500015054332</v>
      </c>
    </row>
    <row r="913" spans="1:8" ht="14.25" customHeight="1" x14ac:dyDescent="0.2">
      <c r="A913" s="9"/>
      <c r="B913" s="4" t="s">
        <v>508</v>
      </c>
      <c r="C913" s="20"/>
      <c r="D913" s="54">
        <v>17000</v>
      </c>
      <c r="E913" s="54">
        <v>12379.8</v>
      </c>
      <c r="F913" s="54">
        <v>11907.3</v>
      </c>
      <c r="G913" s="62">
        <f t="shared" si="117"/>
        <v>-472.5</v>
      </c>
      <c r="H913" s="53">
        <f t="shared" si="118"/>
        <v>96.183298599331167</v>
      </c>
    </row>
    <row r="914" spans="1:8" ht="14.25" customHeight="1" x14ac:dyDescent="0.2">
      <c r="A914" s="9"/>
      <c r="B914" s="4" t="s">
        <v>57</v>
      </c>
      <c r="C914" s="20"/>
      <c r="D914" s="54">
        <v>19632</v>
      </c>
      <c r="E914" s="54">
        <v>15701.1</v>
      </c>
      <c r="F914" s="54">
        <v>15224</v>
      </c>
      <c r="G914" s="62">
        <f t="shared" si="117"/>
        <v>-477.10000000000036</v>
      </c>
      <c r="H914" s="53">
        <f t="shared" si="118"/>
        <v>96.961359395201612</v>
      </c>
    </row>
    <row r="915" spans="1:8" ht="14.25" customHeight="1" x14ac:dyDescent="0.2">
      <c r="A915" s="9"/>
      <c r="B915" s="197"/>
      <c r="C915" s="197"/>
      <c r="D915" s="198"/>
      <c r="E915" s="198"/>
      <c r="F915" s="198"/>
      <c r="G915" s="198"/>
      <c r="H915" s="198"/>
    </row>
    <row r="916" spans="1:8" ht="20.25" customHeight="1" x14ac:dyDescent="0.2">
      <c r="A916" s="9"/>
      <c r="B916" s="4" t="s">
        <v>197</v>
      </c>
      <c r="C916" s="26" t="s">
        <v>198</v>
      </c>
      <c r="D916" s="48"/>
      <c r="E916" s="48"/>
      <c r="F916" s="48"/>
      <c r="G916" s="48"/>
      <c r="H916" s="48"/>
    </row>
    <row r="917" spans="1:8" ht="21.75" customHeight="1" x14ac:dyDescent="0.2">
      <c r="A917" s="9"/>
      <c r="B917" s="4"/>
      <c r="C917" s="29" t="s">
        <v>0</v>
      </c>
      <c r="D917" s="15" t="s">
        <v>501</v>
      </c>
      <c r="E917" s="15" t="s">
        <v>502</v>
      </c>
      <c r="F917" s="15" t="s">
        <v>499</v>
      </c>
      <c r="G917" s="16" t="s">
        <v>472</v>
      </c>
      <c r="H917" s="15" t="s">
        <v>500</v>
      </c>
    </row>
    <row r="918" spans="1:8" ht="14.25" customHeight="1" x14ac:dyDescent="0.2">
      <c r="A918" s="9"/>
      <c r="B918" s="5" t="s">
        <v>37</v>
      </c>
      <c r="C918" s="22" t="s">
        <v>38</v>
      </c>
      <c r="D918" s="51">
        <v>6663.7</v>
      </c>
      <c r="E918" s="51">
        <v>7033.7</v>
      </c>
      <c r="F918" s="51">
        <v>7033.7</v>
      </c>
      <c r="G918" s="62">
        <f t="shared" ref="G918:G927" si="119">F918-E918</f>
        <v>0</v>
      </c>
      <c r="H918" s="53">
        <f t="shared" ref="H918:H927" si="120">F918/E918*100</f>
        <v>100</v>
      </c>
    </row>
    <row r="919" spans="1:8" ht="14.25" customHeight="1" x14ac:dyDescent="0.2">
      <c r="A919" s="9"/>
      <c r="B919" s="5" t="s">
        <v>39</v>
      </c>
      <c r="C919" s="22" t="s">
        <v>40</v>
      </c>
      <c r="D919" s="46">
        <v>1050.5</v>
      </c>
      <c r="E919" s="46">
        <v>1090.5</v>
      </c>
      <c r="F919" s="46">
        <v>961.4</v>
      </c>
      <c r="G919" s="62">
        <f t="shared" si="119"/>
        <v>-129.10000000000002</v>
      </c>
      <c r="H919" s="53">
        <f t="shared" si="120"/>
        <v>88.161393856029349</v>
      </c>
    </row>
    <row r="920" spans="1:8" ht="14.25" customHeight="1" x14ac:dyDescent="0.2">
      <c r="A920" s="9"/>
      <c r="B920" s="5" t="s">
        <v>41</v>
      </c>
      <c r="C920" s="22" t="s">
        <v>42</v>
      </c>
      <c r="D920" s="46">
        <v>2165</v>
      </c>
      <c r="E920" s="46">
        <v>3115</v>
      </c>
      <c r="F920" s="46">
        <v>2898.8</v>
      </c>
      <c r="G920" s="62">
        <f t="shared" si="119"/>
        <v>-216.19999999999982</v>
      </c>
      <c r="H920" s="53">
        <f t="shared" si="120"/>
        <v>93.0593900481541</v>
      </c>
    </row>
    <row r="921" spans="1:8" ht="14.25" customHeight="1" x14ac:dyDescent="0.2">
      <c r="A921" s="9"/>
      <c r="B921" s="5" t="s">
        <v>43</v>
      </c>
      <c r="C921" s="22" t="s">
        <v>44</v>
      </c>
      <c r="D921" s="46">
        <v>1470.1</v>
      </c>
      <c r="E921" s="46">
        <v>1419.5</v>
      </c>
      <c r="F921" s="46">
        <v>1362.5</v>
      </c>
      <c r="G921" s="62">
        <f t="shared" si="119"/>
        <v>-57</v>
      </c>
      <c r="H921" s="53">
        <f t="shared" si="120"/>
        <v>95.984501585065161</v>
      </c>
    </row>
    <row r="922" spans="1:8" ht="14.25" customHeight="1" x14ac:dyDescent="0.2">
      <c r="A922" s="9"/>
      <c r="B922" s="5" t="s">
        <v>45</v>
      </c>
      <c r="C922" s="22" t="s">
        <v>46</v>
      </c>
      <c r="D922" s="46">
        <v>106.6</v>
      </c>
      <c r="E922" s="46">
        <v>146.6</v>
      </c>
      <c r="F922" s="46">
        <v>141.80000000000001</v>
      </c>
      <c r="G922" s="62">
        <f t="shared" si="119"/>
        <v>-4.7999999999999829</v>
      </c>
      <c r="H922" s="53">
        <f t="shared" si="120"/>
        <v>96.725784447476144</v>
      </c>
    </row>
    <row r="923" spans="1:8" ht="14.25" customHeight="1" x14ac:dyDescent="0.2">
      <c r="A923" s="9"/>
      <c r="B923" s="4" t="s">
        <v>53</v>
      </c>
      <c r="C923" s="20"/>
      <c r="D923" s="54">
        <v>11455.9</v>
      </c>
      <c r="E923" s="54">
        <v>12805.3</v>
      </c>
      <c r="F923" s="54">
        <v>12398.1</v>
      </c>
      <c r="G923" s="62">
        <f t="shared" si="119"/>
        <v>-407.19999999999891</v>
      </c>
      <c r="H923" s="53">
        <f t="shared" si="120"/>
        <v>96.820066691135708</v>
      </c>
    </row>
    <row r="924" spans="1:8" ht="14.25" customHeight="1" x14ac:dyDescent="0.2">
      <c r="A924" s="9"/>
      <c r="B924" s="5" t="s">
        <v>54</v>
      </c>
      <c r="C924" s="22" t="s">
        <v>55</v>
      </c>
      <c r="D924" s="46">
        <v>11904.6</v>
      </c>
      <c r="E924" s="46">
        <v>10504.6</v>
      </c>
      <c r="F924" s="46">
        <v>9232</v>
      </c>
      <c r="G924" s="62">
        <f t="shared" si="119"/>
        <v>-1272.6000000000004</v>
      </c>
      <c r="H924" s="53">
        <f t="shared" si="120"/>
        <v>87.88530738914379</v>
      </c>
    </row>
    <row r="925" spans="1:8" ht="14.25" customHeight="1" x14ac:dyDescent="0.2">
      <c r="A925" s="9"/>
      <c r="B925" s="5" t="s">
        <v>199</v>
      </c>
      <c r="C925" s="22" t="s">
        <v>200</v>
      </c>
      <c r="D925" s="46">
        <v>471</v>
      </c>
      <c r="E925" s="46">
        <v>471</v>
      </c>
      <c r="F925" s="46">
        <v>470.8</v>
      </c>
      <c r="G925" s="62">
        <f t="shared" si="119"/>
        <v>-0.19999999999998863</v>
      </c>
      <c r="H925" s="53">
        <f t="shared" si="120"/>
        <v>99.957537154989382</v>
      </c>
    </row>
    <row r="926" spans="1:8" ht="14.25" customHeight="1" x14ac:dyDescent="0.2">
      <c r="A926" s="9"/>
      <c r="B926" s="4" t="s">
        <v>56</v>
      </c>
      <c r="C926" s="20"/>
      <c r="D926" s="54">
        <v>23831.5</v>
      </c>
      <c r="E926" s="54">
        <v>23780.9</v>
      </c>
      <c r="F926" s="54">
        <v>22100.9</v>
      </c>
      <c r="G926" s="62">
        <f t="shared" si="119"/>
        <v>-1680</v>
      </c>
      <c r="H926" s="53">
        <f t="shared" si="120"/>
        <v>92.935507066595463</v>
      </c>
    </row>
    <row r="927" spans="1:8" ht="14.25" customHeight="1" x14ac:dyDescent="0.2">
      <c r="A927" s="9"/>
      <c r="B927" s="4" t="s">
        <v>57</v>
      </c>
      <c r="C927" s="20"/>
      <c r="D927" s="54">
        <v>23831.5</v>
      </c>
      <c r="E927" s="54">
        <v>23780.9</v>
      </c>
      <c r="F927" s="54">
        <v>22100.9</v>
      </c>
      <c r="G927" s="62">
        <f t="shared" si="119"/>
        <v>-1680</v>
      </c>
      <c r="H927" s="53">
        <f t="shared" si="120"/>
        <v>92.935507066595463</v>
      </c>
    </row>
    <row r="928" spans="1:8" ht="14.25" customHeight="1" x14ac:dyDescent="0.2">
      <c r="A928" s="9"/>
      <c r="B928" s="197"/>
      <c r="C928" s="197"/>
      <c r="D928" s="198"/>
      <c r="E928" s="198"/>
      <c r="F928" s="198"/>
      <c r="G928" s="198"/>
      <c r="H928" s="198"/>
    </row>
    <row r="929" spans="1:8" ht="21" customHeight="1" x14ac:dyDescent="0.2">
      <c r="A929" s="9"/>
      <c r="B929" s="4" t="s">
        <v>201</v>
      </c>
      <c r="C929" s="26" t="s">
        <v>202</v>
      </c>
      <c r="D929" s="48"/>
      <c r="E929" s="48"/>
      <c r="F929" s="48"/>
      <c r="G929" s="48"/>
      <c r="H929" s="48"/>
    </row>
    <row r="930" spans="1:8" ht="21" customHeight="1" x14ac:dyDescent="0.2">
      <c r="A930" s="9"/>
      <c r="B930" s="4"/>
      <c r="C930" s="29" t="s">
        <v>0</v>
      </c>
      <c r="D930" s="15" t="s">
        <v>501</v>
      </c>
      <c r="E930" s="15" t="s">
        <v>502</v>
      </c>
      <c r="F930" s="15" t="s">
        <v>499</v>
      </c>
      <c r="G930" s="16" t="s">
        <v>472</v>
      </c>
      <c r="H930" s="15" t="s">
        <v>500</v>
      </c>
    </row>
    <row r="931" spans="1:8" ht="14.25" customHeight="1" x14ac:dyDescent="0.2">
      <c r="A931" s="9"/>
      <c r="B931" s="5" t="s">
        <v>37</v>
      </c>
      <c r="C931" s="22" t="s">
        <v>38</v>
      </c>
      <c r="D931" s="51">
        <v>9029.1</v>
      </c>
      <c r="E931" s="51">
        <v>9179.1</v>
      </c>
      <c r="F931" s="51">
        <v>8803.5</v>
      </c>
      <c r="G931" s="62">
        <f t="shared" ref="G931:G939" si="121">F931-E931</f>
        <v>-375.60000000000036</v>
      </c>
      <c r="H931" s="53">
        <f t="shared" ref="H931:H939" si="122">F931/E931*100</f>
        <v>95.908095564924665</v>
      </c>
    </row>
    <row r="932" spans="1:8" ht="14.25" customHeight="1" x14ac:dyDescent="0.2">
      <c r="A932" s="9"/>
      <c r="B932" s="5" t="s">
        <v>39</v>
      </c>
      <c r="C932" s="22" t="s">
        <v>40</v>
      </c>
      <c r="D932" s="46">
        <v>1382.2</v>
      </c>
      <c r="E932" s="46">
        <v>1382.2</v>
      </c>
      <c r="F932" s="46">
        <v>1319.8</v>
      </c>
      <c r="G932" s="62">
        <f t="shared" si="121"/>
        <v>-62.400000000000091</v>
      </c>
      <c r="H932" s="53">
        <f t="shared" si="122"/>
        <v>95.485457965562134</v>
      </c>
    </row>
    <row r="933" spans="1:8" ht="14.25" customHeight="1" x14ac:dyDescent="0.2">
      <c r="A933" s="9"/>
      <c r="B933" s="5" t="s">
        <v>41</v>
      </c>
      <c r="C933" s="22" t="s">
        <v>42</v>
      </c>
      <c r="D933" s="46">
        <v>5477.7</v>
      </c>
      <c r="E933" s="46">
        <v>11988.7</v>
      </c>
      <c r="F933" s="46">
        <v>8281.2000000000007</v>
      </c>
      <c r="G933" s="62">
        <f t="shared" si="121"/>
        <v>-3707.5</v>
      </c>
      <c r="H933" s="53">
        <f t="shared" si="122"/>
        <v>69.075045668004037</v>
      </c>
    </row>
    <row r="934" spans="1:8" ht="14.25" customHeight="1" x14ac:dyDescent="0.2">
      <c r="A934" s="9"/>
      <c r="B934" s="5" t="s">
        <v>43</v>
      </c>
      <c r="C934" s="22" t="s">
        <v>44</v>
      </c>
      <c r="D934" s="46">
        <v>364.2</v>
      </c>
      <c r="E934" s="46">
        <v>503.8</v>
      </c>
      <c r="F934" s="46">
        <v>244.4</v>
      </c>
      <c r="G934" s="62">
        <f t="shared" si="121"/>
        <v>-259.39999999999998</v>
      </c>
      <c r="H934" s="53">
        <f t="shared" si="122"/>
        <v>48.511314013497419</v>
      </c>
    </row>
    <row r="935" spans="1:8" ht="14.25" customHeight="1" x14ac:dyDescent="0.2">
      <c r="A935" s="9"/>
      <c r="B935" s="5" t="s">
        <v>45</v>
      </c>
      <c r="C935" s="22" t="s">
        <v>46</v>
      </c>
      <c r="D935" s="46">
        <v>443</v>
      </c>
      <c r="E935" s="46">
        <v>644</v>
      </c>
      <c r="F935" s="46">
        <v>643.1</v>
      </c>
      <c r="G935" s="62">
        <f t="shared" si="121"/>
        <v>-0.89999999999997726</v>
      </c>
      <c r="H935" s="53">
        <f t="shared" si="122"/>
        <v>99.860248447204967</v>
      </c>
    </row>
    <row r="936" spans="1:8" ht="14.25" customHeight="1" x14ac:dyDescent="0.2">
      <c r="A936" s="9"/>
      <c r="B936" s="4" t="s">
        <v>53</v>
      </c>
      <c r="C936" s="20"/>
      <c r="D936" s="54">
        <v>16696.2</v>
      </c>
      <c r="E936" s="54">
        <v>23697.8</v>
      </c>
      <c r="F936" s="54">
        <v>19292.099999999999</v>
      </c>
      <c r="G936" s="62">
        <f t="shared" si="121"/>
        <v>-4405.7000000000007</v>
      </c>
      <c r="H936" s="53">
        <f t="shared" si="122"/>
        <v>81.408822759918635</v>
      </c>
    </row>
    <row r="937" spans="1:8" ht="14.25" customHeight="1" x14ac:dyDescent="0.2">
      <c r="A937" s="9"/>
      <c r="B937" s="5" t="s">
        <v>54</v>
      </c>
      <c r="C937" s="22" t="s">
        <v>55</v>
      </c>
      <c r="D937" s="46">
        <v>250</v>
      </c>
      <c r="E937" s="46">
        <v>162</v>
      </c>
      <c r="F937" s="46">
        <v>151.9</v>
      </c>
      <c r="G937" s="62">
        <f t="shared" si="121"/>
        <v>-10.099999999999994</v>
      </c>
      <c r="H937" s="53">
        <f t="shared" si="122"/>
        <v>93.76543209876543</v>
      </c>
    </row>
    <row r="938" spans="1:8" ht="14.25" customHeight="1" x14ac:dyDescent="0.2">
      <c r="A938" s="9"/>
      <c r="B938" s="4" t="s">
        <v>56</v>
      </c>
      <c r="C938" s="20"/>
      <c r="D938" s="54">
        <v>16946.2</v>
      </c>
      <c r="E938" s="54">
        <v>23859.8</v>
      </c>
      <c r="F938" s="54">
        <v>19444</v>
      </c>
      <c r="G938" s="62">
        <f t="shared" si="121"/>
        <v>-4415.7999999999993</v>
      </c>
      <c r="H938" s="53">
        <f t="shared" si="122"/>
        <v>81.492719972506052</v>
      </c>
    </row>
    <row r="939" spans="1:8" ht="14.25" customHeight="1" x14ac:dyDescent="0.2">
      <c r="A939" s="9"/>
      <c r="B939" s="4" t="s">
        <v>57</v>
      </c>
      <c r="C939" s="20"/>
      <c r="D939" s="54">
        <v>16946.2</v>
      </c>
      <c r="E939" s="54">
        <v>23859.8</v>
      </c>
      <c r="F939" s="54">
        <v>19444</v>
      </c>
      <c r="G939" s="62">
        <f t="shared" si="121"/>
        <v>-4415.7999999999993</v>
      </c>
      <c r="H939" s="53">
        <f t="shared" si="122"/>
        <v>81.492719972506052</v>
      </c>
    </row>
    <row r="940" spans="1:8" ht="14.25" customHeight="1" x14ac:dyDescent="0.2">
      <c r="A940" s="9"/>
      <c r="B940" s="197"/>
      <c r="C940" s="197"/>
      <c r="D940" s="198"/>
      <c r="E940" s="198"/>
      <c r="F940" s="198"/>
      <c r="G940" s="198"/>
      <c r="H940" s="198"/>
    </row>
    <row r="941" spans="1:8" ht="24" customHeight="1" x14ac:dyDescent="0.2">
      <c r="A941" s="9"/>
      <c r="B941" s="4" t="s">
        <v>203</v>
      </c>
      <c r="C941" s="26" t="s">
        <v>204</v>
      </c>
      <c r="D941" s="48"/>
      <c r="E941" s="48"/>
      <c r="F941" s="48"/>
      <c r="G941" s="48"/>
      <c r="H941" s="48"/>
    </row>
    <row r="942" spans="1:8" ht="14.25" customHeight="1" x14ac:dyDescent="0.2">
      <c r="A942" s="9"/>
      <c r="B942" s="4"/>
      <c r="C942" s="29" t="s">
        <v>0</v>
      </c>
      <c r="D942" s="15" t="s">
        <v>501</v>
      </c>
      <c r="E942" s="15" t="s">
        <v>502</v>
      </c>
      <c r="F942" s="15" t="s">
        <v>499</v>
      </c>
      <c r="G942" s="16" t="s">
        <v>472</v>
      </c>
      <c r="H942" s="15" t="s">
        <v>500</v>
      </c>
    </row>
    <row r="943" spans="1:8" ht="14.25" customHeight="1" x14ac:dyDescent="0.2">
      <c r="A943" s="9"/>
      <c r="B943" s="5" t="s">
        <v>37</v>
      </c>
      <c r="C943" s="22" t="s">
        <v>38</v>
      </c>
      <c r="D943" s="51">
        <v>46586</v>
      </c>
      <c r="E943" s="51">
        <v>51286</v>
      </c>
      <c r="F943" s="51">
        <v>50602.400000000001</v>
      </c>
      <c r="G943" s="62">
        <f t="shared" ref="G943:G951" si="123">F943-E943</f>
        <v>-683.59999999999854</v>
      </c>
      <c r="H943" s="53">
        <f t="shared" ref="H943:H951" si="124">F943/E943*100</f>
        <v>98.66708263463714</v>
      </c>
    </row>
    <row r="944" spans="1:8" ht="14.25" customHeight="1" x14ac:dyDescent="0.2">
      <c r="A944" s="9"/>
      <c r="B944" s="5" t="s">
        <v>39</v>
      </c>
      <c r="C944" s="22" t="s">
        <v>40</v>
      </c>
      <c r="D944" s="46">
        <v>6590.5</v>
      </c>
      <c r="E944" s="46">
        <v>7190.5</v>
      </c>
      <c r="F944" s="46">
        <v>7172.4</v>
      </c>
      <c r="G944" s="62">
        <f t="shared" si="123"/>
        <v>-18.100000000000364</v>
      </c>
      <c r="H944" s="53">
        <f t="shared" si="124"/>
        <v>99.748278979208678</v>
      </c>
    </row>
    <row r="945" spans="1:8" ht="14.25" customHeight="1" x14ac:dyDescent="0.2">
      <c r="A945" s="9"/>
      <c r="B945" s="5" t="s">
        <v>41</v>
      </c>
      <c r="C945" s="22" t="s">
        <v>42</v>
      </c>
      <c r="D945" s="46">
        <v>25666.400000000001</v>
      </c>
      <c r="E945" s="46">
        <v>12186.7</v>
      </c>
      <c r="F945" s="46">
        <v>10882</v>
      </c>
      <c r="G945" s="62">
        <f t="shared" si="123"/>
        <v>-1304.7000000000007</v>
      </c>
      <c r="H945" s="53">
        <f t="shared" si="124"/>
        <v>89.294066482312687</v>
      </c>
    </row>
    <row r="946" spans="1:8" ht="14.25" customHeight="1" x14ac:dyDescent="0.2">
      <c r="A946" s="9"/>
      <c r="B946" s="5" t="s">
        <v>43</v>
      </c>
      <c r="C946" s="22" t="s">
        <v>44</v>
      </c>
      <c r="D946" s="46">
        <v>7500</v>
      </c>
      <c r="E946" s="46">
        <v>3500</v>
      </c>
      <c r="F946" s="46">
        <v>3127.6</v>
      </c>
      <c r="G946" s="62">
        <f t="shared" si="123"/>
        <v>-372.40000000000009</v>
      </c>
      <c r="H946" s="53">
        <f t="shared" si="124"/>
        <v>89.36</v>
      </c>
    </row>
    <row r="947" spans="1:8" ht="14.25" customHeight="1" x14ac:dyDescent="0.2">
      <c r="A947" s="9"/>
      <c r="B947" s="5" t="s">
        <v>45</v>
      </c>
      <c r="C947" s="22" t="s">
        <v>46</v>
      </c>
      <c r="D947" s="46">
        <v>2500</v>
      </c>
      <c r="E947" s="46">
        <v>2500</v>
      </c>
      <c r="F947" s="46">
        <v>2459.1</v>
      </c>
      <c r="G947" s="62">
        <f t="shared" si="123"/>
        <v>-40.900000000000091</v>
      </c>
      <c r="H947" s="53">
        <f t="shared" si="124"/>
        <v>98.36399999999999</v>
      </c>
    </row>
    <row r="948" spans="1:8" ht="14.25" customHeight="1" x14ac:dyDescent="0.2">
      <c r="A948" s="9"/>
      <c r="B948" s="4" t="s">
        <v>53</v>
      </c>
      <c r="C948" s="20"/>
      <c r="D948" s="54">
        <v>88842.9</v>
      </c>
      <c r="E948" s="54">
        <v>76663.199999999997</v>
      </c>
      <c r="F948" s="54">
        <v>74243.5</v>
      </c>
      <c r="G948" s="62">
        <f t="shared" si="123"/>
        <v>-2419.6999999999971</v>
      </c>
      <c r="H948" s="53">
        <f t="shared" si="124"/>
        <v>96.843726846779163</v>
      </c>
    </row>
    <row r="949" spans="1:8" ht="14.25" customHeight="1" x14ac:dyDescent="0.2">
      <c r="A949" s="9"/>
      <c r="B949" s="4" t="s">
        <v>56</v>
      </c>
      <c r="C949" s="20"/>
      <c r="D949" s="54">
        <v>88842.9</v>
      </c>
      <c r="E949" s="54">
        <v>76663.199999999997</v>
      </c>
      <c r="F949" s="54">
        <v>74243.5</v>
      </c>
      <c r="G949" s="62">
        <f t="shared" si="123"/>
        <v>-2419.6999999999971</v>
      </c>
      <c r="H949" s="53">
        <f t="shared" si="124"/>
        <v>96.843726846779163</v>
      </c>
    </row>
    <row r="950" spans="1:8" ht="14.25" customHeight="1" x14ac:dyDescent="0.2">
      <c r="A950" s="9"/>
      <c r="B950" s="4" t="s">
        <v>508</v>
      </c>
      <c r="C950" s="20"/>
      <c r="D950" s="54">
        <v>0</v>
      </c>
      <c r="E950" s="54">
        <v>24.6</v>
      </c>
      <c r="F950" s="54">
        <v>24.6</v>
      </c>
      <c r="G950" s="62">
        <f t="shared" si="123"/>
        <v>0</v>
      </c>
      <c r="H950" s="53">
        <f t="shared" si="124"/>
        <v>100</v>
      </c>
    </row>
    <row r="951" spans="1:8" ht="14.25" customHeight="1" x14ac:dyDescent="0.2">
      <c r="A951" s="9"/>
      <c r="B951" s="4" t="s">
        <v>57</v>
      </c>
      <c r="C951" s="20"/>
      <c r="D951" s="54">
        <v>88842.9</v>
      </c>
      <c r="E951" s="54">
        <v>76687.8</v>
      </c>
      <c r="F951" s="54">
        <v>74268.100000000006</v>
      </c>
      <c r="G951" s="62">
        <f t="shared" si="123"/>
        <v>-2419.6999999999971</v>
      </c>
      <c r="H951" s="53">
        <f t="shared" si="124"/>
        <v>96.844739319683185</v>
      </c>
    </row>
    <row r="952" spans="1:8" ht="14.25" customHeight="1" x14ac:dyDescent="0.2">
      <c r="A952" s="9"/>
      <c r="B952" s="197"/>
      <c r="C952" s="197"/>
      <c r="D952" s="198"/>
      <c r="E952" s="198"/>
      <c r="F952" s="198"/>
      <c r="G952" s="198"/>
      <c r="H952" s="198"/>
    </row>
    <row r="953" spans="1:8" ht="22.5" customHeight="1" x14ac:dyDescent="0.2">
      <c r="A953" s="9"/>
      <c r="B953" s="4" t="s">
        <v>205</v>
      </c>
      <c r="C953" s="26" t="s">
        <v>206</v>
      </c>
      <c r="D953" s="38"/>
      <c r="E953" s="38"/>
      <c r="F953" s="38"/>
      <c r="G953" s="38"/>
      <c r="H953" s="38"/>
    </row>
    <row r="954" spans="1:8" ht="21.75" customHeight="1" x14ac:dyDescent="0.2">
      <c r="A954" s="9"/>
      <c r="B954" s="4"/>
      <c r="C954" s="29" t="s">
        <v>0</v>
      </c>
      <c r="D954" s="15" t="s">
        <v>501</v>
      </c>
      <c r="E954" s="15" t="s">
        <v>502</v>
      </c>
      <c r="F954" s="15" t="s">
        <v>499</v>
      </c>
      <c r="G954" s="16" t="s">
        <v>472</v>
      </c>
      <c r="H954" s="15" t="s">
        <v>500</v>
      </c>
    </row>
    <row r="955" spans="1:8" ht="14.25" customHeight="1" x14ac:dyDescent="0.2">
      <c r="A955" s="9"/>
      <c r="B955" s="5" t="s">
        <v>54</v>
      </c>
      <c r="C955" s="22" t="s">
        <v>55</v>
      </c>
      <c r="D955" s="51">
        <v>189</v>
      </c>
      <c r="E955" s="51">
        <v>151.19999999999999</v>
      </c>
      <c r="F955" s="51">
        <v>151.19999999999999</v>
      </c>
      <c r="G955" s="62">
        <f>F955-E955</f>
        <v>0</v>
      </c>
      <c r="H955" s="53">
        <f t="shared" ref="H955:H957" si="125">F955/E955*100</f>
        <v>100</v>
      </c>
    </row>
    <row r="956" spans="1:8" ht="14.25" customHeight="1" x14ac:dyDescent="0.2">
      <c r="A956" s="9"/>
      <c r="B956" s="4" t="s">
        <v>56</v>
      </c>
      <c r="C956" s="20"/>
      <c r="D956" s="54">
        <v>189</v>
      </c>
      <c r="E956" s="54">
        <v>151.19999999999999</v>
      </c>
      <c r="F956" s="54">
        <v>151.19999999999999</v>
      </c>
      <c r="G956" s="62">
        <f>F956-E956</f>
        <v>0</v>
      </c>
      <c r="H956" s="53">
        <f t="shared" si="125"/>
        <v>100</v>
      </c>
    </row>
    <row r="957" spans="1:8" ht="14.25" customHeight="1" x14ac:dyDescent="0.2">
      <c r="A957" s="9"/>
      <c r="B957" s="4" t="s">
        <v>57</v>
      </c>
      <c r="C957" s="20"/>
      <c r="D957" s="54">
        <v>189</v>
      </c>
      <c r="E957" s="54">
        <v>151.19999999999999</v>
      </c>
      <c r="F957" s="54">
        <v>151.19999999999999</v>
      </c>
      <c r="G957" s="62">
        <f>F957-E957</f>
        <v>0</v>
      </c>
      <c r="H957" s="53">
        <f t="shared" si="125"/>
        <v>100</v>
      </c>
    </row>
    <row r="958" spans="1:8" ht="14.25" customHeight="1" x14ac:dyDescent="0.2">
      <c r="A958" s="9"/>
      <c r="B958" s="197"/>
      <c r="C958" s="197"/>
      <c r="D958" s="198"/>
      <c r="E958" s="198"/>
      <c r="F958" s="198"/>
      <c r="G958" s="198"/>
      <c r="H958" s="198"/>
    </row>
    <row r="959" spans="1:8" ht="20.25" customHeight="1" x14ac:dyDescent="0.2">
      <c r="A959" s="9"/>
      <c r="B959" s="4" t="s">
        <v>207</v>
      </c>
      <c r="C959" s="26" t="s">
        <v>208</v>
      </c>
      <c r="D959" s="48"/>
      <c r="E959" s="48"/>
      <c r="F959" s="48"/>
      <c r="G959" s="48"/>
      <c r="H959" s="48"/>
    </row>
    <row r="960" spans="1:8" ht="19.5" customHeight="1" x14ac:dyDescent="0.2">
      <c r="A960" s="9"/>
      <c r="B960" s="4"/>
      <c r="C960" s="29" t="s">
        <v>0</v>
      </c>
      <c r="D960" s="15" t="s">
        <v>501</v>
      </c>
      <c r="E960" s="15" t="s">
        <v>502</v>
      </c>
      <c r="F960" s="15" t="s">
        <v>499</v>
      </c>
      <c r="G960" s="16" t="s">
        <v>472</v>
      </c>
      <c r="H960" s="15" t="s">
        <v>500</v>
      </c>
    </row>
    <row r="961" spans="1:8" ht="14.25" customHeight="1" x14ac:dyDescent="0.2">
      <c r="A961" s="9"/>
      <c r="B961" s="5" t="s">
        <v>209</v>
      </c>
      <c r="C961" s="22" t="s">
        <v>210</v>
      </c>
      <c r="D961" s="51">
        <v>10852341.699999999</v>
      </c>
      <c r="E961" s="51">
        <v>11129175.1</v>
      </c>
      <c r="F961" s="51">
        <v>10739174.6</v>
      </c>
      <c r="G961" s="62">
        <f>F961-E961</f>
        <v>-390000.5</v>
      </c>
      <c r="H961" s="53">
        <f t="shared" ref="H961:H964" si="126">F961/E961*100</f>
        <v>96.49569265919807</v>
      </c>
    </row>
    <row r="962" spans="1:8" ht="14.25" customHeight="1" x14ac:dyDescent="0.2">
      <c r="A962" s="9"/>
      <c r="B962" s="4" t="s">
        <v>53</v>
      </c>
      <c r="C962" s="20"/>
      <c r="D962" s="54">
        <v>10852341.699999999</v>
      </c>
      <c r="E962" s="54">
        <v>11129175.1</v>
      </c>
      <c r="F962" s="54">
        <v>10739174.6</v>
      </c>
      <c r="G962" s="62">
        <f>F962-E962</f>
        <v>-390000.5</v>
      </c>
      <c r="H962" s="53">
        <f t="shared" si="126"/>
        <v>96.49569265919807</v>
      </c>
    </row>
    <row r="963" spans="1:8" ht="14.25" customHeight="1" x14ac:dyDescent="0.2">
      <c r="A963" s="9"/>
      <c r="B963" s="4" t="s">
        <v>56</v>
      </c>
      <c r="C963" s="20"/>
      <c r="D963" s="54">
        <v>10852341.699999999</v>
      </c>
      <c r="E963" s="54">
        <v>11129175.1</v>
      </c>
      <c r="F963" s="54">
        <v>10739174.6</v>
      </c>
      <c r="G963" s="62">
        <f>F963-E963</f>
        <v>-390000.5</v>
      </c>
      <c r="H963" s="53">
        <f t="shared" si="126"/>
        <v>96.49569265919807</v>
      </c>
    </row>
    <row r="964" spans="1:8" ht="14.25" customHeight="1" x14ac:dyDescent="0.2">
      <c r="A964" s="9"/>
      <c r="B964" s="4" t="s">
        <v>57</v>
      </c>
      <c r="C964" s="20"/>
      <c r="D964" s="54">
        <v>10852341.699999999</v>
      </c>
      <c r="E964" s="54">
        <v>11129175.1</v>
      </c>
      <c r="F964" s="54">
        <v>10739174.6</v>
      </c>
      <c r="G964" s="62">
        <f>F964-E964</f>
        <v>-390000.5</v>
      </c>
      <c r="H964" s="53">
        <f t="shared" si="126"/>
        <v>96.49569265919807</v>
      </c>
    </row>
    <row r="965" spans="1:8" ht="14.25" customHeight="1" x14ac:dyDescent="0.2">
      <c r="A965" s="9"/>
      <c r="B965" s="197"/>
      <c r="C965" s="197"/>
      <c r="D965" s="198"/>
      <c r="E965" s="198"/>
      <c r="F965" s="198"/>
      <c r="G965" s="198"/>
      <c r="H965" s="198"/>
    </row>
    <row r="966" spans="1:8" ht="24" customHeight="1" x14ac:dyDescent="0.2">
      <c r="A966" s="9"/>
      <c r="B966" s="4" t="s">
        <v>211</v>
      </c>
      <c r="C966" s="26" t="s">
        <v>212</v>
      </c>
      <c r="D966" s="48"/>
      <c r="E966" s="48"/>
      <c r="F966" s="48"/>
      <c r="G966" s="48"/>
      <c r="H966" s="48"/>
    </row>
    <row r="967" spans="1:8" ht="24" customHeight="1" x14ac:dyDescent="0.2">
      <c r="A967" s="9"/>
      <c r="B967" s="4"/>
      <c r="C967" s="29" t="s">
        <v>0</v>
      </c>
      <c r="D967" s="15" t="s">
        <v>501</v>
      </c>
      <c r="E967" s="15" t="s">
        <v>502</v>
      </c>
      <c r="F967" s="15" t="s">
        <v>499</v>
      </c>
      <c r="G967" s="16" t="s">
        <v>472</v>
      </c>
      <c r="H967" s="15" t="s">
        <v>500</v>
      </c>
    </row>
    <row r="968" spans="1:8" ht="14.25" customHeight="1" x14ac:dyDescent="0.2">
      <c r="A968" s="9"/>
      <c r="B968" s="5" t="s">
        <v>209</v>
      </c>
      <c r="C968" s="22" t="s">
        <v>210</v>
      </c>
      <c r="D968" s="51">
        <v>21038980.100000001</v>
      </c>
      <c r="E968" s="51">
        <v>21038980.100000001</v>
      </c>
      <c r="F968" s="51">
        <v>21038980.100000001</v>
      </c>
      <c r="G968" s="62">
        <f>F968-E968</f>
        <v>0</v>
      </c>
      <c r="H968" s="53">
        <f t="shared" ref="H968:H971" si="127">F968/E968*100</f>
        <v>100</v>
      </c>
    </row>
    <row r="969" spans="1:8" ht="14.25" customHeight="1" x14ac:dyDescent="0.2">
      <c r="A969" s="9"/>
      <c r="B969" s="4" t="s">
        <v>53</v>
      </c>
      <c r="C969" s="20"/>
      <c r="D969" s="54">
        <v>21038980.100000001</v>
      </c>
      <c r="E969" s="54">
        <v>21038980.100000001</v>
      </c>
      <c r="F969" s="54">
        <v>21038980.100000001</v>
      </c>
      <c r="G969" s="62">
        <f>F969-E969</f>
        <v>0</v>
      </c>
      <c r="H969" s="53">
        <f t="shared" si="127"/>
        <v>100</v>
      </c>
    </row>
    <row r="970" spans="1:8" ht="14.25" customHeight="1" x14ac:dyDescent="0.2">
      <c r="A970" s="9"/>
      <c r="B970" s="4" t="s">
        <v>56</v>
      </c>
      <c r="C970" s="20"/>
      <c r="D970" s="54">
        <v>21038980.100000001</v>
      </c>
      <c r="E970" s="54">
        <v>21038980.100000001</v>
      </c>
      <c r="F970" s="54">
        <v>21038980.100000001</v>
      </c>
      <c r="G970" s="62">
        <f>F970-E970</f>
        <v>0</v>
      </c>
      <c r="H970" s="53">
        <f t="shared" si="127"/>
        <v>100</v>
      </c>
    </row>
    <row r="971" spans="1:8" ht="14.25" customHeight="1" x14ac:dyDescent="0.2">
      <c r="A971" s="9"/>
      <c r="B971" s="4" t="s">
        <v>57</v>
      </c>
      <c r="C971" s="20"/>
      <c r="D971" s="54">
        <v>21038980.100000001</v>
      </c>
      <c r="E971" s="54">
        <v>21038980.100000001</v>
      </c>
      <c r="F971" s="54">
        <v>21038980.100000001</v>
      </c>
      <c r="G971" s="62">
        <f>F971-E971</f>
        <v>0</v>
      </c>
      <c r="H971" s="53">
        <f t="shared" si="127"/>
        <v>100</v>
      </c>
    </row>
    <row r="972" spans="1:8" ht="14.25" customHeight="1" x14ac:dyDescent="0.2">
      <c r="A972" s="9"/>
      <c r="B972" s="197"/>
      <c r="C972" s="197"/>
      <c r="D972" s="198"/>
      <c r="E972" s="198"/>
      <c r="F972" s="198"/>
      <c r="G972" s="198"/>
      <c r="H972" s="198"/>
    </row>
    <row r="973" spans="1:8" ht="24.75" customHeight="1" x14ac:dyDescent="0.2">
      <c r="A973" s="9"/>
      <c r="B973" s="4" t="s">
        <v>213</v>
      </c>
      <c r="C973" s="26" t="s">
        <v>214</v>
      </c>
      <c r="D973" s="48"/>
      <c r="E973" s="48"/>
      <c r="F973" s="48"/>
      <c r="G973" s="48"/>
      <c r="H973" s="48"/>
    </row>
    <row r="974" spans="1:8" ht="22.5" customHeight="1" x14ac:dyDescent="0.2">
      <c r="A974" s="9"/>
      <c r="B974" s="4"/>
      <c r="C974" s="29" t="s">
        <v>0</v>
      </c>
      <c r="D974" s="15" t="s">
        <v>501</v>
      </c>
      <c r="E974" s="15" t="s">
        <v>502</v>
      </c>
      <c r="F974" s="15" t="s">
        <v>499</v>
      </c>
      <c r="G974" s="16" t="s">
        <v>472</v>
      </c>
      <c r="H974" s="15" t="s">
        <v>500</v>
      </c>
    </row>
    <row r="975" spans="1:8" ht="14.25" customHeight="1" x14ac:dyDescent="0.2">
      <c r="A975" s="9"/>
      <c r="B975" s="5" t="s">
        <v>209</v>
      </c>
      <c r="C975" s="22" t="s">
        <v>210</v>
      </c>
      <c r="D975" s="51">
        <v>3057300</v>
      </c>
      <c r="E975" s="51">
        <v>3049883.2</v>
      </c>
      <c r="F975" s="51">
        <v>2971535.2</v>
      </c>
      <c r="G975" s="62">
        <f>F975-E975</f>
        <v>-78348</v>
      </c>
      <c r="H975" s="53">
        <f t="shared" ref="H975:H978" si="128">F975/E975*100</f>
        <v>97.431114739082474</v>
      </c>
    </row>
    <row r="976" spans="1:8" ht="14.25" customHeight="1" x14ac:dyDescent="0.2">
      <c r="A976" s="9"/>
      <c r="B976" s="4" t="s">
        <v>53</v>
      </c>
      <c r="C976" s="20"/>
      <c r="D976" s="54">
        <v>3057300</v>
      </c>
      <c r="E976" s="54">
        <v>3049883.2</v>
      </c>
      <c r="F976" s="54">
        <v>2971535.2</v>
      </c>
      <c r="G976" s="62">
        <f>F976-E976</f>
        <v>-78348</v>
      </c>
      <c r="H976" s="53">
        <f t="shared" si="128"/>
        <v>97.431114739082474</v>
      </c>
    </row>
    <row r="977" spans="1:8" ht="14.25" customHeight="1" x14ac:dyDescent="0.2">
      <c r="A977" s="9"/>
      <c r="B977" s="4" t="s">
        <v>56</v>
      </c>
      <c r="C977" s="20"/>
      <c r="D977" s="54">
        <v>3057300</v>
      </c>
      <c r="E977" s="54">
        <v>3049883.2</v>
      </c>
      <c r="F977" s="54">
        <v>2971535.2</v>
      </c>
      <c r="G977" s="62">
        <f>F977-E977</f>
        <v>-78348</v>
      </c>
      <c r="H977" s="53">
        <f t="shared" si="128"/>
        <v>97.431114739082474</v>
      </c>
    </row>
    <row r="978" spans="1:8" ht="14.25" customHeight="1" x14ac:dyDescent="0.2">
      <c r="A978" s="9"/>
      <c r="B978" s="4" t="s">
        <v>57</v>
      </c>
      <c r="C978" s="20"/>
      <c r="D978" s="54">
        <v>3057300</v>
      </c>
      <c r="E978" s="54">
        <v>3049883.2</v>
      </c>
      <c r="F978" s="54">
        <v>2971535.2</v>
      </c>
      <c r="G978" s="62">
        <f>F978-E978</f>
        <v>-78348</v>
      </c>
      <c r="H978" s="53">
        <f t="shared" si="128"/>
        <v>97.431114739082474</v>
      </c>
    </row>
    <row r="979" spans="1:8" ht="14.25" customHeight="1" x14ac:dyDescent="0.2">
      <c r="A979" s="9"/>
      <c r="B979" s="197"/>
      <c r="C979" s="197"/>
      <c r="D979" s="198"/>
      <c r="E979" s="198"/>
      <c r="F979" s="198"/>
      <c r="G979" s="198"/>
      <c r="H979" s="198"/>
    </row>
    <row r="980" spans="1:8" ht="14.25" customHeight="1" x14ac:dyDescent="0.2">
      <c r="A980" s="9"/>
      <c r="B980" s="4" t="s">
        <v>215</v>
      </c>
      <c r="C980" s="26" t="s">
        <v>216</v>
      </c>
      <c r="D980" s="48"/>
      <c r="E980" s="48"/>
      <c r="F980" s="48"/>
      <c r="G980" s="48"/>
      <c r="H980" s="48"/>
    </row>
    <row r="981" spans="1:8" ht="21" customHeight="1" x14ac:dyDescent="0.2">
      <c r="A981" s="9"/>
      <c r="B981" s="4"/>
      <c r="C981" s="29" t="s">
        <v>0</v>
      </c>
      <c r="D981" s="15" t="s">
        <v>501</v>
      </c>
      <c r="E981" s="15" t="s">
        <v>502</v>
      </c>
      <c r="F981" s="15" t="s">
        <v>499</v>
      </c>
      <c r="G981" s="16" t="s">
        <v>472</v>
      </c>
      <c r="H981" s="15" t="s">
        <v>500</v>
      </c>
    </row>
    <row r="982" spans="1:8" ht="14.25" customHeight="1" x14ac:dyDescent="0.2">
      <c r="A982" s="9"/>
      <c r="B982" s="5" t="s">
        <v>54</v>
      </c>
      <c r="C982" s="22" t="s">
        <v>55</v>
      </c>
      <c r="D982" s="51">
        <v>600000</v>
      </c>
      <c r="E982" s="51">
        <v>420000</v>
      </c>
      <c r="F982" s="51">
        <v>409606.2</v>
      </c>
      <c r="G982" s="62">
        <f>F982-E982</f>
        <v>-10393.799999999988</v>
      </c>
      <c r="H982" s="53">
        <f t="shared" ref="H982:H984" si="129">F982/E982*100</f>
        <v>97.525285714285715</v>
      </c>
    </row>
    <row r="983" spans="1:8" ht="14.25" customHeight="1" x14ac:dyDescent="0.2">
      <c r="A983" s="9"/>
      <c r="B983" s="4" t="s">
        <v>56</v>
      </c>
      <c r="C983" s="20"/>
      <c r="D983" s="54">
        <v>600000</v>
      </c>
      <c r="E983" s="54">
        <v>420000</v>
      </c>
      <c r="F983" s="54">
        <v>409606.2</v>
      </c>
      <c r="G983" s="62">
        <f>F983-E983</f>
        <v>-10393.799999999988</v>
      </c>
      <c r="H983" s="53">
        <f t="shared" si="129"/>
        <v>97.525285714285715</v>
      </c>
    </row>
    <row r="984" spans="1:8" ht="14.25" customHeight="1" x14ac:dyDescent="0.2">
      <c r="A984" s="9"/>
      <c r="B984" s="4" t="s">
        <v>57</v>
      </c>
      <c r="C984" s="20"/>
      <c r="D984" s="54">
        <v>600000</v>
      </c>
      <c r="E984" s="54">
        <v>420000</v>
      </c>
      <c r="F984" s="54">
        <v>409606.2</v>
      </c>
      <c r="G984" s="62">
        <f>F984-E984</f>
        <v>-10393.799999999988</v>
      </c>
      <c r="H984" s="53">
        <f t="shared" si="129"/>
        <v>97.525285714285715</v>
      </c>
    </row>
    <row r="985" spans="1:8" ht="14.25" customHeight="1" x14ac:dyDescent="0.2">
      <c r="A985" s="9"/>
      <c r="B985" s="197"/>
      <c r="C985" s="197"/>
      <c r="D985" s="198"/>
      <c r="E985" s="198"/>
      <c r="F985" s="198"/>
      <c r="G985" s="198"/>
      <c r="H985" s="198"/>
    </row>
    <row r="986" spans="1:8" ht="14.25" customHeight="1" x14ac:dyDescent="0.2">
      <c r="A986" s="9"/>
      <c r="B986" s="4" t="s">
        <v>217</v>
      </c>
      <c r="C986" s="26" t="s">
        <v>218</v>
      </c>
      <c r="D986" s="48"/>
      <c r="E986" s="48"/>
      <c r="F986" s="48"/>
      <c r="G986" s="48"/>
      <c r="H986" s="48"/>
    </row>
    <row r="987" spans="1:8" ht="21.75" customHeight="1" x14ac:dyDescent="0.2">
      <c r="A987" s="9"/>
      <c r="B987" s="4"/>
      <c r="C987" s="29" t="s">
        <v>0</v>
      </c>
      <c r="D987" s="15" t="s">
        <v>501</v>
      </c>
      <c r="E987" s="15" t="s">
        <v>502</v>
      </c>
      <c r="F987" s="15" t="s">
        <v>499</v>
      </c>
      <c r="G987" s="16" t="s">
        <v>472</v>
      </c>
      <c r="H987" s="15" t="s">
        <v>500</v>
      </c>
    </row>
    <row r="988" spans="1:8" ht="14.25" customHeight="1" x14ac:dyDescent="0.2">
      <c r="A988" s="9"/>
      <c r="B988" s="5" t="s">
        <v>41</v>
      </c>
      <c r="C988" s="22" t="s">
        <v>42</v>
      </c>
      <c r="D988" s="51">
        <v>840111.2</v>
      </c>
      <c r="E988" s="51">
        <v>500000</v>
      </c>
      <c r="F988" s="51">
        <v>333068.79999999999</v>
      </c>
      <c r="G988" s="62">
        <f t="shared" ref="G988:G1001" si="130">F988-E988</f>
        <v>-166931.20000000001</v>
      </c>
      <c r="H988" s="53">
        <f t="shared" ref="H988:H1001" si="131">F988/E988*100</f>
        <v>66.613759999999999</v>
      </c>
    </row>
    <row r="989" spans="1:8" ht="14.25" customHeight="1" x14ac:dyDescent="0.2">
      <c r="A989" s="9"/>
      <c r="B989" s="5" t="s">
        <v>43</v>
      </c>
      <c r="C989" s="22" t="s">
        <v>44</v>
      </c>
      <c r="D989" s="46">
        <v>77861.399999999994</v>
      </c>
      <c r="E989" s="46">
        <v>32861.4</v>
      </c>
      <c r="F989" s="46">
        <v>26699.9</v>
      </c>
      <c r="G989" s="62">
        <f t="shared" si="130"/>
        <v>-6161.5</v>
      </c>
      <c r="H989" s="53">
        <f t="shared" si="131"/>
        <v>81.250038038549789</v>
      </c>
    </row>
    <row r="990" spans="1:8" ht="14.25" customHeight="1" x14ac:dyDescent="0.2">
      <c r="A990" s="9"/>
      <c r="B990" s="5" t="s">
        <v>219</v>
      </c>
      <c r="C990" s="22" t="s">
        <v>220</v>
      </c>
      <c r="D990" s="46">
        <v>4285745.8</v>
      </c>
      <c r="E990" s="46">
        <v>3778518</v>
      </c>
      <c r="F990" s="46">
        <v>3646296.2</v>
      </c>
      <c r="G990" s="62">
        <f t="shared" si="130"/>
        <v>-132221.79999999981</v>
      </c>
      <c r="H990" s="53">
        <f t="shared" si="131"/>
        <v>96.500696834049762</v>
      </c>
    </row>
    <row r="991" spans="1:8" ht="14.25" customHeight="1" x14ac:dyDescent="0.2">
      <c r="A991" s="9"/>
      <c r="B991" s="5" t="s">
        <v>4</v>
      </c>
      <c r="C991" s="22" t="s">
        <v>221</v>
      </c>
      <c r="D991" s="46">
        <v>3762447.4</v>
      </c>
      <c r="E991" s="46">
        <v>4034041.5</v>
      </c>
      <c r="F991" s="46">
        <v>4033505.9</v>
      </c>
      <c r="G991" s="62">
        <f t="shared" si="130"/>
        <v>-535.60000000009313</v>
      </c>
      <c r="H991" s="53">
        <f t="shared" si="131"/>
        <v>99.986722992314284</v>
      </c>
    </row>
    <row r="992" spans="1:8" ht="14.25" customHeight="1" x14ac:dyDescent="0.2">
      <c r="A992" s="9"/>
      <c r="B992" s="5" t="s">
        <v>222</v>
      </c>
      <c r="C992" s="22" t="s">
        <v>223</v>
      </c>
      <c r="D992" s="46">
        <v>1164100</v>
      </c>
      <c r="E992" s="46">
        <v>1022768</v>
      </c>
      <c r="F992" s="46">
        <v>870553.3</v>
      </c>
      <c r="G992" s="62">
        <f t="shared" si="130"/>
        <v>-152214.69999999995</v>
      </c>
      <c r="H992" s="53">
        <f t="shared" si="131"/>
        <v>85.117377547987431</v>
      </c>
    </row>
    <row r="993" spans="1:8" ht="14.25" customHeight="1" x14ac:dyDescent="0.2">
      <c r="A993" s="9"/>
      <c r="B993" s="5" t="s">
        <v>139</v>
      </c>
      <c r="C993" s="22" t="s">
        <v>140</v>
      </c>
      <c r="D993" s="46">
        <v>635000</v>
      </c>
      <c r="E993" s="46">
        <v>478406.40000000002</v>
      </c>
      <c r="F993" s="46">
        <v>431558.2</v>
      </c>
      <c r="G993" s="62">
        <f t="shared" si="130"/>
        <v>-46848.200000000012</v>
      </c>
      <c r="H993" s="53">
        <f t="shared" si="131"/>
        <v>90.207447057564451</v>
      </c>
    </row>
    <row r="994" spans="1:8" ht="14.25" customHeight="1" x14ac:dyDescent="0.2">
      <c r="A994" s="9"/>
      <c r="B994" s="5" t="s">
        <v>51</v>
      </c>
      <c r="C994" s="22" t="s">
        <v>52</v>
      </c>
      <c r="D994" s="46">
        <v>190300.79999999999</v>
      </c>
      <c r="E994" s="46">
        <v>518287.9</v>
      </c>
      <c r="F994" s="46">
        <v>373787.7</v>
      </c>
      <c r="G994" s="62">
        <f t="shared" si="130"/>
        <v>-144500.20000000001</v>
      </c>
      <c r="H994" s="53">
        <f t="shared" si="131"/>
        <v>72.119704125834303</v>
      </c>
    </row>
    <row r="995" spans="1:8" ht="14.25" customHeight="1" x14ac:dyDescent="0.2">
      <c r="A995" s="9"/>
      <c r="B995" s="4" t="s">
        <v>53</v>
      </c>
      <c r="C995" s="20"/>
      <c r="D995" s="54">
        <v>10955566.6</v>
      </c>
      <c r="E995" s="54">
        <v>10364883.199999999</v>
      </c>
      <c r="F995" s="54">
        <v>9715469.8000000007</v>
      </c>
      <c r="G995" s="62">
        <f t="shared" si="130"/>
        <v>-649413.39999999851</v>
      </c>
      <c r="H995" s="53">
        <f t="shared" si="131"/>
        <v>93.734484147394937</v>
      </c>
    </row>
    <row r="996" spans="1:8" ht="14.25" customHeight="1" x14ac:dyDescent="0.2">
      <c r="A996" s="9"/>
      <c r="B996" s="5" t="s">
        <v>54</v>
      </c>
      <c r="C996" s="22" t="s">
        <v>55</v>
      </c>
      <c r="D996" s="46">
        <v>2600000</v>
      </c>
      <c r="E996" s="46">
        <v>503563</v>
      </c>
      <c r="F996" s="46">
        <v>0</v>
      </c>
      <c r="G996" s="62">
        <f t="shared" si="130"/>
        <v>-503563</v>
      </c>
      <c r="H996" s="53">
        <f t="shared" si="131"/>
        <v>0</v>
      </c>
    </row>
    <row r="997" spans="1:8" ht="14.25" customHeight="1" x14ac:dyDescent="0.2">
      <c r="A997" s="9"/>
      <c r="B997" s="5" t="s">
        <v>224</v>
      </c>
      <c r="C997" s="22" t="s">
        <v>225</v>
      </c>
      <c r="D997" s="46">
        <v>605500</v>
      </c>
      <c r="E997" s="46">
        <v>1115361.3</v>
      </c>
      <c r="F997" s="46">
        <v>1112361.3</v>
      </c>
      <c r="G997" s="62">
        <f t="shared" si="130"/>
        <v>-3000</v>
      </c>
      <c r="H997" s="53">
        <f t="shared" si="131"/>
        <v>99.73102886033432</v>
      </c>
    </row>
    <row r="998" spans="1:8" ht="14.25" customHeight="1" x14ac:dyDescent="0.2">
      <c r="A998" s="9"/>
      <c r="B998" s="5" t="s">
        <v>226</v>
      </c>
      <c r="C998" s="22" t="s">
        <v>227</v>
      </c>
      <c r="D998" s="46">
        <v>9898305.6999999993</v>
      </c>
      <c r="E998" s="46">
        <v>10078850.699999999</v>
      </c>
      <c r="F998" s="46">
        <v>10078850.699999999</v>
      </c>
      <c r="G998" s="62">
        <f t="shared" si="130"/>
        <v>0</v>
      </c>
      <c r="H998" s="53">
        <f t="shared" si="131"/>
        <v>100</v>
      </c>
    </row>
    <row r="999" spans="1:8" ht="14.25" customHeight="1" x14ac:dyDescent="0.2">
      <c r="A999" s="9"/>
      <c r="B999" s="5" t="s">
        <v>228</v>
      </c>
      <c r="C999" s="22" t="s">
        <v>229</v>
      </c>
      <c r="D999" s="46">
        <v>10380494.199999999</v>
      </c>
      <c r="E999" s="46">
        <v>10237700.199999999</v>
      </c>
      <c r="F999" s="46">
        <v>10131941.5</v>
      </c>
      <c r="G999" s="62">
        <f t="shared" si="130"/>
        <v>-105758.69999999925</v>
      </c>
      <c r="H999" s="53">
        <f t="shared" si="131"/>
        <v>98.966968186859006</v>
      </c>
    </row>
    <row r="1000" spans="1:8" ht="14.25" customHeight="1" x14ac:dyDescent="0.2">
      <c r="A1000" s="9"/>
      <c r="B1000" s="4" t="s">
        <v>56</v>
      </c>
      <c r="C1000" s="20"/>
      <c r="D1000" s="54">
        <v>34439866.5</v>
      </c>
      <c r="E1000" s="54">
        <v>32300358.399999999</v>
      </c>
      <c r="F1000" s="54">
        <v>31038623.300000001</v>
      </c>
      <c r="G1000" s="62">
        <f t="shared" si="130"/>
        <v>-1261735.0999999978</v>
      </c>
      <c r="H1000" s="53">
        <f t="shared" si="131"/>
        <v>96.093742724538942</v>
      </c>
    </row>
    <row r="1001" spans="1:8" ht="14.25" customHeight="1" x14ac:dyDescent="0.2">
      <c r="A1001" s="9"/>
      <c r="B1001" s="4" t="s">
        <v>57</v>
      </c>
      <c r="C1001" s="20"/>
      <c r="D1001" s="54">
        <v>34439866.5</v>
      </c>
      <c r="E1001" s="54">
        <v>32300358.399999999</v>
      </c>
      <c r="F1001" s="54">
        <v>31038623.300000001</v>
      </c>
      <c r="G1001" s="62">
        <f t="shared" si="130"/>
        <v>-1261735.0999999978</v>
      </c>
      <c r="H1001" s="53">
        <f t="shared" si="131"/>
        <v>96.093742724538942</v>
      </c>
    </row>
    <row r="1002" spans="1:8" ht="14.25" customHeight="1" x14ac:dyDescent="0.2">
      <c r="A1002" s="9"/>
      <c r="B1002" s="197"/>
      <c r="C1002" s="197"/>
      <c r="D1002" s="198"/>
      <c r="E1002" s="198"/>
      <c r="F1002" s="198"/>
      <c r="G1002" s="198"/>
      <c r="H1002" s="198"/>
    </row>
    <row r="1003" spans="1:8" ht="14.25" customHeight="1" x14ac:dyDescent="0.2">
      <c r="A1003" s="9"/>
      <c r="B1003" s="4" t="s">
        <v>230</v>
      </c>
      <c r="C1003" s="26" t="s">
        <v>231</v>
      </c>
      <c r="D1003" s="48"/>
      <c r="E1003" s="48"/>
      <c r="F1003" s="48"/>
      <c r="G1003" s="48"/>
      <c r="H1003" s="48"/>
    </row>
    <row r="1004" spans="1:8" ht="21" customHeight="1" x14ac:dyDescent="0.2">
      <c r="A1004" s="9"/>
      <c r="B1004" s="4"/>
      <c r="C1004" s="29" t="s">
        <v>0</v>
      </c>
      <c r="D1004" s="15" t="s">
        <v>501</v>
      </c>
      <c r="E1004" s="15" t="s">
        <v>502</v>
      </c>
      <c r="F1004" s="15" t="s">
        <v>499</v>
      </c>
      <c r="G1004" s="16" t="s">
        <v>472</v>
      </c>
      <c r="H1004" s="15" t="s">
        <v>500</v>
      </c>
    </row>
    <row r="1005" spans="1:8" ht="14.25" customHeight="1" x14ac:dyDescent="0.2">
      <c r="A1005" s="9"/>
      <c r="B1005" s="5" t="s">
        <v>54</v>
      </c>
      <c r="C1005" s="22" t="s">
        <v>55</v>
      </c>
      <c r="D1005" s="51">
        <v>3139687</v>
      </c>
      <c r="E1005" s="51">
        <v>6359094.2000000002</v>
      </c>
      <c r="F1005" s="51">
        <v>5640955.7000000002</v>
      </c>
      <c r="G1005" s="62">
        <f>F1005-E1005</f>
        <v>-718138.5</v>
      </c>
      <c r="H1005" s="53">
        <f t="shared" ref="H1005:H1007" si="132">F1005/E1005*100</f>
        <v>88.706905772837899</v>
      </c>
    </row>
    <row r="1006" spans="1:8" ht="14.25" customHeight="1" x14ac:dyDescent="0.2">
      <c r="A1006" s="9"/>
      <c r="B1006" s="4" t="s">
        <v>56</v>
      </c>
      <c r="C1006" s="20"/>
      <c r="D1006" s="54">
        <v>3139687</v>
      </c>
      <c r="E1006" s="54">
        <v>6359094.2000000002</v>
      </c>
      <c r="F1006" s="54">
        <v>5640955.7000000002</v>
      </c>
      <c r="G1006" s="62">
        <f>F1006-E1006</f>
        <v>-718138.5</v>
      </c>
      <c r="H1006" s="53">
        <f t="shared" si="132"/>
        <v>88.706905772837899</v>
      </c>
    </row>
    <row r="1007" spans="1:8" ht="14.25" customHeight="1" x14ac:dyDescent="0.2">
      <c r="A1007" s="9"/>
      <c r="B1007" s="4" t="s">
        <v>57</v>
      </c>
      <c r="C1007" s="20"/>
      <c r="D1007" s="54">
        <v>3139687</v>
      </c>
      <c r="E1007" s="54">
        <v>6359094.2000000002</v>
      </c>
      <c r="F1007" s="54">
        <v>5640955.7000000002</v>
      </c>
      <c r="G1007" s="62">
        <f>F1007-E1007</f>
        <v>-718138.5</v>
      </c>
      <c r="H1007" s="53">
        <f t="shared" si="132"/>
        <v>88.706905772837899</v>
      </c>
    </row>
    <row r="1008" spans="1:8" ht="14.25" customHeight="1" x14ac:dyDescent="0.2">
      <c r="A1008" s="9"/>
      <c r="B1008" s="197"/>
      <c r="C1008" s="197"/>
      <c r="D1008" s="198"/>
      <c r="E1008" s="198"/>
      <c r="F1008" s="198"/>
      <c r="G1008" s="198"/>
      <c r="H1008" s="198"/>
    </row>
    <row r="1009" spans="1:8" ht="21" customHeight="1" x14ac:dyDescent="0.2">
      <c r="A1009" s="9"/>
      <c r="B1009" s="4" t="s">
        <v>232</v>
      </c>
      <c r="C1009" s="26" t="s">
        <v>233</v>
      </c>
      <c r="D1009" s="48"/>
      <c r="E1009" s="48"/>
      <c r="F1009" s="48"/>
      <c r="G1009" s="48"/>
      <c r="H1009" s="48"/>
    </row>
    <row r="1010" spans="1:8" ht="21" customHeight="1" x14ac:dyDescent="0.2">
      <c r="A1010" s="9"/>
      <c r="B1010" s="4"/>
      <c r="C1010" s="29" t="s">
        <v>0</v>
      </c>
      <c r="D1010" s="15" t="s">
        <v>501</v>
      </c>
      <c r="E1010" s="15" t="s">
        <v>502</v>
      </c>
      <c r="F1010" s="15" t="s">
        <v>499</v>
      </c>
      <c r="G1010" s="16" t="s">
        <v>472</v>
      </c>
      <c r="H1010" s="15" t="s">
        <v>500</v>
      </c>
    </row>
    <row r="1011" spans="1:8" ht="14.25" customHeight="1" x14ac:dyDescent="0.2">
      <c r="A1011" s="9"/>
      <c r="B1011" s="5" t="s">
        <v>37</v>
      </c>
      <c r="C1011" s="22" t="s">
        <v>38</v>
      </c>
      <c r="D1011" s="51">
        <v>561094</v>
      </c>
      <c r="E1011" s="51">
        <v>0</v>
      </c>
      <c r="F1011" s="49">
        <v>0</v>
      </c>
      <c r="G1011" s="62">
        <f t="shared" ref="G1011:G1019" si="133">F1011-E1011</f>
        <v>0</v>
      </c>
      <c r="H1011" s="53"/>
    </row>
    <row r="1012" spans="1:8" ht="14.25" customHeight="1" x14ac:dyDescent="0.2">
      <c r="A1012" s="9"/>
      <c r="B1012" s="5" t="s">
        <v>39</v>
      </c>
      <c r="C1012" s="22" t="s">
        <v>40</v>
      </c>
      <c r="D1012" s="46">
        <v>88261.2</v>
      </c>
      <c r="E1012" s="46">
        <v>0</v>
      </c>
      <c r="F1012" s="47">
        <v>0</v>
      </c>
      <c r="G1012" s="62">
        <f t="shared" si="133"/>
        <v>0</v>
      </c>
      <c r="H1012" s="53"/>
    </row>
    <row r="1013" spans="1:8" ht="14.25" customHeight="1" x14ac:dyDescent="0.2">
      <c r="A1013" s="9"/>
      <c r="B1013" s="5" t="s">
        <v>41</v>
      </c>
      <c r="C1013" s="22" t="s">
        <v>42</v>
      </c>
      <c r="D1013" s="46">
        <v>410338.6</v>
      </c>
      <c r="E1013" s="46">
        <v>0</v>
      </c>
      <c r="F1013" s="47">
        <v>0</v>
      </c>
      <c r="G1013" s="62">
        <f t="shared" si="133"/>
        <v>0</v>
      </c>
      <c r="H1013" s="53"/>
    </row>
    <row r="1014" spans="1:8" ht="14.25" customHeight="1" x14ac:dyDescent="0.2">
      <c r="A1014" s="9"/>
      <c r="B1014" s="5" t="s">
        <v>49</v>
      </c>
      <c r="C1014" s="22" t="s">
        <v>50</v>
      </c>
      <c r="D1014" s="46">
        <v>350000</v>
      </c>
      <c r="E1014" s="46">
        <v>27290</v>
      </c>
      <c r="F1014" s="46">
        <v>19940</v>
      </c>
      <c r="G1014" s="62">
        <f t="shared" si="133"/>
        <v>-7350</v>
      </c>
      <c r="H1014" s="53">
        <f t="shared" ref="H1014:H1019" si="134">F1014/E1014*100</f>
        <v>73.067057530230855</v>
      </c>
    </row>
    <row r="1015" spans="1:8" ht="14.25" customHeight="1" x14ac:dyDescent="0.2">
      <c r="A1015" s="9"/>
      <c r="B1015" s="4" t="s">
        <v>53</v>
      </c>
      <c r="C1015" s="20"/>
      <c r="D1015" s="54">
        <v>1409693.8</v>
      </c>
      <c r="E1015" s="54">
        <v>27290</v>
      </c>
      <c r="F1015" s="54">
        <v>19940</v>
      </c>
      <c r="G1015" s="62">
        <f t="shared" si="133"/>
        <v>-7350</v>
      </c>
      <c r="H1015" s="53">
        <f t="shared" si="134"/>
        <v>73.067057530230855</v>
      </c>
    </row>
    <row r="1016" spans="1:8" ht="14.25" customHeight="1" x14ac:dyDescent="0.2">
      <c r="A1016" s="9"/>
      <c r="B1016" s="5" t="s">
        <v>224</v>
      </c>
      <c r="C1016" s="22" t="s">
        <v>225</v>
      </c>
      <c r="D1016" s="46">
        <v>0</v>
      </c>
      <c r="E1016" s="46">
        <v>140000</v>
      </c>
      <c r="F1016" s="46">
        <v>58340</v>
      </c>
      <c r="G1016" s="62">
        <f t="shared" si="133"/>
        <v>-81660</v>
      </c>
      <c r="H1016" s="53">
        <f t="shared" si="134"/>
        <v>41.671428571428571</v>
      </c>
    </row>
    <row r="1017" spans="1:8" ht="14.25" customHeight="1" x14ac:dyDescent="0.2">
      <c r="A1017" s="9"/>
      <c r="B1017" s="4" t="s">
        <v>56</v>
      </c>
      <c r="C1017" s="20"/>
      <c r="D1017" s="54">
        <v>1409693.8</v>
      </c>
      <c r="E1017" s="54">
        <v>167290</v>
      </c>
      <c r="F1017" s="54">
        <v>78280</v>
      </c>
      <c r="G1017" s="62">
        <f t="shared" si="133"/>
        <v>-89010</v>
      </c>
      <c r="H1017" s="53">
        <f t="shared" si="134"/>
        <v>46.792994201685694</v>
      </c>
    </row>
    <row r="1018" spans="1:8" ht="14.25" customHeight="1" x14ac:dyDescent="0.2">
      <c r="A1018" s="9"/>
      <c r="B1018" s="4" t="s">
        <v>508</v>
      </c>
      <c r="C1018" s="20"/>
      <c r="D1018" s="54">
        <v>0</v>
      </c>
      <c r="E1018" s="54">
        <v>2800</v>
      </c>
      <c r="F1018" s="54">
        <v>200</v>
      </c>
      <c r="G1018" s="62">
        <f t="shared" si="133"/>
        <v>-2600</v>
      </c>
      <c r="H1018" s="53">
        <f t="shared" si="134"/>
        <v>7.1428571428571423</v>
      </c>
    </row>
    <row r="1019" spans="1:8" ht="14.25" customHeight="1" x14ac:dyDescent="0.2">
      <c r="A1019" s="9"/>
      <c r="B1019" s="4" t="s">
        <v>57</v>
      </c>
      <c r="C1019" s="20"/>
      <c r="D1019" s="54">
        <v>1409693.8</v>
      </c>
      <c r="E1019" s="54">
        <v>170090</v>
      </c>
      <c r="F1019" s="54">
        <v>78480</v>
      </c>
      <c r="G1019" s="62">
        <f t="shared" si="133"/>
        <v>-91610</v>
      </c>
      <c r="H1019" s="53">
        <f t="shared" si="134"/>
        <v>46.140278675995063</v>
      </c>
    </row>
    <row r="1020" spans="1:8" ht="14.25" customHeight="1" x14ac:dyDescent="0.2">
      <c r="A1020" s="9"/>
      <c r="B1020" s="197"/>
      <c r="C1020" s="197"/>
      <c r="D1020" s="198"/>
      <c r="E1020" s="198"/>
      <c r="F1020" s="198"/>
      <c r="G1020" s="198"/>
      <c r="H1020" s="198"/>
    </row>
    <row r="1021" spans="1:8" ht="23.25" customHeight="1" x14ac:dyDescent="0.2">
      <c r="A1021" s="9"/>
      <c r="B1021" s="4" t="s">
        <v>234</v>
      </c>
      <c r="C1021" s="26" t="s">
        <v>235</v>
      </c>
      <c r="D1021" s="48"/>
      <c r="E1021" s="48"/>
      <c r="F1021" s="48"/>
      <c r="G1021" s="48"/>
      <c r="H1021" s="48"/>
    </row>
    <row r="1022" spans="1:8" ht="21" customHeight="1" x14ac:dyDescent="0.2">
      <c r="A1022" s="9"/>
      <c r="B1022" s="4"/>
      <c r="C1022" s="29" t="s">
        <v>0</v>
      </c>
      <c r="D1022" s="15" t="s">
        <v>501</v>
      </c>
      <c r="E1022" s="15" t="s">
        <v>502</v>
      </c>
      <c r="F1022" s="15" t="s">
        <v>499</v>
      </c>
      <c r="G1022" s="16" t="s">
        <v>472</v>
      </c>
      <c r="H1022" s="15" t="s">
        <v>500</v>
      </c>
    </row>
    <row r="1023" spans="1:8" ht="14.25" customHeight="1" x14ac:dyDescent="0.2">
      <c r="A1023" s="9"/>
      <c r="B1023" s="5" t="s">
        <v>51</v>
      </c>
      <c r="C1023" s="22" t="s">
        <v>52</v>
      </c>
      <c r="D1023" s="51">
        <v>0</v>
      </c>
      <c r="E1023" s="51">
        <v>29349.4</v>
      </c>
      <c r="F1023" s="51">
        <v>0</v>
      </c>
      <c r="G1023" s="62">
        <f>F1023-E1023</f>
        <v>-29349.4</v>
      </c>
      <c r="H1023" s="53">
        <f t="shared" ref="H1023:H1026" si="135">F1023/E1023*100</f>
        <v>0</v>
      </c>
    </row>
    <row r="1024" spans="1:8" ht="14.25" customHeight="1" x14ac:dyDescent="0.2">
      <c r="A1024" s="9"/>
      <c r="B1024" s="4" t="s">
        <v>53</v>
      </c>
      <c r="C1024" s="20"/>
      <c r="D1024" s="54">
        <v>0</v>
      </c>
      <c r="E1024" s="54">
        <v>29349.4</v>
      </c>
      <c r="F1024" s="54">
        <v>0</v>
      </c>
      <c r="G1024" s="62">
        <f>F1024-E1024</f>
        <v>-29349.4</v>
      </c>
      <c r="H1024" s="53">
        <f t="shared" si="135"/>
        <v>0</v>
      </c>
    </row>
    <row r="1025" spans="1:8" ht="14.25" customHeight="1" x14ac:dyDescent="0.2">
      <c r="A1025" s="9"/>
      <c r="B1025" s="4" t="s">
        <v>56</v>
      </c>
      <c r="C1025" s="20"/>
      <c r="D1025" s="54">
        <v>0</v>
      </c>
      <c r="E1025" s="54">
        <v>29349.4</v>
      </c>
      <c r="F1025" s="54">
        <v>0</v>
      </c>
      <c r="G1025" s="62">
        <f>F1025-E1025</f>
        <v>-29349.4</v>
      </c>
      <c r="H1025" s="53">
        <f t="shared" si="135"/>
        <v>0</v>
      </c>
    </row>
    <row r="1026" spans="1:8" ht="14.25" customHeight="1" x14ac:dyDescent="0.2">
      <c r="A1026" s="9"/>
      <c r="B1026" s="4" t="s">
        <v>57</v>
      </c>
      <c r="C1026" s="20"/>
      <c r="D1026" s="54">
        <v>0</v>
      </c>
      <c r="E1026" s="54">
        <v>29349.4</v>
      </c>
      <c r="F1026" s="54">
        <v>0</v>
      </c>
      <c r="G1026" s="62">
        <f>F1026-E1026</f>
        <v>-29349.4</v>
      </c>
      <c r="H1026" s="53">
        <f t="shared" si="135"/>
        <v>0</v>
      </c>
    </row>
    <row r="1027" spans="1:8" ht="14.25" customHeight="1" x14ac:dyDescent="0.2">
      <c r="A1027" s="9"/>
      <c r="B1027" s="197"/>
      <c r="C1027" s="198"/>
      <c r="D1027" s="198"/>
      <c r="E1027" s="198"/>
      <c r="F1027" s="198"/>
      <c r="G1027" s="198"/>
      <c r="H1027" s="198"/>
    </row>
    <row r="1028" spans="1:8" ht="25.5" customHeight="1" x14ac:dyDescent="0.2">
      <c r="A1028" s="9"/>
      <c r="B1028" s="39" t="s">
        <v>5</v>
      </c>
      <c r="C1028" s="40" t="s">
        <v>236</v>
      </c>
      <c r="D1028" s="48"/>
      <c r="E1028" s="48"/>
      <c r="F1028" s="48"/>
      <c r="G1028" s="48"/>
      <c r="H1028" s="48"/>
    </row>
    <row r="1029" spans="1:8" ht="20.25" customHeight="1" x14ac:dyDescent="0.2">
      <c r="A1029" s="9"/>
      <c r="B1029" s="6"/>
      <c r="C1029" s="29" t="s">
        <v>0</v>
      </c>
      <c r="D1029" s="15" t="s">
        <v>501</v>
      </c>
      <c r="E1029" s="15" t="s">
        <v>502</v>
      </c>
      <c r="F1029" s="15" t="s">
        <v>499</v>
      </c>
      <c r="G1029" s="16" t="s">
        <v>472</v>
      </c>
      <c r="H1029" s="15" t="s">
        <v>500</v>
      </c>
    </row>
    <row r="1030" spans="1:8" ht="14.25" customHeight="1" x14ac:dyDescent="0.2">
      <c r="A1030" s="9"/>
      <c r="B1030" s="34" t="s">
        <v>37</v>
      </c>
      <c r="C1030" s="36" t="s">
        <v>38</v>
      </c>
      <c r="D1030" s="51">
        <v>102589.1</v>
      </c>
      <c r="E1030" s="51">
        <v>102558.9</v>
      </c>
      <c r="F1030" s="51">
        <v>100343.5</v>
      </c>
      <c r="G1030" s="62">
        <f t="shared" ref="G1030:G1041" si="136">F1030-E1030</f>
        <v>-2215.3999999999942</v>
      </c>
      <c r="H1030" s="53">
        <f t="shared" ref="H1030:H1041" si="137">F1030/E1030*100</f>
        <v>97.839875427681079</v>
      </c>
    </row>
    <row r="1031" spans="1:8" ht="14.25" customHeight="1" x14ac:dyDescent="0.2">
      <c r="A1031" s="9"/>
      <c r="B1031" s="5" t="s">
        <v>39</v>
      </c>
      <c r="C1031" s="22" t="s">
        <v>40</v>
      </c>
      <c r="D1031" s="46">
        <v>15571.3</v>
      </c>
      <c r="E1031" s="46">
        <v>15601.5</v>
      </c>
      <c r="F1031" s="46">
        <v>15116.3</v>
      </c>
      <c r="G1031" s="62">
        <f t="shared" si="136"/>
        <v>-485.20000000000073</v>
      </c>
      <c r="H1031" s="53">
        <f t="shared" si="137"/>
        <v>96.890042624106655</v>
      </c>
    </row>
    <row r="1032" spans="1:8" ht="14.25" customHeight="1" x14ac:dyDescent="0.2">
      <c r="A1032" s="9"/>
      <c r="B1032" s="5" t="s">
        <v>41</v>
      </c>
      <c r="C1032" s="22" t="s">
        <v>42</v>
      </c>
      <c r="D1032" s="46">
        <v>47279.9</v>
      </c>
      <c r="E1032" s="46">
        <v>48637.8</v>
      </c>
      <c r="F1032" s="46">
        <v>46089.599999999999</v>
      </c>
      <c r="G1032" s="62">
        <f t="shared" si="136"/>
        <v>-2548.2000000000044</v>
      </c>
      <c r="H1032" s="53">
        <f t="shared" si="137"/>
        <v>94.760865006229707</v>
      </c>
    </row>
    <row r="1033" spans="1:8" ht="14.25" customHeight="1" x14ac:dyDescent="0.2">
      <c r="A1033" s="9"/>
      <c r="B1033" s="5" t="s">
        <v>43</v>
      </c>
      <c r="C1033" s="22" t="s">
        <v>44</v>
      </c>
      <c r="D1033" s="46">
        <v>12970.1</v>
      </c>
      <c r="E1033" s="46">
        <v>13005.2</v>
      </c>
      <c r="F1033" s="46">
        <v>11327.2</v>
      </c>
      <c r="G1033" s="62">
        <f t="shared" si="136"/>
        <v>-1678</v>
      </c>
      <c r="H1033" s="53">
        <f t="shared" si="137"/>
        <v>87.097468704825758</v>
      </c>
    </row>
    <row r="1034" spans="1:8" ht="14.25" customHeight="1" x14ac:dyDescent="0.2">
      <c r="A1034" s="9"/>
      <c r="B1034" s="5" t="s">
        <v>45</v>
      </c>
      <c r="C1034" s="22" t="s">
        <v>46</v>
      </c>
      <c r="D1034" s="46">
        <v>10943</v>
      </c>
      <c r="E1034" s="46">
        <v>10943</v>
      </c>
      <c r="F1034" s="46">
        <v>10155.6</v>
      </c>
      <c r="G1034" s="62">
        <f t="shared" si="136"/>
        <v>-787.39999999999964</v>
      </c>
      <c r="H1034" s="53">
        <f t="shared" si="137"/>
        <v>92.804532577903686</v>
      </c>
    </row>
    <row r="1035" spans="1:8" ht="14.25" customHeight="1" x14ac:dyDescent="0.2">
      <c r="A1035" s="9"/>
      <c r="B1035" s="5" t="s">
        <v>49</v>
      </c>
      <c r="C1035" s="22" t="s">
        <v>50</v>
      </c>
      <c r="D1035" s="46">
        <v>159.9</v>
      </c>
      <c r="E1035" s="46">
        <v>159.9</v>
      </c>
      <c r="F1035" s="46">
        <v>159.9</v>
      </c>
      <c r="G1035" s="62">
        <f t="shared" si="136"/>
        <v>0</v>
      </c>
      <c r="H1035" s="53">
        <f t="shared" si="137"/>
        <v>100</v>
      </c>
    </row>
    <row r="1036" spans="1:8" ht="14.25" customHeight="1" x14ac:dyDescent="0.2">
      <c r="A1036" s="9"/>
      <c r="B1036" s="5" t="s">
        <v>51</v>
      </c>
      <c r="C1036" s="22" t="s">
        <v>52</v>
      </c>
      <c r="D1036" s="46">
        <v>441.3</v>
      </c>
      <c r="E1036" s="46">
        <v>801</v>
      </c>
      <c r="F1036" s="46">
        <v>801</v>
      </c>
      <c r="G1036" s="62">
        <f t="shared" si="136"/>
        <v>0</v>
      </c>
      <c r="H1036" s="53">
        <f t="shared" si="137"/>
        <v>100</v>
      </c>
    </row>
    <row r="1037" spans="1:8" ht="14.25" customHeight="1" x14ac:dyDescent="0.2">
      <c r="A1037" s="9"/>
      <c r="B1037" s="4" t="s">
        <v>53</v>
      </c>
      <c r="C1037" s="20"/>
      <c r="D1037" s="54">
        <v>189954.6</v>
      </c>
      <c r="E1037" s="54">
        <v>191707.3</v>
      </c>
      <c r="F1037" s="54">
        <v>183993.1</v>
      </c>
      <c r="G1037" s="62">
        <f t="shared" si="136"/>
        <v>-7714.1999999999825</v>
      </c>
      <c r="H1037" s="53">
        <f t="shared" si="137"/>
        <v>95.976053076747732</v>
      </c>
    </row>
    <row r="1038" spans="1:8" ht="14.25" customHeight="1" x14ac:dyDescent="0.2">
      <c r="A1038" s="9"/>
      <c r="B1038" s="5" t="s">
        <v>54</v>
      </c>
      <c r="C1038" s="22" t="s">
        <v>55</v>
      </c>
      <c r="D1038" s="46">
        <v>4559.8</v>
      </c>
      <c r="E1038" s="46">
        <v>4807.1000000000004</v>
      </c>
      <c r="F1038" s="46">
        <v>4066.3</v>
      </c>
      <c r="G1038" s="62">
        <f t="shared" si="136"/>
        <v>-740.80000000000018</v>
      </c>
      <c r="H1038" s="53">
        <f t="shared" si="137"/>
        <v>84.589461421647144</v>
      </c>
    </row>
    <row r="1039" spans="1:8" ht="14.25" customHeight="1" x14ac:dyDescent="0.2">
      <c r="A1039" s="9"/>
      <c r="B1039" s="4" t="s">
        <v>56</v>
      </c>
      <c r="C1039" s="20"/>
      <c r="D1039" s="54">
        <v>194514.4</v>
      </c>
      <c r="E1039" s="54">
        <v>196514.4</v>
      </c>
      <c r="F1039" s="54">
        <v>188059.4</v>
      </c>
      <c r="G1039" s="62">
        <f t="shared" si="136"/>
        <v>-8455</v>
      </c>
      <c r="H1039" s="53">
        <f t="shared" si="137"/>
        <v>95.697516314326066</v>
      </c>
    </row>
    <row r="1040" spans="1:8" ht="14.25" customHeight="1" x14ac:dyDescent="0.2">
      <c r="A1040" s="9"/>
      <c r="B1040" s="4" t="s">
        <v>508</v>
      </c>
      <c r="C1040" s="20"/>
      <c r="D1040" s="54">
        <v>1000</v>
      </c>
      <c r="E1040" s="54">
        <v>391.5</v>
      </c>
      <c r="F1040" s="54">
        <v>40.1</v>
      </c>
      <c r="G1040" s="62">
        <f t="shared" si="136"/>
        <v>-351.4</v>
      </c>
      <c r="H1040" s="53">
        <f t="shared" si="137"/>
        <v>10.242656449553001</v>
      </c>
    </row>
    <row r="1041" spans="1:8" ht="14.25" customHeight="1" x14ac:dyDescent="0.2">
      <c r="A1041" s="9"/>
      <c r="B1041" s="4" t="s">
        <v>57</v>
      </c>
      <c r="C1041" s="20"/>
      <c r="D1041" s="54">
        <v>195514.4</v>
      </c>
      <c r="E1041" s="54">
        <v>196905.9</v>
      </c>
      <c r="F1041" s="54">
        <v>188099.5</v>
      </c>
      <c r="G1041" s="62">
        <f t="shared" si="136"/>
        <v>-8806.3999999999942</v>
      </c>
      <c r="H1041" s="53">
        <f t="shared" si="137"/>
        <v>95.52760988878444</v>
      </c>
    </row>
    <row r="1042" spans="1:8" ht="14.25" customHeight="1" x14ac:dyDescent="0.2">
      <c r="A1042" s="9"/>
      <c r="B1042" s="197"/>
      <c r="C1042" s="197"/>
      <c r="D1042" s="198"/>
      <c r="E1042" s="198"/>
      <c r="F1042" s="198"/>
      <c r="G1042" s="198"/>
      <c r="H1042" s="198"/>
    </row>
    <row r="1043" spans="1:8" ht="20.25" customHeight="1" x14ac:dyDescent="0.2">
      <c r="A1043" s="9"/>
      <c r="B1043" s="4" t="s">
        <v>6</v>
      </c>
      <c r="C1043" s="26" t="s">
        <v>237</v>
      </c>
      <c r="D1043" s="48"/>
      <c r="E1043" s="48"/>
      <c r="F1043" s="48"/>
      <c r="G1043" s="48"/>
      <c r="H1043" s="48"/>
    </row>
    <row r="1044" spans="1:8" ht="18.75" customHeight="1" x14ac:dyDescent="0.2">
      <c r="A1044" s="9"/>
      <c r="B1044" s="4"/>
      <c r="C1044" s="29" t="s">
        <v>0</v>
      </c>
      <c r="D1044" s="15" t="s">
        <v>501</v>
      </c>
      <c r="E1044" s="15" t="s">
        <v>502</v>
      </c>
      <c r="F1044" s="15" t="s">
        <v>499</v>
      </c>
      <c r="G1044" s="16" t="s">
        <v>472</v>
      </c>
      <c r="H1044" s="15" t="s">
        <v>500</v>
      </c>
    </row>
    <row r="1045" spans="1:8" ht="14.25" customHeight="1" x14ac:dyDescent="0.2">
      <c r="A1045" s="9"/>
      <c r="B1045" s="5" t="s">
        <v>37</v>
      </c>
      <c r="C1045" s="22" t="s">
        <v>38</v>
      </c>
      <c r="D1045" s="51">
        <v>215851.3</v>
      </c>
      <c r="E1045" s="51">
        <v>216118.1</v>
      </c>
      <c r="F1045" s="51">
        <v>210446.2</v>
      </c>
      <c r="G1045" s="62">
        <f t="shared" ref="G1045:G1055" si="138">F1045-E1045</f>
        <v>-5671.8999999999942</v>
      </c>
      <c r="H1045" s="53">
        <f t="shared" ref="H1045:H1055" si="139">F1045/E1045*100</f>
        <v>97.375555309805151</v>
      </c>
    </row>
    <row r="1046" spans="1:8" ht="14.25" customHeight="1" x14ac:dyDescent="0.2">
      <c r="A1046" s="9"/>
      <c r="B1046" s="5" t="s">
        <v>39</v>
      </c>
      <c r="C1046" s="22" t="s">
        <v>40</v>
      </c>
      <c r="D1046" s="46">
        <v>32691.5</v>
      </c>
      <c r="E1046" s="46">
        <v>32424.7</v>
      </c>
      <c r="F1046" s="46">
        <v>31481.8</v>
      </c>
      <c r="G1046" s="62">
        <f t="shared" si="138"/>
        <v>-942.90000000000146</v>
      </c>
      <c r="H1046" s="53">
        <f t="shared" si="139"/>
        <v>97.092031691889204</v>
      </c>
    </row>
    <row r="1047" spans="1:8" ht="14.25" customHeight="1" x14ac:dyDescent="0.2">
      <c r="A1047" s="9"/>
      <c r="B1047" s="5" t="s">
        <v>41</v>
      </c>
      <c r="C1047" s="22" t="s">
        <v>42</v>
      </c>
      <c r="D1047" s="46">
        <v>56363.1</v>
      </c>
      <c r="E1047" s="46">
        <v>54899.5</v>
      </c>
      <c r="F1047" s="46">
        <v>53617.1</v>
      </c>
      <c r="G1047" s="62">
        <f t="shared" si="138"/>
        <v>-1282.4000000000015</v>
      </c>
      <c r="H1047" s="53">
        <f t="shared" si="139"/>
        <v>97.664095301414406</v>
      </c>
    </row>
    <row r="1048" spans="1:8" ht="14.25" customHeight="1" x14ac:dyDescent="0.2">
      <c r="A1048" s="9"/>
      <c r="B1048" s="5" t="s">
        <v>43</v>
      </c>
      <c r="C1048" s="22" t="s">
        <v>44</v>
      </c>
      <c r="D1048" s="46">
        <v>31342.400000000001</v>
      </c>
      <c r="E1048" s="46">
        <v>29990</v>
      </c>
      <c r="F1048" s="46">
        <v>27683.200000000001</v>
      </c>
      <c r="G1048" s="62">
        <f t="shared" si="138"/>
        <v>-2306.7999999999993</v>
      </c>
      <c r="H1048" s="53">
        <f t="shared" si="139"/>
        <v>92.308102700900307</v>
      </c>
    </row>
    <row r="1049" spans="1:8" ht="14.25" customHeight="1" x14ac:dyDescent="0.2">
      <c r="A1049" s="9"/>
      <c r="B1049" s="5" t="s">
        <v>45</v>
      </c>
      <c r="C1049" s="22" t="s">
        <v>46</v>
      </c>
      <c r="D1049" s="46">
        <v>19620.900000000001</v>
      </c>
      <c r="E1049" s="46">
        <v>19620.900000000001</v>
      </c>
      <c r="F1049" s="46">
        <v>18245.5</v>
      </c>
      <c r="G1049" s="62">
        <f t="shared" si="138"/>
        <v>-1375.4000000000015</v>
      </c>
      <c r="H1049" s="53">
        <f t="shared" si="139"/>
        <v>92.990127873848792</v>
      </c>
    </row>
    <row r="1050" spans="1:8" ht="14.25" customHeight="1" x14ac:dyDescent="0.2">
      <c r="A1050" s="9"/>
      <c r="B1050" s="5" t="s">
        <v>51</v>
      </c>
      <c r="C1050" s="22" t="s">
        <v>52</v>
      </c>
      <c r="D1050" s="46">
        <v>0</v>
      </c>
      <c r="E1050" s="46">
        <v>21</v>
      </c>
      <c r="F1050" s="46">
        <v>21</v>
      </c>
      <c r="G1050" s="62">
        <f t="shared" si="138"/>
        <v>0</v>
      </c>
      <c r="H1050" s="53">
        <f t="shared" si="139"/>
        <v>100</v>
      </c>
    </row>
    <row r="1051" spans="1:8" ht="14.25" customHeight="1" x14ac:dyDescent="0.2">
      <c r="A1051" s="9"/>
      <c r="B1051" s="4" t="s">
        <v>53</v>
      </c>
      <c r="C1051" s="20"/>
      <c r="D1051" s="54">
        <v>355869.2</v>
      </c>
      <c r="E1051" s="54">
        <v>353074.2</v>
      </c>
      <c r="F1051" s="54">
        <v>341494.8</v>
      </c>
      <c r="G1051" s="62">
        <f t="shared" si="138"/>
        <v>-11579.400000000023</v>
      </c>
      <c r="H1051" s="53">
        <f t="shared" si="139"/>
        <v>96.720406078948841</v>
      </c>
    </row>
    <row r="1052" spans="1:8" ht="14.25" customHeight="1" x14ac:dyDescent="0.2">
      <c r="A1052" s="9"/>
      <c r="B1052" s="5" t="s">
        <v>54</v>
      </c>
      <c r="C1052" s="22" t="s">
        <v>55</v>
      </c>
      <c r="D1052" s="46">
        <v>0</v>
      </c>
      <c r="E1052" s="46">
        <v>2730</v>
      </c>
      <c r="F1052" s="46">
        <v>2547.9</v>
      </c>
      <c r="G1052" s="62">
        <f t="shared" si="138"/>
        <v>-182.09999999999991</v>
      </c>
      <c r="H1052" s="53">
        <f t="shared" si="139"/>
        <v>93.329670329670336</v>
      </c>
    </row>
    <row r="1053" spans="1:8" ht="14.25" customHeight="1" x14ac:dyDescent="0.2">
      <c r="A1053" s="9"/>
      <c r="B1053" s="4" t="s">
        <v>56</v>
      </c>
      <c r="C1053" s="20"/>
      <c r="D1053" s="54">
        <v>355869.2</v>
      </c>
      <c r="E1053" s="54">
        <v>355804.2</v>
      </c>
      <c r="F1053" s="54">
        <v>344042.7</v>
      </c>
      <c r="G1053" s="62">
        <f t="shared" si="138"/>
        <v>-11761.5</v>
      </c>
      <c r="H1053" s="53">
        <f t="shared" si="139"/>
        <v>96.694389779547279</v>
      </c>
    </row>
    <row r="1054" spans="1:8" ht="14.25" customHeight="1" x14ac:dyDescent="0.2">
      <c r="A1054" s="9"/>
      <c r="B1054" s="4" t="s">
        <v>508</v>
      </c>
      <c r="C1054" s="20"/>
      <c r="D1054" s="54">
        <v>1000</v>
      </c>
      <c r="E1054" s="54">
        <v>7237.1</v>
      </c>
      <c r="F1054" s="54">
        <v>5714.8</v>
      </c>
      <c r="G1054" s="62">
        <f t="shared" si="138"/>
        <v>-1522.3000000000002</v>
      </c>
      <c r="H1054" s="53">
        <f t="shared" si="139"/>
        <v>78.96533141728041</v>
      </c>
    </row>
    <row r="1055" spans="1:8" ht="14.25" customHeight="1" x14ac:dyDescent="0.2">
      <c r="A1055" s="9"/>
      <c r="B1055" s="4" t="s">
        <v>57</v>
      </c>
      <c r="C1055" s="20"/>
      <c r="D1055" s="54">
        <v>356869.2</v>
      </c>
      <c r="E1055" s="54">
        <v>363041.3</v>
      </c>
      <c r="F1055" s="54">
        <v>349757.5</v>
      </c>
      <c r="G1055" s="62">
        <f t="shared" si="138"/>
        <v>-13283.799999999988</v>
      </c>
      <c r="H1055" s="53">
        <f t="shared" si="139"/>
        <v>96.340967267360483</v>
      </c>
    </row>
    <row r="1056" spans="1:8" ht="14.25" customHeight="1" x14ac:dyDescent="0.2">
      <c r="A1056" s="9"/>
      <c r="B1056" s="197"/>
      <c r="C1056" s="197"/>
      <c r="D1056" s="198"/>
      <c r="E1056" s="198"/>
      <c r="F1056" s="198"/>
      <c r="G1056" s="198"/>
      <c r="H1056" s="198"/>
    </row>
    <row r="1057" spans="1:8" ht="14.25" customHeight="1" x14ac:dyDescent="0.2">
      <c r="A1057" s="9"/>
      <c r="B1057" s="8" t="s">
        <v>238</v>
      </c>
      <c r="C1057" s="35" t="s">
        <v>239</v>
      </c>
      <c r="D1057" s="48"/>
      <c r="E1057" s="48"/>
      <c r="F1057" s="48"/>
      <c r="G1057" s="48"/>
      <c r="H1057" s="48"/>
    </row>
    <row r="1058" spans="1:8" ht="27" customHeight="1" x14ac:dyDescent="0.2">
      <c r="A1058" s="9"/>
      <c r="B1058" s="8"/>
      <c r="C1058" s="29" t="s">
        <v>0</v>
      </c>
      <c r="D1058" s="15" t="s">
        <v>501</v>
      </c>
      <c r="E1058" s="15" t="s">
        <v>502</v>
      </c>
      <c r="F1058" s="15" t="s">
        <v>499</v>
      </c>
      <c r="G1058" s="16" t="s">
        <v>472</v>
      </c>
      <c r="H1058" s="15" t="s">
        <v>500</v>
      </c>
    </row>
    <row r="1059" spans="1:8" ht="14.25" customHeight="1" x14ac:dyDescent="0.2">
      <c r="A1059" s="9"/>
      <c r="B1059" s="10" t="s">
        <v>51</v>
      </c>
      <c r="C1059" s="41" t="s">
        <v>52</v>
      </c>
      <c r="D1059" s="48">
        <v>365560.6</v>
      </c>
      <c r="E1059" s="48">
        <v>0</v>
      </c>
      <c r="F1059" s="48">
        <v>0</v>
      </c>
      <c r="G1059" s="62">
        <f>F1059-E1059</f>
        <v>0</v>
      </c>
      <c r="H1059" s="53"/>
    </row>
    <row r="1060" spans="1:8" ht="14.25" customHeight="1" x14ac:dyDescent="0.2">
      <c r="A1060" s="9"/>
      <c r="B1060" s="11" t="s">
        <v>53</v>
      </c>
      <c r="C1060" s="24"/>
      <c r="D1060" s="38">
        <v>365560.6</v>
      </c>
      <c r="E1060" s="38">
        <v>0</v>
      </c>
      <c r="F1060" s="38">
        <v>0</v>
      </c>
      <c r="G1060" s="62">
        <f>F1060-E1060</f>
        <v>0</v>
      </c>
      <c r="H1060" s="53"/>
    </row>
    <row r="1061" spans="1:8" ht="14.25" customHeight="1" x14ac:dyDescent="0.2">
      <c r="A1061" s="9"/>
      <c r="B1061" s="11" t="s">
        <v>56</v>
      </c>
      <c r="C1061" s="24"/>
      <c r="D1061" s="38">
        <v>365560.6</v>
      </c>
      <c r="E1061" s="38">
        <v>0</v>
      </c>
      <c r="F1061" s="38">
        <v>0</v>
      </c>
      <c r="G1061" s="62">
        <f>F1061-E1061</f>
        <v>0</v>
      </c>
      <c r="H1061" s="53"/>
    </row>
    <row r="1062" spans="1:8" ht="14.25" customHeight="1" x14ac:dyDescent="0.2">
      <c r="A1062" s="9"/>
      <c r="B1062" s="11" t="s">
        <v>57</v>
      </c>
      <c r="C1062" s="24"/>
      <c r="D1062" s="38">
        <v>365560.6</v>
      </c>
      <c r="E1062" s="38">
        <v>0</v>
      </c>
      <c r="F1062" s="38">
        <v>0</v>
      </c>
      <c r="G1062" s="62">
        <f>F1062-E1062</f>
        <v>0</v>
      </c>
      <c r="H1062" s="53"/>
    </row>
    <row r="1063" spans="1:8" ht="14.25" customHeight="1" x14ac:dyDescent="0.2">
      <c r="A1063" s="9"/>
      <c r="B1063" s="209"/>
      <c r="C1063" s="209"/>
      <c r="D1063" s="209"/>
      <c r="E1063" s="209"/>
      <c r="F1063" s="209"/>
      <c r="G1063" s="209"/>
      <c r="H1063" s="209"/>
    </row>
    <row r="1064" spans="1:8" ht="14.25" customHeight="1" x14ac:dyDescent="0.2">
      <c r="A1064" s="9"/>
      <c r="B1064" s="11" t="s">
        <v>240</v>
      </c>
      <c r="C1064" s="24" t="s">
        <v>241</v>
      </c>
      <c r="D1064" s="48"/>
      <c r="E1064" s="48"/>
      <c r="F1064" s="48"/>
      <c r="G1064" s="48"/>
      <c r="H1064" s="48"/>
    </row>
    <row r="1065" spans="1:8" ht="21.75" customHeight="1" x14ac:dyDescent="0.2">
      <c r="A1065" s="9"/>
      <c r="B1065" s="11"/>
      <c r="C1065" s="29" t="s">
        <v>0</v>
      </c>
      <c r="D1065" s="15" t="s">
        <v>501</v>
      </c>
      <c r="E1065" s="15" t="s">
        <v>502</v>
      </c>
      <c r="F1065" s="15" t="s">
        <v>499</v>
      </c>
      <c r="G1065" s="16" t="s">
        <v>472</v>
      </c>
      <c r="H1065" s="15" t="s">
        <v>500</v>
      </c>
    </row>
    <row r="1066" spans="1:8" ht="14.25" customHeight="1" x14ac:dyDescent="0.2">
      <c r="A1066" s="9"/>
      <c r="B1066" s="10" t="s">
        <v>37</v>
      </c>
      <c r="C1066" s="41" t="s">
        <v>38</v>
      </c>
      <c r="D1066" s="48">
        <v>2000</v>
      </c>
      <c r="E1066" s="48">
        <v>0</v>
      </c>
      <c r="F1066" s="48">
        <v>0</v>
      </c>
      <c r="G1066" s="62">
        <f t="shared" ref="G1066:G1074" si="140">F1066-E1066</f>
        <v>0</v>
      </c>
      <c r="H1066" s="65"/>
    </row>
    <row r="1067" spans="1:8" ht="14.25" customHeight="1" x14ac:dyDescent="0.2">
      <c r="A1067" s="9"/>
      <c r="B1067" s="10" t="s">
        <v>39</v>
      </c>
      <c r="C1067" s="41" t="s">
        <v>40</v>
      </c>
      <c r="D1067" s="48">
        <v>345</v>
      </c>
      <c r="E1067" s="48">
        <v>0</v>
      </c>
      <c r="F1067" s="48">
        <v>0</v>
      </c>
      <c r="G1067" s="62">
        <f t="shared" si="140"/>
        <v>0</v>
      </c>
      <c r="H1067" s="65"/>
    </row>
    <row r="1068" spans="1:8" ht="14.25" customHeight="1" x14ac:dyDescent="0.2">
      <c r="A1068" s="9"/>
      <c r="B1068" s="10" t="s">
        <v>41</v>
      </c>
      <c r="C1068" s="41" t="s">
        <v>42</v>
      </c>
      <c r="D1068" s="48">
        <v>55</v>
      </c>
      <c r="E1068" s="48">
        <v>0</v>
      </c>
      <c r="F1068" s="48">
        <v>0</v>
      </c>
      <c r="G1068" s="62">
        <f t="shared" si="140"/>
        <v>0</v>
      </c>
      <c r="H1068" s="65"/>
    </row>
    <row r="1069" spans="1:8" ht="14.25" customHeight="1" x14ac:dyDescent="0.2">
      <c r="A1069" s="9"/>
      <c r="B1069" s="10" t="s">
        <v>43</v>
      </c>
      <c r="C1069" s="41" t="s">
        <v>44</v>
      </c>
      <c r="D1069" s="48">
        <v>250.7</v>
      </c>
      <c r="E1069" s="48">
        <v>0</v>
      </c>
      <c r="F1069" s="48">
        <v>0</v>
      </c>
      <c r="G1069" s="62">
        <f t="shared" si="140"/>
        <v>0</v>
      </c>
      <c r="H1069" s="65"/>
    </row>
    <row r="1070" spans="1:8" ht="14.25" customHeight="1" x14ac:dyDescent="0.2">
      <c r="A1070" s="9"/>
      <c r="B1070" s="10" t="s">
        <v>45</v>
      </c>
      <c r="C1070" s="41" t="s">
        <v>46</v>
      </c>
      <c r="D1070" s="48">
        <v>350</v>
      </c>
      <c r="E1070" s="48">
        <v>0</v>
      </c>
      <c r="F1070" s="48">
        <v>0</v>
      </c>
      <c r="G1070" s="62">
        <f t="shared" si="140"/>
        <v>0</v>
      </c>
      <c r="H1070" s="65"/>
    </row>
    <row r="1071" spans="1:8" ht="14.25" customHeight="1" x14ac:dyDescent="0.2">
      <c r="A1071" s="9"/>
      <c r="B1071" s="11" t="s">
        <v>53</v>
      </c>
      <c r="C1071" s="24"/>
      <c r="D1071" s="38">
        <v>3000.7</v>
      </c>
      <c r="E1071" s="38">
        <v>0</v>
      </c>
      <c r="F1071" s="38">
        <v>0</v>
      </c>
      <c r="G1071" s="62">
        <f t="shared" si="140"/>
        <v>0</v>
      </c>
      <c r="H1071" s="65"/>
    </row>
    <row r="1072" spans="1:8" ht="14.25" customHeight="1" x14ac:dyDescent="0.2">
      <c r="A1072" s="9"/>
      <c r="B1072" s="11" t="s">
        <v>56</v>
      </c>
      <c r="C1072" s="24"/>
      <c r="D1072" s="38">
        <v>3000.7</v>
      </c>
      <c r="E1072" s="38">
        <v>0</v>
      </c>
      <c r="F1072" s="38">
        <v>0</v>
      </c>
      <c r="G1072" s="62">
        <f t="shared" si="140"/>
        <v>0</v>
      </c>
      <c r="H1072" s="65"/>
    </row>
    <row r="1073" spans="1:8" ht="14.25" customHeight="1" x14ac:dyDescent="0.2">
      <c r="A1073" s="9"/>
      <c r="B1073" s="11" t="s">
        <v>508</v>
      </c>
      <c r="C1073" s="24"/>
      <c r="D1073" s="38">
        <v>4000</v>
      </c>
      <c r="E1073" s="38">
        <v>1697.5</v>
      </c>
      <c r="F1073" s="38">
        <v>1153.0999999999999</v>
      </c>
      <c r="G1073" s="62">
        <f t="shared" si="140"/>
        <v>-544.40000000000009</v>
      </c>
      <c r="H1073" s="53">
        <f t="shared" ref="H1073:H1074" si="141">F1073/E1073*100</f>
        <v>67.929307805596466</v>
      </c>
    </row>
    <row r="1074" spans="1:8" ht="14.25" customHeight="1" x14ac:dyDescent="0.2">
      <c r="A1074" s="9"/>
      <c r="B1074" s="11" t="s">
        <v>57</v>
      </c>
      <c r="C1074" s="24"/>
      <c r="D1074" s="38">
        <v>7000.7</v>
      </c>
      <c r="E1074" s="38">
        <v>1697.5</v>
      </c>
      <c r="F1074" s="38">
        <v>1153.0999999999999</v>
      </c>
      <c r="G1074" s="62">
        <f t="shared" si="140"/>
        <v>-544.40000000000009</v>
      </c>
      <c r="H1074" s="53">
        <f t="shared" si="141"/>
        <v>67.929307805596466</v>
      </c>
    </row>
    <row r="1075" spans="1:8" ht="14.25" customHeight="1" x14ac:dyDescent="0.2">
      <c r="A1075" s="9"/>
      <c r="B1075" s="203"/>
      <c r="C1075" s="203"/>
      <c r="D1075" s="204"/>
      <c r="E1075" s="204"/>
      <c r="F1075" s="204"/>
      <c r="G1075" s="204"/>
      <c r="H1075" s="204"/>
    </row>
    <row r="1076" spans="1:8" ht="14.25" customHeight="1" x14ac:dyDescent="0.2">
      <c r="A1076" s="9"/>
      <c r="B1076" s="4" t="s">
        <v>242</v>
      </c>
      <c r="C1076" s="26" t="s">
        <v>243</v>
      </c>
      <c r="D1076" s="48"/>
      <c r="E1076" s="48"/>
      <c r="F1076" s="48"/>
      <c r="G1076" s="48"/>
      <c r="H1076" s="48"/>
    </row>
    <row r="1077" spans="1:8" ht="23.25" customHeight="1" x14ac:dyDescent="0.2">
      <c r="A1077" s="9"/>
      <c r="B1077" s="4"/>
      <c r="C1077" s="29" t="s">
        <v>0</v>
      </c>
      <c r="D1077" s="15" t="s">
        <v>501</v>
      </c>
      <c r="E1077" s="15" t="s">
        <v>502</v>
      </c>
      <c r="F1077" s="15" t="s">
        <v>499</v>
      </c>
      <c r="G1077" s="16" t="s">
        <v>472</v>
      </c>
      <c r="H1077" s="15" t="s">
        <v>500</v>
      </c>
    </row>
    <row r="1078" spans="1:8" ht="14.25" customHeight="1" x14ac:dyDescent="0.2">
      <c r="A1078" s="9"/>
      <c r="B1078" s="5" t="s">
        <v>37</v>
      </c>
      <c r="C1078" s="22" t="s">
        <v>38</v>
      </c>
      <c r="D1078" s="51">
        <v>90567.9</v>
      </c>
      <c r="E1078" s="51">
        <v>100641.2</v>
      </c>
      <c r="F1078" s="51">
        <v>100641.2</v>
      </c>
      <c r="G1078" s="62">
        <f t="shared" ref="G1078:G1087" si="142">F1078-E1078</f>
        <v>0</v>
      </c>
      <c r="H1078" s="53">
        <f t="shared" ref="H1078:H1087" si="143">F1078/E1078*100</f>
        <v>100</v>
      </c>
    </row>
    <row r="1079" spans="1:8" ht="14.25" customHeight="1" x14ac:dyDescent="0.2">
      <c r="A1079" s="9"/>
      <c r="B1079" s="5" t="s">
        <v>39</v>
      </c>
      <c r="C1079" s="22" t="s">
        <v>40</v>
      </c>
      <c r="D1079" s="46">
        <v>14400</v>
      </c>
      <c r="E1079" s="46">
        <v>16619.5</v>
      </c>
      <c r="F1079" s="46">
        <v>16619.5</v>
      </c>
      <c r="G1079" s="62">
        <f t="shared" si="142"/>
        <v>0</v>
      </c>
      <c r="H1079" s="53">
        <f t="shared" si="143"/>
        <v>100</v>
      </c>
    </row>
    <row r="1080" spans="1:8" ht="14.25" customHeight="1" x14ac:dyDescent="0.2">
      <c r="A1080" s="9"/>
      <c r="B1080" s="5" t="s">
        <v>41</v>
      </c>
      <c r="C1080" s="22" t="s">
        <v>42</v>
      </c>
      <c r="D1080" s="46">
        <v>24295</v>
      </c>
      <c r="E1080" s="46">
        <v>21447.7</v>
      </c>
      <c r="F1080" s="46">
        <v>21397.200000000001</v>
      </c>
      <c r="G1080" s="62">
        <f t="shared" si="142"/>
        <v>-50.5</v>
      </c>
      <c r="H1080" s="53">
        <f t="shared" si="143"/>
        <v>99.764543517486729</v>
      </c>
    </row>
    <row r="1081" spans="1:8" ht="14.25" customHeight="1" x14ac:dyDescent="0.2">
      <c r="A1081" s="9"/>
      <c r="B1081" s="5" t="s">
        <v>43</v>
      </c>
      <c r="C1081" s="22" t="s">
        <v>44</v>
      </c>
      <c r="D1081" s="46">
        <v>5724</v>
      </c>
      <c r="E1081" s="46">
        <v>9013.6</v>
      </c>
      <c r="F1081" s="46">
        <v>8192.4</v>
      </c>
      <c r="G1081" s="62">
        <f t="shared" si="142"/>
        <v>-821.20000000000073</v>
      </c>
      <c r="H1081" s="53">
        <f t="shared" si="143"/>
        <v>90.889322801100548</v>
      </c>
    </row>
    <row r="1082" spans="1:8" ht="14.25" customHeight="1" x14ac:dyDescent="0.2">
      <c r="A1082" s="9"/>
      <c r="B1082" s="5" t="s">
        <v>45</v>
      </c>
      <c r="C1082" s="22" t="s">
        <v>46</v>
      </c>
      <c r="D1082" s="46">
        <v>8000</v>
      </c>
      <c r="E1082" s="46">
        <v>4431.2</v>
      </c>
      <c r="F1082" s="46">
        <v>4129.5</v>
      </c>
      <c r="G1082" s="62">
        <f t="shared" si="142"/>
        <v>-301.69999999999982</v>
      </c>
      <c r="H1082" s="53">
        <f t="shared" si="143"/>
        <v>93.191460552446287</v>
      </c>
    </row>
    <row r="1083" spans="1:8" ht="14.25" customHeight="1" x14ac:dyDescent="0.2">
      <c r="A1083" s="9"/>
      <c r="B1083" s="5" t="s">
        <v>139</v>
      </c>
      <c r="C1083" s="22" t="s">
        <v>140</v>
      </c>
      <c r="D1083" s="46">
        <v>1500</v>
      </c>
      <c r="E1083" s="46">
        <v>1200</v>
      </c>
      <c r="F1083" s="46">
        <v>1093.9000000000001</v>
      </c>
      <c r="G1083" s="62">
        <f t="shared" si="142"/>
        <v>-106.09999999999991</v>
      </c>
      <c r="H1083" s="53">
        <f t="shared" si="143"/>
        <v>91.158333333333346</v>
      </c>
    </row>
    <row r="1084" spans="1:8" ht="14.25" customHeight="1" x14ac:dyDescent="0.2">
      <c r="A1084" s="9"/>
      <c r="B1084" s="4" t="s">
        <v>53</v>
      </c>
      <c r="C1084" s="20"/>
      <c r="D1084" s="54">
        <v>144486.9</v>
      </c>
      <c r="E1084" s="54">
        <v>153353.20000000001</v>
      </c>
      <c r="F1084" s="54">
        <v>152073.79999999999</v>
      </c>
      <c r="G1084" s="62">
        <f t="shared" si="142"/>
        <v>-1279.4000000000233</v>
      </c>
      <c r="H1084" s="53">
        <f t="shared" si="143"/>
        <v>99.165716789737658</v>
      </c>
    </row>
    <row r="1085" spans="1:8" ht="14.25" customHeight="1" x14ac:dyDescent="0.2">
      <c r="A1085" s="9"/>
      <c r="B1085" s="5" t="s">
        <v>54</v>
      </c>
      <c r="C1085" s="22" t="s">
        <v>55</v>
      </c>
      <c r="D1085" s="46">
        <v>3000</v>
      </c>
      <c r="E1085" s="46">
        <v>2860</v>
      </c>
      <c r="F1085" s="46">
        <v>1895.9</v>
      </c>
      <c r="G1085" s="62">
        <f t="shared" si="142"/>
        <v>-964.09999999999991</v>
      </c>
      <c r="H1085" s="53">
        <f t="shared" si="143"/>
        <v>66.290209790209801</v>
      </c>
    </row>
    <row r="1086" spans="1:8" ht="14.25" customHeight="1" x14ac:dyDescent="0.2">
      <c r="A1086" s="9"/>
      <c r="B1086" s="4" t="s">
        <v>56</v>
      </c>
      <c r="C1086" s="20"/>
      <c r="D1086" s="54">
        <v>147486.9</v>
      </c>
      <c r="E1086" s="54">
        <v>156213.20000000001</v>
      </c>
      <c r="F1086" s="54">
        <v>153969.60000000001</v>
      </c>
      <c r="G1086" s="62">
        <f t="shared" si="142"/>
        <v>-2243.6000000000058</v>
      </c>
      <c r="H1086" s="53">
        <f t="shared" si="143"/>
        <v>98.56375773622203</v>
      </c>
    </row>
    <row r="1087" spans="1:8" ht="14.25" customHeight="1" x14ac:dyDescent="0.2">
      <c r="A1087" s="9"/>
      <c r="B1087" s="4" t="s">
        <v>57</v>
      </c>
      <c r="C1087" s="20"/>
      <c r="D1087" s="54">
        <v>147486.9</v>
      </c>
      <c r="E1087" s="54">
        <v>156213.20000000001</v>
      </c>
      <c r="F1087" s="54">
        <v>153969.60000000001</v>
      </c>
      <c r="G1087" s="62">
        <f t="shared" si="142"/>
        <v>-2243.6000000000058</v>
      </c>
      <c r="H1087" s="53">
        <f t="shared" si="143"/>
        <v>98.56375773622203</v>
      </c>
    </row>
    <row r="1088" spans="1:8" ht="14.25" customHeight="1" x14ac:dyDescent="0.2">
      <c r="A1088" s="9"/>
      <c r="B1088" s="197"/>
      <c r="C1088" s="197"/>
      <c r="D1088" s="198"/>
      <c r="E1088" s="198"/>
      <c r="F1088" s="198"/>
      <c r="G1088" s="198"/>
      <c r="H1088" s="198"/>
    </row>
    <row r="1089" spans="1:8" ht="22.5" customHeight="1" x14ac:dyDescent="0.2">
      <c r="A1089" s="9"/>
      <c r="B1089" s="4" t="s">
        <v>244</v>
      </c>
      <c r="C1089" s="26" t="s">
        <v>245</v>
      </c>
      <c r="D1089" s="48"/>
      <c r="E1089" s="48"/>
      <c r="F1089" s="48"/>
      <c r="G1089" s="48"/>
      <c r="H1089" s="48"/>
    </row>
    <row r="1090" spans="1:8" ht="22.5" customHeight="1" x14ac:dyDescent="0.2">
      <c r="A1090" s="9"/>
      <c r="B1090" s="4"/>
      <c r="C1090" s="29" t="s">
        <v>0</v>
      </c>
      <c r="D1090" s="15" t="s">
        <v>501</v>
      </c>
      <c r="E1090" s="15" t="s">
        <v>502</v>
      </c>
      <c r="F1090" s="15" t="s">
        <v>499</v>
      </c>
      <c r="G1090" s="16" t="s">
        <v>472</v>
      </c>
      <c r="H1090" s="15" t="s">
        <v>500</v>
      </c>
    </row>
    <row r="1091" spans="1:8" ht="14.25" customHeight="1" x14ac:dyDescent="0.2">
      <c r="A1091" s="9"/>
      <c r="B1091" s="5" t="s">
        <v>37</v>
      </c>
      <c r="C1091" s="22" t="s">
        <v>38</v>
      </c>
      <c r="D1091" s="51">
        <v>19572.5</v>
      </c>
      <c r="E1091" s="51">
        <v>18137.099999999999</v>
      </c>
      <c r="F1091" s="51">
        <v>18045.8</v>
      </c>
      <c r="G1091" s="62">
        <f t="shared" ref="G1091:G1099" si="144">F1091-E1091</f>
        <v>-91.299999999999272</v>
      </c>
      <c r="H1091" s="53">
        <f t="shared" ref="H1091:H1099" si="145">F1091/E1091*100</f>
        <v>99.496611917009886</v>
      </c>
    </row>
    <row r="1092" spans="1:8" ht="14.25" customHeight="1" x14ac:dyDescent="0.2">
      <c r="A1092" s="9"/>
      <c r="B1092" s="5" t="s">
        <v>39</v>
      </c>
      <c r="C1092" s="22" t="s">
        <v>40</v>
      </c>
      <c r="D1092" s="46">
        <v>3229.5</v>
      </c>
      <c r="E1092" s="46">
        <v>3082.8</v>
      </c>
      <c r="F1092" s="46">
        <v>2798.1</v>
      </c>
      <c r="G1092" s="62">
        <f t="shared" si="144"/>
        <v>-284.70000000000027</v>
      </c>
      <c r="H1092" s="53">
        <f t="shared" si="145"/>
        <v>90.764889061891779</v>
      </c>
    </row>
    <row r="1093" spans="1:8" ht="14.25" customHeight="1" x14ac:dyDescent="0.2">
      <c r="A1093" s="9"/>
      <c r="B1093" s="5" t="s">
        <v>41</v>
      </c>
      <c r="C1093" s="22" t="s">
        <v>42</v>
      </c>
      <c r="D1093" s="46">
        <v>5224.8</v>
      </c>
      <c r="E1093" s="46">
        <v>4048</v>
      </c>
      <c r="F1093" s="46">
        <v>2802.5</v>
      </c>
      <c r="G1093" s="62">
        <f t="shared" si="144"/>
        <v>-1245.5</v>
      </c>
      <c r="H1093" s="53">
        <f t="shared" si="145"/>
        <v>69.231719367588923</v>
      </c>
    </row>
    <row r="1094" spans="1:8" ht="14.25" customHeight="1" x14ac:dyDescent="0.2">
      <c r="A1094" s="9"/>
      <c r="B1094" s="5" t="s">
        <v>43</v>
      </c>
      <c r="C1094" s="22" t="s">
        <v>44</v>
      </c>
      <c r="D1094" s="46">
        <v>609.6</v>
      </c>
      <c r="E1094" s="46">
        <v>559.6</v>
      </c>
      <c r="F1094" s="46">
        <v>378.4</v>
      </c>
      <c r="G1094" s="62">
        <f t="shared" si="144"/>
        <v>-181.20000000000005</v>
      </c>
      <c r="H1094" s="53">
        <f t="shared" si="145"/>
        <v>67.619728377412429</v>
      </c>
    </row>
    <row r="1095" spans="1:8" ht="14.25" customHeight="1" x14ac:dyDescent="0.2">
      <c r="A1095" s="9"/>
      <c r="B1095" s="5" t="s">
        <v>45</v>
      </c>
      <c r="C1095" s="22" t="s">
        <v>46</v>
      </c>
      <c r="D1095" s="46">
        <v>546</v>
      </c>
      <c r="E1095" s="46">
        <v>559</v>
      </c>
      <c r="F1095" s="46">
        <v>340.8</v>
      </c>
      <c r="G1095" s="62">
        <f t="shared" si="144"/>
        <v>-218.2</v>
      </c>
      <c r="H1095" s="53">
        <f t="shared" si="145"/>
        <v>60.966010733452592</v>
      </c>
    </row>
    <row r="1096" spans="1:8" ht="14.25" customHeight="1" x14ac:dyDescent="0.2">
      <c r="A1096" s="9"/>
      <c r="B1096" s="4" t="s">
        <v>53</v>
      </c>
      <c r="C1096" s="20"/>
      <c r="D1096" s="54">
        <v>29182.400000000001</v>
      </c>
      <c r="E1096" s="54">
        <v>26386.5</v>
      </c>
      <c r="F1096" s="54">
        <v>24365.7</v>
      </c>
      <c r="G1096" s="62">
        <f t="shared" si="144"/>
        <v>-2020.7999999999993</v>
      </c>
      <c r="H1096" s="53">
        <f t="shared" si="145"/>
        <v>92.341538286623845</v>
      </c>
    </row>
    <row r="1097" spans="1:8" ht="14.25" customHeight="1" x14ac:dyDescent="0.2">
      <c r="A1097" s="9"/>
      <c r="B1097" s="5" t="s">
        <v>54</v>
      </c>
      <c r="C1097" s="22" t="s">
        <v>55</v>
      </c>
      <c r="D1097" s="46">
        <v>538.9</v>
      </c>
      <c r="E1097" s="46">
        <v>30</v>
      </c>
      <c r="F1097" s="46">
        <v>29.7</v>
      </c>
      <c r="G1097" s="62">
        <f t="shared" si="144"/>
        <v>-0.30000000000000071</v>
      </c>
      <c r="H1097" s="53">
        <f t="shared" si="145"/>
        <v>99</v>
      </c>
    </row>
    <row r="1098" spans="1:8" ht="14.25" customHeight="1" x14ac:dyDescent="0.2">
      <c r="A1098" s="9"/>
      <c r="B1098" s="4" t="s">
        <v>56</v>
      </c>
      <c r="C1098" s="20"/>
      <c r="D1098" s="54">
        <v>29721.3</v>
      </c>
      <c r="E1098" s="54">
        <v>26416.5</v>
      </c>
      <c r="F1098" s="54">
        <v>24395.4</v>
      </c>
      <c r="G1098" s="62">
        <f t="shared" si="144"/>
        <v>-2021.0999999999985</v>
      </c>
      <c r="H1098" s="53">
        <f t="shared" si="145"/>
        <v>92.349099994321733</v>
      </c>
    </row>
    <row r="1099" spans="1:8" ht="14.25" customHeight="1" x14ac:dyDescent="0.2">
      <c r="A1099" s="9"/>
      <c r="B1099" s="4" t="s">
        <v>57</v>
      </c>
      <c r="C1099" s="20"/>
      <c r="D1099" s="54">
        <v>29721.3</v>
      </c>
      <c r="E1099" s="54">
        <v>26416.5</v>
      </c>
      <c r="F1099" s="54">
        <v>24395.4</v>
      </c>
      <c r="G1099" s="62">
        <f t="shared" si="144"/>
        <v>-2021.0999999999985</v>
      </c>
      <c r="H1099" s="53">
        <f t="shared" si="145"/>
        <v>92.349099994321733</v>
      </c>
    </row>
    <row r="1100" spans="1:8" ht="14.25" customHeight="1" x14ac:dyDescent="0.2">
      <c r="A1100" s="9"/>
      <c r="B1100" s="197"/>
      <c r="C1100" s="197"/>
      <c r="D1100" s="198"/>
      <c r="E1100" s="198"/>
      <c r="F1100" s="198"/>
      <c r="G1100" s="198"/>
      <c r="H1100" s="198"/>
    </row>
    <row r="1101" spans="1:8" ht="21.75" customHeight="1" x14ac:dyDescent="0.2">
      <c r="A1101" s="9"/>
      <c r="B1101" s="4" t="s">
        <v>246</v>
      </c>
      <c r="C1101" s="26" t="s">
        <v>247</v>
      </c>
      <c r="D1101" s="48"/>
      <c r="E1101" s="48"/>
      <c r="F1101" s="48"/>
      <c r="G1101" s="48"/>
      <c r="H1101" s="48"/>
    </row>
    <row r="1102" spans="1:8" ht="20.25" customHeight="1" x14ac:dyDescent="0.2">
      <c r="A1102" s="9"/>
      <c r="B1102" s="4"/>
      <c r="C1102" s="29" t="s">
        <v>0</v>
      </c>
      <c r="D1102" s="15" t="s">
        <v>501</v>
      </c>
      <c r="E1102" s="15" t="s">
        <v>502</v>
      </c>
      <c r="F1102" s="15" t="s">
        <v>499</v>
      </c>
      <c r="G1102" s="16" t="s">
        <v>472</v>
      </c>
      <c r="H1102" s="15" t="s">
        <v>500</v>
      </c>
    </row>
    <row r="1103" spans="1:8" ht="14.25" customHeight="1" x14ac:dyDescent="0.2">
      <c r="A1103" s="9"/>
      <c r="B1103" s="5" t="s">
        <v>37</v>
      </c>
      <c r="C1103" s="22" t="s">
        <v>38</v>
      </c>
      <c r="D1103" s="51">
        <v>6100</v>
      </c>
      <c r="E1103" s="51">
        <v>6573.7</v>
      </c>
      <c r="F1103" s="51">
        <v>6573.7</v>
      </c>
      <c r="G1103" s="62">
        <f t="shared" ref="G1103:G1112" si="146">F1103-E1103</f>
        <v>0</v>
      </c>
      <c r="H1103" s="53">
        <f t="shared" ref="H1103:H1112" si="147">F1103/E1103*100</f>
        <v>100</v>
      </c>
    </row>
    <row r="1104" spans="1:8" ht="14.25" customHeight="1" x14ac:dyDescent="0.2">
      <c r="A1104" s="9"/>
      <c r="B1104" s="5" t="s">
        <v>39</v>
      </c>
      <c r="C1104" s="22" t="s">
        <v>40</v>
      </c>
      <c r="D1104" s="46">
        <v>1053</v>
      </c>
      <c r="E1104" s="46">
        <v>1086</v>
      </c>
      <c r="F1104" s="46">
        <v>1086</v>
      </c>
      <c r="G1104" s="62">
        <f t="shared" si="146"/>
        <v>0</v>
      </c>
      <c r="H1104" s="53">
        <f t="shared" si="147"/>
        <v>100</v>
      </c>
    </row>
    <row r="1105" spans="1:8" ht="14.25" customHeight="1" x14ac:dyDescent="0.2">
      <c r="A1105" s="9"/>
      <c r="B1105" s="5" t="s">
        <v>41</v>
      </c>
      <c r="C1105" s="22" t="s">
        <v>42</v>
      </c>
      <c r="D1105" s="46">
        <v>6000</v>
      </c>
      <c r="E1105" s="46">
        <v>6474.3</v>
      </c>
      <c r="F1105" s="46">
        <v>6473.6</v>
      </c>
      <c r="G1105" s="62">
        <f t="shared" si="146"/>
        <v>-0.6999999999998181</v>
      </c>
      <c r="H1105" s="53">
        <f t="shared" si="147"/>
        <v>99.989188020326523</v>
      </c>
    </row>
    <row r="1106" spans="1:8" ht="14.25" customHeight="1" x14ac:dyDescent="0.2">
      <c r="A1106" s="9"/>
      <c r="B1106" s="5" t="s">
        <v>43</v>
      </c>
      <c r="C1106" s="22" t="s">
        <v>44</v>
      </c>
      <c r="D1106" s="46">
        <v>550</v>
      </c>
      <c r="E1106" s="46">
        <v>84.9</v>
      </c>
      <c r="F1106" s="46">
        <v>84.9</v>
      </c>
      <c r="G1106" s="62">
        <f t="shared" si="146"/>
        <v>0</v>
      </c>
      <c r="H1106" s="53">
        <f t="shared" si="147"/>
        <v>100</v>
      </c>
    </row>
    <row r="1107" spans="1:8" ht="14.25" customHeight="1" x14ac:dyDescent="0.2">
      <c r="A1107" s="9"/>
      <c r="B1107" s="5" t="s">
        <v>45</v>
      </c>
      <c r="C1107" s="22" t="s">
        <v>46</v>
      </c>
      <c r="D1107" s="46">
        <v>300</v>
      </c>
      <c r="E1107" s="46">
        <v>250</v>
      </c>
      <c r="F1107" s="46">
        <v>250</v>
      </c>
      <c r="G1107" s="62">
        <f t="shared" si="146"/>
        <v>0</v>
      </c>
      <c r="H1107" s="53">
        <f t="shared" si="147"/>
        <v>100</v>
      </c>
    </row>
    <row r="1108" spans="1:8" ht="14.25" customHeight="1" x14ac:dyDescent="0.2">
      <c r="A1108" s="9"/>
      <c r="B1108" s="5" t="s">
        <v>47</v>
      </c>
      <c r="C1108" s="22" t="s">
        <v>48</v>
      </c>
      <c r="D1108" s="46">
        <v>2500</v>
      </c>
      <c r="E1108" s="46">
        <v>1750.7</v>
      </c>
      <c r="F1108" s="46">
        <v>1750.7</v>
      </c>
      <c r="G1108" s="62">
        <f t="shared" si="146"/>
        <v>0</v>
      </c>
      <c r="H1108" s="53">
        <f t="shared" si="147"/>
        <v>100</v>
      </c>
    </row>
    <row r="1109" spans="1:8" ht="14.25" customHeight="1" x14ac:dyDescent="0.2">
      <c r="A1109" s="9"/>
      <c r="B1109" s="4" t="s">
        <v>53</v>
      </c>
      <c r="C1109" s="20"/>
      <c r="D1109" s="54">
        <v>16503</v>
      </c>
      <c r="E1109" s="54">
        <v>16219.6</v>
      </c>
      <c r="F1109" s="54">
        <v>16218.9</v>
      </c>
      <c r="G1109" s="62">
        <f t="shared" si="146"/>
        <v>-0.7000000000007276</v>
      </c>
      <c r="H1109" s="53">
        <f t="shared" si="147"/>
        <v>99.995684233889861</v>
      </c>
    </row>
    <row r="1110" spans="1:8" ht="14.25" customHeight="1" x14ac:dyDescent="0.2">
      <c r="A1110" s="9"/>
      <c r="B1110" s="5" t="s">
        <v>54</v>
      </c>
      <c r="C1110" s="22" t="s">
        <v>55</v>
      </c>
      <c r="D1110" s="46">
        <v>900</v>
      </c>
      <c r="E1110" s="46">
        <v>120.5</v>
      </c>
      <c r="F1110" s="46">
        <v>120.5</v>
      </c>
      <c r="G1110" s="62">
        <f t="shared" si="146"/>
        <v>0</v>
      </c>
      <c r="H1110" s="53">
        <f t="shared" si="147"/>
        <v>100</v>
      </c>
    </row>
    <row r="1111" spans="1:8" ht="14.25" customHeight="1" x14ac:dyDescent="0.2">
      <c r="A1111" s="9"/>
      <c r="B1111" s="4" t="s">
        <v>56</v>
      </c>
      <c r="C1111" s="20"/>
      <c r="D1111" s="54">
        <v>17403</v>
      </c>
      <c r="E1111" s="54">
        <v>16340.1</v>
      </c>
      <c r="F1111" s="54">
        <v>16339.4</v>
      </c>
      <c r="G1111" s="62">
        <f t="shared" si="146"/>
        <v>-0.7000000000007276</v>
      </c>
      <c r="H1111" s="53">
        <f t="shared" si="147"/>
        <v>99.995716060489229</v>
      </c>
    </row>
    <row r="1112" spans="1:8" ht="14.25" customHeight="1" x14ac:dyDescent="0.2">
      <c r="A1112" s="9"/>
      <c r="B1112" s="4" t="s">
        <v>57</v>
      </c>
      <c r="C1112" s="20"/>
      <c r="D1112" s="54">
        <v>17403</v>
      </c>
      <c r="E1112" s="54">
        <v>16340.1</v>
      </c>
      <c r="F1112" s="54">
        <v>16339.4</v>
      </c>
      <c r="G1112" s="62">
        <f t="shared" si="146"/>
        <v>-0.7000000000007276</v>
      </c>
      <c r="H1112" s="53">
        <f t="shared" si="147"/>
        <v>99.995716060489229</v>
      </c>
    </row>
    <row r="1113" spans="1:8" ht="14.25" customHeight="1" x14ac:dyDescent="0.2">
      <c r="A1113" s="9"/>
      <c r="B1113" s="197"/>
      <c r="C1113" s="197"/>
      <c r="D1113" s="198"/>
      <c r="E1113" s="198"/>
      <c r="F1113" s="198"/>
      <c r="G1113" s="198"/>
      <c r="H1113" s="198"/>
    </row>
    <row r="1114" spans="1:8" ht="21.75" customHeight="1" x14ac:dyDescent="0.2">
      <c r="A1114" s="9"/>
      <c r="B1114" s="4" t="s">
        <v>248</v>
      </c>
      <c r="C1114" s="26" t="s">
        <v>249</v>
      </c>
      <c r="D1114" s="48"/>
      <c r="E1114" s="48"/>
      <c r="F1114" s="48"/>
      <c r="G1114" s="48"/>
      <c r="H1114" s="48"/>
    </row>
    <row r="1115" spans="1:8" ht="18.75" customHeight="1" x14ac:dyDescent="0.2">
      <c r="A1115" s="9"/>
      <c r="B1115" s="4"/>
      <c r="C1115" s="29" t="s">
        <v>0</v>
      </c>
      <c r="D1115" s="15" t="s">
        <v>501</v>
      </c>
      <c r="E1115" s="15" t="s">
        <v>502</v>
      </c>
      <c r="F1115" s="15" t="s">
        <v>499</v>
      </c>
      <c r="G1115" s="16" t="s">
        <v>472</v>
      </c>
      <c r="H1115" s="15" t="s">
        <v>500</v>
      </c>
    </row>
    <row r="1116" spans="1:8" ht="14.25" customHeight="1" x14ac:dyDescent="0.2">
      <c r="A1116" s="9"/>
      <c r="B1116" s="5" t="s">
        <v>37</v>
      </c>
      <c r="C1116" s="22" t="s">
        <v>38</v>
      </c>
      <c r="D1116" s="51">
        <v>4911.3999999999996</v>
      </c>
      <c r="E1116" s="51">
        <v>5347.4</v>
      </c>
      <c r="F1116" s="51">
        <v>5217</v>
      </c>
      <c r="G1116" s="62">
        <f t="shared" ref="G1116:G1124" si="148">F1116-E1116</f>
        <v>-130.39999999999964</v>
      </c>
      <c r="H1116" s="53">
        <f t="shared" ref="H1116:H1124" si="149">F1116/E1116*100</f>
        <v>97.561431723828406</v>
      </c>
    </row>
    <row r="1117" spans="1:8" ht="14.25" customHeight="1" x14ac:dyDescent="0.2">
      <c r="A1117" s="9"/>
      <c r="B1117" s="5" t="s">
        <v>39</v>
      </c>
      <c r="C1117" s="22" t="s">
        <v>40</v>
      </c>
      <c r="D1117" s="46">
        <v>685.3</v>
      </c>
      <c r="E1117" s="46">
        <v>926.3</v>
      </c>
      <c r="F1117" s="46">
        <v>879.4</v>
      </c>
      <c r="G1117" s="62">
        <f t="shared" si="148"/>
        <v>-46.899999999999977</v>
      </c>
      <c r="H1117" s="53">
        <f t="shared" si="149"/>
        <v>94.936845514412184</v>
      </c>
    </row>
    <row r="1118" spans="1:8" ht="14.25" customHeight="1" x14ac:dyDescent="0.2">
      <c r="A1118" s="9"/>
      <c r="B1118" s="5" t="s">
        <v>41</v>
      </c>
      <c r="C1118" s="22" t="s">
        <v>42</v>
      </c>
      <c r="D1118" s="46">
        <v>2613.6999999999998</v>
      </c>
      <c r="E1118" s="46">
        <v>1801.1</v>
      </c>
      <c r="F1118" s="46">
        <v>1307.8</v>
      </c>
      <c r="G1118" s="62">
        <f t="shared" si="148"/>
        <v>-493.29999999999995</v>
      </c>
      <c r="H1118" s="53">
        <f t="shared" si="149"/>
        <v>72.61118205541058</v>
      </c>
    </row>
    <row r="1119" spans="1:8" ht="14.25" customHeight="1" x14ac:dyDescent="0.2">
      <c r="A1119" s="9"/>
      <c r="B1119" s="5" t="s">
        <v>43</v>
      </c>
      <c r="C1119" s="22" t="s">
        <v>44</v>
      </c>
      <c r="D1119" s="46">
        <v>250</v>
      </c>
      <c r="E1119" s="46">
        <v>212.8</v>
      </c>
      <c r="F1119" s="46">
        <v>91.6</v>
      </c>
      <c r="G1119" s="62">
        <f t="shared" si="148"/>
        <v>-121.20000000000002</v>
      </c>
      <c r="H1119" s="53">
        <f t="shared" si="149"/>
        <v>43.045112781954877</v>
      </c>
    </row>
    <row r="1120" spans="1:8" ht="14.25" customHeight="1" x14ac:dyDescent="0.2">
      <c r="A1120" s="9"/>
      <c r="B1120" s="5" t="s">
        <v>45</v>
      </c>
      <c r="C1120" s="22" t="s">
        <v>46</v>
      </c>
      <c r="D1120" s="46">
        <v>280.7</v>
      </c>
      <c r="E1120" s="46">
        <v>280.7</v>
      </c>
      <c r="F1120" s="46">
        <v>280.7</v>
      </c>
      <c r="G1120" s="62">
        <f t="shared" si="148"/>
        <v>0</v>
      </c>
      <c r="H1120" s="53">
        <f t="shared" si="149"/>
        <v>100</v>
      </c>
    </row>
    <row r="1121" spans="1:8" ht="14.25" customHeight="1" x14ac:dyDescent="0.2">
      <c r="A1121" s="9"/>
      <c r="B1121" s="4" t="s">
        <v>53</v>
      </c>
      <c r="C1121" s="20"/>
      <c r="D1121" s="54">
        <v>8741.1</v>
      </c>
      <c r="E1121" s="54">
        <v>8568.2999999999993</v>
      </c>
      <c r="F1121" s="54">
        <v>7776.5</v>
      </c>
      <c r="G1121" s="62">
        <f t="shared" si="148"/>
        <v>-791.79999999999927</v>
      </c>
      <c r="H1121" s="53">
        <f t="shared" si="149"/>
        <v>90.758960353862506</v>
      </c>
    </row>
    <row r="1122" spans="1:8" ht="14.25" customHeight="1" x14ac:dyDescent="0.2">
      <c r="A1122" s="9"/>
      <c r="B1122" s="5" t="s">
        <v>54</v>
      </c>
      <c r="C1122" s="22" t="s">
        <v>55</v>
      </c>
      <c r="D1122" s="46">
        <v>296.5</v>
      </c>
      <c r="E1122" s="46">
        <v>296.5</v>
      </c>
      <c r="F1122" s="46">
        <v>0</v>
      </c>
      <c r="G1122" s="62">
        <f t="shared" si="148"/>
        <v>-296.5</v>
      </c>
      <c r="H1122" s="53">
        <f t="shared" si="149"/>
        <v>0</v>
      </c>
    </row>
    <row r="1123" spans="1:8" ht="14.25" customHeight="1" x14ac:dyDescent="0.2">
      <c r="A1123" s="9"/>
      <c r="B1123" s="4" t="s">
        <v>56</v>
      </c>
      <c r="C1123" s="20"/>
      <c r="D1123" s="54">
        <v>9037.6</v>
      </c>
      <c r="E1123" s="54">
        <v>8864.7999999999993</v>
      </c>
      <c r="F1123" s="54">
        <v>7776.5</v>
      </c>
      <c r="G1123" s="62">
        <f t="shared" si="148"/>
        <v>-1088.2999999999993</v>
      </c>
      <c r="H1123" s="53">
        <f t="shared" si="149"/>
        <v>87.723355292843621</v>
      </c>
    </row>
    <row r="1124" spans="1:8" ht="14.25" customHeight="1" x14ac:dyDescent="0.2">
      <c r="A1124" s="9"/>
      <c r="B1124" s="4" t="s">
        <v>57</v>
      </c>
      <c r="C1124" s="20"/>
      <c r="D1124" s="54">
        <v>9037.6</v>
      </c>
      <c r="E1124" s="54">
        <v>8864.7999999999993</v>
      </c>
      <c r="F1124" s="54">
        <v>7776.5</v>
      </c>
      <c r="G1124" s="62">
        <f t="shared" si="148"/>
        <v>-1088.2999999999993</v>
      </c>
      <c r="H1124" s="53">
        <f t="shared" si="149"/>
        <v>87.723355292843621</v>
      </c>
    </row>
    <row r="1125" spans="1:8" ht="14.25" customHeight="1" x14ac:dyDescent="0.2">
      <c r="A1125" s="9"/>
      <c r="B1125" s="197"/>
      <c r="C1125" s="197"/>
      <c r="D1125" s="198"/>
      <c r="E1125" s="198"/>
      <c r="F1125" s="198"/>
      <c r="G1125" s="198"/>
      <c r="H1125" s="198"/>
    </row>
    <row r="1126" spans="1:8" ht="23.25" customHeight="1" x14ac:dyDescent="0.2">
      <c r="A1126" s="9"/>
      <c r="B1126" s="4" t="s">
        <v>250</v>
      </c>
      <c r="C1126" s="26" t="s">
        <v>251</v>
      </c>
      <c r="D1126" s="48"/>
      <c r="E1126" s="48"/>
      <c r="F1126" s="48"/>
      <c r="G1126" s="48"/>
      <c r="H1126" s="48"/>
    </row>
    <row r="1127" spans="1:8" ht="23.25" customHeight="1" x14ac:dyDescent="0.2">
      <c r="A1127" s="9"/>
      <c r="B1127" s="4"/>
      <c r="C1127" s="29" t="s">
        <v>0</v>
      </c>
      <c r="D1127" s="15" t="s">
        <v>501</v>
      </c>
      <c r="E1127" s="15" t="s">
        <v>502</v>
      </c>
      <c r="F1127" s="15" t="s">
        <v>499</v>
      </c>
      <c r="G1127" s="16" t="s">
        <v>472</v>
      </c>
      <c r="H1127" s="15" t="s">
        <v>500</v>
      </c>
    </row>
    <row r="1128" spans="1:8" ht="14.25" customHeight="1" x14ac:dyDescent="0.2">
      <c r="A1128" s="9"/>
      <c r="B1128" s="5" t="s">
        <v>37</v>
      </c>
      <c r="C1128" s="22" t="s">
        <v>38</v>
      </c>
      <c r="D1128" s="51">
        <v>15314.7</v>
      </c>
      <c r="E1128" s="51">
        <v>13896.7</v>
      </c>
      <c r="F1128" s="51">
        <v>13896.7</v>
      </c>
      <c r="G1128" s="62">
        <f t="shared" ref="G1128:G1138" si="150">F1128-E1128</f>
        <v>0</v>
      </c>
      <c r="H1128" s="53">
        <f t="shared" ref="H1128:H1138" si="151">F1128/E1128*100</f>
        <v>100</v>
      </c>
    </row>
    <row r="1129" spans="1:8" ht="14.25" customHeight="1" x14ac:dyDescent="0.2">
      <c r="A1129" s="9"/>
      <c r="B1129" s="5" t="s">
        <v>39</v>
      </c>
      <c r="C1129" s="22" t="s">
        <v>40</v>
      </c>
      <c r="D1129" s="46">
        <v>2264.4</v>
      </c>
      <c r="E1129" s="46">
        <v>2264.4</v>
      </c>
      <c r="F1129" s="46">
        <v>2181.8000000000002</v>
      </c>
      <c r="G1129" s="62">
        <f t="shared" si="150"/>
        <v>-82.599999999999909</v>
      </c>
      <c r="H1129" s="53">
        <f t="shared" si="151"/>
        <v>96.352234587528713</v>
      </c>
    </row>
    <row r="1130" spans="1:8" ht="14.25" customHeight="1" x14ac:dyDescent="0.2">
      <c r="A1130" s="9"/>
      <c r="B1130" s="5" t="s">
        <v>41</v>
      </c>
      <c r="C1130" s="22" t="s">
        <v>42</v>
      </c>
      <c r="D1130" s="46">
        <v>5951</v>
      </c>
      <c r="E1130" s="46">
        <v>6947</v>
      </c>
      <c r="F1130" s="46">
        <v>5765.2</v>
      </c>
      <c r="G1130" s="62">
        <f t="shared" si="150"/>
        <v>-1181.8000000000002</v>
      </c>
      <c r="H1130" s="53">
        <f t="shared" si="151"/>
        <v>82.988340290772982</v>
      </c>
    </row>
    <row r="1131" spans="1:8" ht="14.25" customHeight="1" x14ac:dyDescent="0.2">
      <c r="A1131" s="9"/>
      <c r="B1131" s="5" t="s">
        <v>43</v>
      </c>
      <c r="C1131" s="22" t="s">
        <v>44</v>
      </c>
      <c r="D1131" s="46">
        <v>1100</v>
      </c>
      <c r="E1131" s="46">
        <v>867.4</v>
      </c>
      <c r="F1131" s="46">
        <v>495.4</v>
      </c>
      <c r="G1131" s="62">
        <f t="shared" si="150"/>
        <v>-372</v>
      </c>
      <c r="H1131" s="53">
        <f t="shared" si="151"/>
        <v>57.113211897625085</v>
      </c>
    </row>
    <row r="1132" spans="1:8" ht="14.25" customHeight="1" x14ac:dyDescent="0.2">
      <c r="A1132" s="9"/>
      <c r="B1132" s="5" t="s">
        <v>45</v>
      </c>
      <c r="C1132" s="22" t="s">
        <v>46</v>
      </c>
      <c r="D1132" s="46">
        <v>300</v>
      </c>
      <c r="E1132" s="46">
        <v>300</v>
      </c>
      <c r="F1132" s="46">
        <v>300</v>
      </c>
      <c r="G1132" s="62">
        <f t="shared" si="150"/>
        <v>0</v>
      </c>
      <c r="H1132" s="53">
        <f t="shared" si="151"/>
        <v>100</v>
      </c>
    </row>
    <row r="1133" spans="1:8" ht="14.25" customHeight="1" x14ac:dyDescent="0.2">
      <c r="A1133" s="9"/>
      <c r="B1133" s="5" t="s">
        <v>139</v>
      </c>
      <c r="C1133" s="22" t="s">
        <v>140</v>
      </c>
      <c r="D1133" s="46">
        <v>1110</v>
      </c>
      <c r="E1133" s="46">
        <v>1110</v>
      </c>
      <c r="F1133" s="46">
        <v>893.6</v>
      </c>
      <c r="G1133" s="62">
        <f t="shared" si="150"/>
        <v>-216.39999999999998</v>
      </c>
      <c r="H1133" s="53">
        <f t="shared" si="151"/>
        <v>80.50450450450451</v>
      </c>
    </row>
    <row r="1134" spans="1:8" ht="14.25" customHeight="1" x14ac:dyDescent="0.2">
      <c r="A1134" s="9"/>
      <c r="B1134" s="4" t="s">
        <v>53</v>
      </c>
      <c r="C1134" s="20"/>
      <c r="D1134" s="54">
        <v>26040.1</v>
      </c>
      <c r="E1134" s="54">
        <v>25385.5</v>
      </c>
      <c r="F1134" s="54">
        <v>23532.7</v>
      </c>
      <c r="G1134" s="62">
        <f t="shared" si="150"/>
        <v>-1852.7999999999993</v>
      </c>
      <c r="H1134" s="53">
        <f t="shared" si="151"/>
        <v>92.701345256150177</v>
      </c>
    </row>
    <row r="1135" spans="1:8" ht="14.25" customHeight="1" x14ac:dyDescent="0.2">
      <c r="A1135" s="9"/>
      <c r="B1135" s="5" t="s">
        <v>54</v>
      </c>
      <c r="C1135" s="22" t="s">
        <v>55</v>
      </c>
      <c r="D1135" s="46">
        <v>500</v>
      </c>
      <c r="E1135" s="46">
        <v>0</v>
      </c>
      <c r="F1135" s="46">
        <v>0</v>
      </c>
      <c r="G1135" s="62">
        <f t="shared" si="150"/>
        <v>0</v>
      </c>
      <c r="H1135" s="60"/>
    </row>
    <row r="1136" spans="1:8" ht="14.25" customHeight="1" x14ac:dyDescent="0.2">
      <c r="A1136" s="9"/>
      <c r="B1136" s="4" t="s">
        <v>56</v>
      </c>
      <c r="C1136" s="20"/>
      <c r="D1136" s="54">
        <v>26540.1</v>
      </c>
      <c r="E1136" s="54">
        <v>25385.5</v>
      </c>
      <c r="F1136" s="54">
        <v>23532.7</v>
      </c>
      <c r="G1136" s="62">
        <f t="shared" si="150"/>
        <v>-1852.7999999999993</v>
      </c>
      <c r="H1136" s="53">
        <f t="shared" si="151"/>
        <v>92.701345256150177</v>
      </c>
    </row>
    <row r="1137" spans="1:8" ht="14.25" customHeight="1" x14ac:dyDescent="0.2">
      <c r="A1137" s="9"/>
      <c r="B1137" s="4" t="s">
        <v>508</v>
      </c>
      <c r="C1137" s="20"/>
      <c r="D1137" s="54">
        <v>4984.2</v>
      </c>
      <c r="E1137" s="54">
        <v>7507.6</v>
      </c>
      <c r="F1137" s="54">
        <v>6047.2</v>
      </c>
      <c r="G1137" s="62">
        <f t="shared" si="150"/>
        <v>-1460.4000000000005</v>
      </c>
      <c r="H1137" s="53">
        <f t="shared" si="151"/>
        <v>80.547711652192447</v>
      </c>
    </row>
    <row r="1138" spans="1:8" ht="14.25" customHeight="1" x14ac:dyDescent="0.2">
      <c r="A1138" s="9"/>
      <c r="B1138" s="4" t="s">
        <v>57</v>
      </c>
      <c r="C1138" s="20"/>
      <c r="D1138" s="54">
        <v>31524.3</v>
      </c>
      <c r="E1138" s="54">
        <v>32893.1</v>
      </c>
      <c r="F1138" s="54">
        <v>29580</v>
      </c>
      <c r="G1138" s="62">
        <f t="shared" si="150"/>
        <v>-3313.0999999999985</v>
      </c>
      <c r="H1138" s="53">
        <f t="shared" si="151"/>
        <v>89.927674801098107</v>
      </c>
    </row>
    <row r="1139" spans="1:8" ht="14.25" customHeight="1" x14ac:dyDescent="0.2">
      <c r="A1139" s="9"/>
      <c r="B1139" s="197"/>
      <c r="C1139" s="197"/>
      <c r="D1139" s="198"/>
      <c r="E1139" s="198"/>
      <c r="F1139" s="198"/>
      <c r="G1139" s="198"/>
      <c r="H1139" s="198"/>
    </row>
    <row r="1140" spans="1:8" ht="21.75" customHeight="1" x14ac:dyDescent="0.2">
      <c r="A1140" s="9"/>
      <c r="B1140" s="4" t="s">
        <v>252</v>
      </c>
      <c r="C1140" s="26" t="s">
        <v>253</v>
      </c>
      <c r="D1140" s="48"/>
      <c r="E1140" s="48"/>
      <c r="F1140" s="48"/>
      <c r="G1140" s="48"/>
      <c r="H1140" s="48"/>
    </row>
    <row r="1141" spans="1:8" ht="18.75" customHeight="1" x14ac:dyDescent="0.2">
      <c r="A1141" s="9"/>
      <c r="B1141" s="4"/>
      <c r="C1141" s="29" t="s">
        <v>0</v>
      </c>
      <c r="D1141" s="15" t="s">
        <v>501</v>
      </c>
      <c r="E1141" s="15" t="s">
        <v>502</v>
      </c>
      <c r="F1141" s="15" t="s">
        <v>499</v>
      </c>
      <c r="G1141" s="16" t="s">
        <v>472</v>
      </c>
      <c r="H1141" s="15" t="s">
        <v>500</v>
      </c>
    </row>
    <row r="1142" spans="1:8" ht="14.25" customHeight="1" x14ac:dyDescent="0.2">
      <c r="A1142" s="9"/>
      <c r="B1142" s="5" t="s">
        <v>37</v>
      </c>
      <c r="C1142" s="22" t="s">
        <v>38</v>
      </c>
      <c r="D1142" s="46">
        <v>7142.1</v>
      </c>
      <c r="E1142" s="46">
        <v>6378.1</v>
      </c>
      <c r="F1142" s="46">
        <v>6378.1</v>
      </c>
      <c r="G1142" s="62">
        <f t="shared" ref="G1142:G1152" si="152">F1142-E1142</f>
        <v>0</v>
      </c>
      <c r="H1142" s="53">
        <f t="shared" ref="H1142:H1152" si="153">F1142/E1142*100</f>
        <v>100</v>
      </c>
    </row>
    <row r="1143" spans="1:8" ht="14.25" customHeight="1" x14ac:dyDescent="0.2">
      <c r="A1143" s="9"/>
      <c r="B1143" s="5" t="s">
        <v>39</v>
      </c>
      <c r="C1143" s="22" t="s">
        <v>40</v>
      </c>
      <c r="D1143" s="46">
        <v>1056</v>
      </c>
      <c r="E1143" s="46">
        <v>972.5</v>
      </c>
      <c r="F1143" s="46">
        <v>972.5</v>
      </c>
      <c r="G1143" s="62">
        <f t="shared" si="152"/>
        <v>0</v>
      </c>
      <c r="H1143" s="53">
        <f t="shared" si="153"/>
        <v>100</v>
      </c>
    </row>
    <row r="1144" spans="1:8" ht="14.25" customHeight="1" x14ac:dyDescent="0.2">
      <c r="A1144" s="9"/>
      <c r="B1144" s="5" t="s">
        <v>41</v>
      </c>
      <c r="C1144" s="22" t="s">
        <v>42</v>
      </c>
      <c r="D1144" s="46">
        <v>1391.4</v>
      </c>
      <c r="E1144" s="46">
        <v>3080.5</v>
      </c>
      <c r="F1144" s="46">
        <v>2893.4</v>
      </c>
      <c r="G1144" s="62">
        <f t="shared" si="152"/>
        <v>-187.09999999999991</v>
      </c>
      <c r="H1144" s="53">
        <f t="shared" si="153"/>
        <v>93.926310663853272</v>
      </c>
    </row>
    <row r="1145" spans="1:8" ht="14.25" customHeight="1" x14ac:dyDescent="0.2">
      <c r="A1145" s="9"/>
      <c r="B1145" s="5" t="s">
        <v>43</v>
      </c>
      <c r="C1145" s="22" t="s">
        <v>44</v>
      </c>
      <c r="D1145" s="46">
        <v>205</v>
      </c>
      <c r="E1145" s="46">
        <v>283</v>
      </c>
      <c r="F1145" s="46">
        <v>231.2</v>
      </c>
      <c r="G1145" s="62">
        <f t="shared" si="152"/>
        <v>-51.800000000000011</v>
      </c>
      <c r="H1145" s="53">
        <f t="shared" si="153"/>
        <v>81.696113074204945</v>
      </c>
    </row>
    <row r="1146" spans="1:8" ht="14.25" customHeight="1" x14ac:dyDescent="0.2">
      <c r="A1146" s="9"/>
      <c r="B1146" s="5" t="s">
        <v>45</v>
      </c>
      <c r="C1146" s="22" t="s">
        <v>46</v>
      </c>
      <c r="D1146" s="46">
        <v>296.8</v>
      </c>
      <c r="E1146" s="46">
        <v>146.80000000000001</v>
      </c>
      <c r="F1146" s="46">
        <v>130</v>
      </c>
      <c r="G1146" s="62">
        <f t="shared" si="152"/>
        <v>-16.800000000000011</v>
      </c>
      <c r="H1146" s="53">
        <f t="shared" si="153"/>
        <v>88.555858310626704</v>
      </c>
    </row>
    <row r="1147" spans="1:8" ht="14.25" customHeight="1" x14ac:dyDescent="0.2">
      <c r="A1147" s="9"/>
      <c r="B1147" s="5" t="s">
        <v>139</v>
      </c>
      <c r="C1147" s="22" t="s">
        <v>140</v>
      </c>
      <c r="D1147" s="46">
        <v>520</v>
      </c>
      <c r="E1147" s="46">
        <v>520</v>
      </c>
      <c r="F1147" s="46">
        <v>465.2</v>
      </c>
      <c r="G1147" s="62">
        <f t="shared" si="152"/>
        <v>-54.800000000000011</v>
      </c>
      <c r="H1147" s="53">
        <f t="shared" si="153"/>
        <v>89.461538461538453</v>
      </c>
    </row>
    <row r="1148" spans="1:8" ht="14.25" customHeight="1" x14ac:dyDescent="0.2">
      <c r="A1148" s="9"/>
      <c r="B1148" s="4" t="s">
        <v>53</v>
      </c>
      <c r="C1148" s="20"/>
      <c r="D1148" s="54">
        <v>10611.3</v>
      </c>
      <c r="E1148" s="54">
        <v>11380.9</v>
      </c>
      <c r="F1148" s="54">
        <v>11070.5</v>
      </c>
      <c r="G1148" s="62">
        <f t="shared" si="152"/>
        <v>-310.39999999999964</v>
      </c>
      <c r="H1148" s="53">
        <f t="shared" si="153"/>
        <v>97.272623430484401</v>
      </c>
    </row>
    <row r="1149" spans="1:8" ht="14.25" customHeight="1" x14ac:dyDescent="0.2">
      <c r="A1149" s="9"/>
      <c r="B1149" s="5" t="s">
        <v>54</v>
      </c>
      <c r="C1149" s="22" t="s">
        <v>55</v>
      </c>
      <c r="D1149" s="46">
        <v>100</v>
      </c>
      <c r="E1149" s="46">
        <v>310</v>
      </c>
      <c r="F1149" s="46">
        <v>188.9</v>
      </c>
      <c r="G1149" s="62">
        <f t="shared" si="152"/>
        <v>-121.1</v>
      </c>
      <c r="H1149" s="53">
        <f t="shared" si="153"/>
        <v>60.935483870967744</v>
      </c>
    </row>
    <row r="1150" spans="1:8" ht="14.25" customHeight="1" x14ac:dyDescent="0.2">
      <c r="A1150" s="9"/>
      <c r="B1150" s="4" t="s">
        <v>56</v>
      </c>
      <c r="C1150" s="20"/>
      <c r="D1150" s="54">
        <v>10711.3</v>
      </c>
      <c r="E1150" s="54">
        <v>11690.9</v>
      </c>
      <c r="F1150" s="54">
        <v>11259.4</v>
      </c>
      <c r="G1150" s="62">
        <f t="shared" si="152"/>
        <v>-431.5</v>
      </c>
      <c r="H1150" s="53">
        <f t="shared" si="153"/>
        <v>96.309095108161046</v>
      </c>
    </row>
    <row r="1151" spans="1:8" ht="14.25" customHeight="1" x14ac:dyDescent="0.2">
      <c r="A1151" s="9"/>
      <c r="B1151" s="4" t="s">
        <v>508</v>
      </c>
      <c r="C1151" s="20"/>
      <c r="D1151" s="54">
        <v>6000</v>
      </c>
      <c r="E1151" s="54">
        <v>9443.2999999999993</v>
      </c>
      <c r="F1151" s="54">
        <v>4631.8</v>
      </c>
      <c r="G1151" s="62">
        <f t="shared" si="152"/>
        <v>-4811.4999999999991</v>
      </c>
      <c r="H1151" s="53">
        <f t="shared" si="153"/>
        <v>49.048531763260726</v>
      </c>
    </row>
    <row r="1152" spans="1:8" ht="14.25" customHeight="1" x14ac:dyDescent="0.2">
      <c r="A1152" s="9"/>
      <c r="B1152" s="4" t="s">
        <v>57</v>
      </c>
      <c r="C1152" s="20"/>
      <c r="D1152" s="54">
        <v>16711.3</v>
      </c>
      <c r="E1152" s="54">
        <v>21134.2</v>
      </c>
      <c r="F1152" s="54">
        <v>15891.1</v>
      </c>
      <c r="G1152" s="62">
        <f t="shared" si="152"/>
        <v>-5243.1</v>
      </c>
      <c r="H1152" s="53">
        <f t="shared" si="153"/>
        <v>75.191395936444252</v>
      </c>
    </row>
    <row r="1153" spans="1:8" ht="14.25" customHeight="1" x14ac:dyDescent="0.2">
      <c r="A1153" s="9"/>
      <c r="B1153" s="197"/>
      <c r="C1153" s="197"/>
      <c r="D1153" s="198"/>
      <c r="E1153" s="198"/>
      <c r="F1153" s="198"/>
      <c r="G1153" s="198"/>
      <c r="H1153" s="198"/>
    </row>
    <row r="1154" spans="1:8" ht="24" customHeight="1" x14ac:dyDescent="0.2">
      <c r="A1154" s="9"/>
      <c r="B1154" s="4" t="s">
        <v>254</v>
      </c>
      <c r="C1154" s="26" t="s">
        <v>255</v>
      </c>
      <c r="D1154" s="48"/>
      <c r="E1154" s="48"/>
      <c r="F1154" s="48"/>
      <c r="G1154" s="48"/>
      <c r="H1154" s="48"/>
    </row>
    <row r="1155" spans="1:8" ht="21.75" customHeight="1" x14ac:dyDescent="0.2">
      <c r="A1155" s="9"/>
      <c r="B1155" s="4"/>
      <c r="C1155" s="29" t="s">
        <v>0</v>
      </c>
      <c r="D1155" s="15" t="s">
        <v>501</v>
      </c>
      <c r="E1155" s="15" t="s">
        <v>502</v>
      </c>
      <c r="F1155" s="15" t="s">
        <v>499</v>
      </c>
      <c r="G1155" s="16" t="s">
        <v>472</v>
      </c>
      <c r="H1155" s="15" t="s">
        <v>500</v>
      </c>
    </row>
    <row r="1156" spans="1:8" ht="14.25" customHeight="1" x14ac:dyDescent="0.2">
      <c r="A1156" s="9"/>
      <c r="B1156" s="5" t="s">
        <v>37</v>
      </c>
      <c r="C1156" s="22" t="s">
        <v>38</v>
      </c>
      <c r="D1156" s="51">
        <v>0</v>
      </c>
      <c r="E1156" s="51">
        <v>230</v>
      </c>
      <c r="F1156" s="51">
        <v>230</v>
      </c>
      <c r="G1156" s="62">
        <f>F1156-E1156</f>
        <v>0</v>
      </c>
      <c r="H1156" s="53">
        <f t="shared" ref="H1156:H1160" si="154">F1156/E1156*100</f>
        <v>100</v>
      </c>
    </row>
    <row r="1157" spans="1:8" ht="14.25" customHeight="1" x14ac:dyDescent="0.2">
      <c r="A1157" s="9"/>
      <c r="B1157" s="5" t="s">
        <v>39</v>
      </c>
      <c r="C1157" s="22" t="s">
        <v>40</v>
      </c>
      <c r="D1157" s="46">
        <v>0</v>
      </c>
      <c r="E1157" s="46">
        <v>50</v>
      </c>
      <c r="F1157" s="46">
        <v>50</v>
      </c>
      <c r="G1157" s="62">
        <f>F1157-E1157</f>
        <v>0</v>
      </c>
      <c r="H1157" s="53">
        <f t="shared" si="154"/>
        <v>100</v>
      </c>
    </row>
    <row r="1158" spans="1:8" ht="14.25" customHeight="1" x14ac:dyDescent="0.2">
      <c r="A1158" s="9"/>
      <c r="B1158" s="4" t="s">
        <v>53</v>
      </c>
      <c r="C1158" s="20"/>
      <c r="D1158" s="54">
        <v>0</v>
      </c>
      <c r="E1158" s="54">
        <v>280</v>
      </c>
      <c r="F1158" s="54">
        <v>280</v>
      </c>
      <c r="G1158" s="62">
        <f>F1158-E1158</f>
        <v>0</v>
      </c>
      <c r="H1158" s="53">
        <f t="shared" si="154"/>
        <v>100</v>
      </c>
    </row>
    <row r="1159" spans="1:8" ht="14.25" customHeight="1" x14ac:dyDescent="0.2">
      <c r="A1159" s="9"/>
      <c r="B1159" s="4" t="s">
        <v>56</v>
      </c>
      <c r="C1159" s="20"/>
      <c r="D1159" s="54">
        <v>0</v>
      </c>
      <c r="E1159" s="54">
        <v>280</v>
      </c>
      <c r="F1159" s="54">
        <v>280</v>
      </c>
      <c r="G1159" s="62">
        <f>F1159-E1159</f>
        <v>0</v>
      </c>
      <c r="H1159" s="53">
        <f t="shared" si="154"/>
        <v>100</v>
      </c>
    </row>
    <row r="1160" spans="1:8" ht="14.25" customHeight="1" x14ac:dyDescent="0.2">
      <c r="A1160" s="9"/>
      <c r="B1160" s="4" t="s">
        <v>57</v>
      </c>
      <c r="C1160" s="20"/>
      <c r="D1160" s="54">
        <v>0</v>
      </c>
      <c r="E1160" s="54">
        <v>280</v>
      </c>
      <c r="F1160" s="54">
        <v>280</v>
      </c>
      <c r="G1160" s="62">
        <f>F1160-E1160</f>
        <v>0</v>
      </c>
      <c r="H1160" s="53">
        <f t="shared" si="154"/>
        <v>100</v>
      </c>
    </row>
    <row r="1161" spans="1:8" ht="14.25" customHeight="1" x14ac:dyDescent="0.2">
      <c r="A1161" s="9"/>
      <c r="B1161" s="197"/>
      <c r="C1161" s="197"/>
      <c r="D1161" s="198"/>
      <c r="E1161" s="198"/>
      <c r="F1161" s="198"/>
      <c r="G1161" s="198"/>
      <c r="H1161" s="198"/>
    </row>
    <row r="1162" spans="1:8" ht="20.25" customHeight="1" x14ac:dyDescent="0.2">
      <c r="A1162" s="9"/>
      <c r="B1162" s="4" t="s">
        <v>256</v>
      </c>
      <c r="C1162" s="26" t="s">
        <v>257</v>
      </c>
      <c r="D1162" s="65"/>
      <c r="E1162" s="65"/>
      <c r="F1162" s="65"/>
      <c r="G1162" s="66"/>
      <c r="H1162" s="65"/>
    </row>
    <row r="1163" spans="1:8" ht="24.75" customHeight="1" x14ac:dyDescent="0.2">
      <c r="A1163" s="9"/>
      <c r="B1163" s="2"/>
      <c r="C1163" s="29" t="s">
        <v>0</v>
      </c>
      <c r="D1163" s="15" t="s">
        <v>501</v>
      </c>
      <c r="E1163" s="15" t="s">
        <v>502</v>
      </c>
      <c r="F1163" s="15" t="s">
        <v>499</v>
      </c>
      <c r="G1163" s="16" t="s">
        <v>472</v>
      </c>
      <c r="H1163" s="15" t="s">
        <v>500</v>
      </c>
    </row>
    <row r="1164" spans="1:8" ht="14.25" customHeight="1" x14ac:dyDescent="0.2">
      <c r="A1164" s="9"/>
      <c r="B1164" s="5" t="s">
        <v>37</v>
      </c>
      <c r="C1164" s="22" t="s">
        <v>38</v>
      </c>
      <c r="D1164" s="46">
        <v>4955.5</v>
      </c>
      <c r="E1164" s="46">
        <v>4605.5</v>
      </c>
      <c r="F1164" s="46">
        <v>4377.6000000000004</v>
      </c>
      <c r="G1164" s="62">
        <f t="shared" ref="G1164:G1171" si="155">F1164-E1164</f>
        <v>-227.89999999999964</v>
      </c>
      <c r="H1164" s="53">
        <f t="shared" ref="H1164:H1171" si="156">F1164/E1164*100</f>
        <v>95.051568776462929</v>
      </c>
    </row>
    <row r="1165" spans="1:8" ht="14.25" customHeight="1" x14ac:dyDescent="0.2">
      <c r="A1165" s="9"/>
      <c r="B1165" s="5" t="s">
        <v>39</v>
      </c>
      <c r="C1165" s="22" t="s">
        <v>40</v>
      </c>
      <c r="D1165" s="46">
        <v>854.7</v>
      </c>
      <c r="E1165" s="46">
        <v>794.7</v>
      </c>
      <c r="F1165" s="46">
        <v>678.3</v>
      </c>
      <c r="G1165" s="62">
        <f t="shared" si="155"/>
        <v>-116.40000000000009</v>
      </c>
      <c r="H1165" s="53">
        <f t="shared" si="156"/>
        <v>85.352963382408447</v>
      </c>
    </row>
    <row r="1166" spans="1:8" ht="14.25" customHeight="1" x14ac:dyDescent="0.2">
      <c r="A1166" s="9"/>
      <c r="B1166" s="5" t="s">
        <v>41</v>
      </c>
      <c r="C1166" s="22" t="s">
        <v>42</v>
      </c>
      <c r="D1166" s="46">
        <v>500.5</v>
      </c>
      <c r="E1166" s="46">
        <v>639.1</v>
      </c>
      <c r="F1166" s="46">
        <v>351.5</v>
      </c>
      <c r="G1166" s="62">
        <f t="shared" si="155"/>
        <v>-287.60000000000002</v>
      </c>
      <c r="H1166" s="53">
        <f t="shared" si="156"/>
        <v>54.999217649820054</v>
      </c>
    </row>
    <row r="1167" spans="1:8" ht="14.25" customHeight="1" x14ac:dyDescent="0.2">
      <c r="A1167" s="9"/>
      <c r="B1167" s="5" t="s">
        <v>43</v>
      </c>
      <c r="C1167" s="22" t="s">
        <v>44</v>
      </c>
      <c r="D1167" s="46">
        <v>150</v>
      </c>
      <c r="E1167" s="46">
        <v>145.6</v>
      </c>
      <c r="F1167" s="46">
        <v>56.8</v>
      </c>
      <c r="G1167" s="62">
        <f t="shared" si="155"/>
        <v>-88.8</v>
      </c>
      <c r="H1167" s="53">
        <f t="shared" si="156"/>
        <v>39.010989010989015</v>
      </c>
    </row>
    <row r="1168" spans="1:8" ht="14.25" customHeight="1" x14ac:dyDescent="0.2">
      <c r="A1168" s="9"/>
      <c r="B1168" s="4" t="s">
        <v>53</v>
      </c>
      <c r="C1168" s="20"/>
      <c r="D1168" s="54">
        <v>6460.7</v>
      </c>
      <c r="E1168" s="54">
        <v>6184.9</v>
      </c>
      <c r="F1168" s="54">
        <v>5464.1</v>
      </c>
      <c r="G1168" s="62">
        <f t="shared" si="155"/>
        <v>-720.79999999999927</v>
      </c>
      <c r="H1168" s="53">
        <f t="shared" si="156"/>
        <v>88.345809956506997</v>
      </c>
    </row>
    <row r="1169" spans="1:8" ht="14.25" customHeight="1" x14ac:dyDescent="0.2">
      <c r="A1169" s="9"/>
      <c r="B1169" s="5" t="s">
        <v>54</v>
      </c>
      <c r="C1169" s="22" t="s">
        <v>55</v>
      </c>
      <c r="D1169" s="46">
        <v>75</v>
      </c>
      <c r="E1169" s="46">
        <v>75</v>
      </c>
      <c r="F1169" s="46">
        <v>29</v>
      </c>
      <c r="G1169" s="62">
        <f t="shared" si="155"/>
        <v>-46</v>
      </c>
      <c r="H1169" s="53">
        <f t="shared" si="156"/>
        <v>38.666666666666664</v>
      </c>
    </row>
    <row r="1170" spans="1:8" ht="14.25" customHeight="1" x14ac:dyDescent="0.2">
      <c r="A1170" s="9"/>
      <c r="B1170" s="4" t="s">
        <v>56</v>
      </c>
      <c r="C1170" s="20"/>
      <c r="D1170" s="54">
        <v>6535.7</v>
      </c>
      <c r="E1170" s="54">
        <v>6259.9</v>
      </c>
      <c r="F1170" s="54">
        <v>5493.1</v>
      </c>
      <c r="G1170" s="62">
        <f t="shared" si="155"/>
        <v>-766.79999999999927</v>
      </c>
      <c r="H1170" s="53">
        <f t="shared" si="156"/>
        <v>87.75060304477708</v>
      </c>
    </row>
    <row r="1171" spans="1:8" ht="14.25" customHeight="1" x14ac:dyDescent="0.2">
      <c r="A1171" s="9"/>
      <c r="B1171" s="4" t="s">
        <v>57</v>
      </c>
      <c r="C1171" s="20"/>
      <c r="D1171" s="54">
        <v>6535.7</v>
      </c>
      <c r="E1171" s="54">
        <v>6259.9</v>
      </c>
      <c r="F1171" s="54">
        <v>5493.1</v>
      </c>
      <c r="G1171" s="62">
        <f t="shared" si="155"/>
        <v>-766.79999999999927</v>
      </c>
      <c r="H1171" s="53">
        <f t="shared" si="156"/>
        <v>87.75060304477708</v>
      </c>
    </row>
    <row r="1172" spans="1:8" ht="14.25" customHeight="1" x14ac:dyDescent="0.2">
      <c r="A1172" s="9"/>
      <c r="B1172" s="197"/>
      <c r="C1172" s="197"/>
      <c r="D1172" s="198"/>
      <c r="E1172" s="198"/>
      <c r="F1172" s="198"/>
      <c r="G1172" s="198"/>
      <c r="H1172" s="198"/>
    </row>
    <row r="1173" spans="1:8" ht="33" customHeight="1" x14ac:dyDescent="0.2">
      <c r="A1173" s="9"/>
      <c r="B1173" s="4" t="s">
        <v>258</v>
      </c>
      <c r="C1173" s="26" t="s">
        <v>259</v>
      </c>
      <c r="D1173" s="48"/>
      <c r="E1173" s="48"/>
      <c r="F1173" s="48"/>
      <c r="G1173" s="48"/>
      <c r="H1173" s="48"/>
    </row>
    <row r="1174" spans="1:8" ht="22.5" customHeight="1" x14ac:dyDescent="0.2">
      <c r="A1174" s="9"/>
      <c r="B1174" s="4"/>
      <c r="C1174" s="29" t="s">
        <v>0</v>
      </c>
      <c r="D1174" s="15" t="s">
        <v>501</v>
      </c>
      <c r="E1174" s="15" t="s">
        <v>502</v>
      </c>
      <c r="F1174" s="15" t="s">
        <v>499</v>
      </c>
      <c r="G1174" s="16" t="s">
        <v>472</v>
      </c>
      <c r="H1174" s="15" t="s">
        <v>500</v>
      </c>
    </row>
    <row r="1175" spans="1:8" ht="14.25" customHeight="1" x14ac:dyDescent="0.2">
      <c r="A1175" s="9"/>
      <c r="B1175" s="5" t="s">
        <v>37</v>
      </c>
      <c r="C1175" s="22" t="s">
        <v>38</v>
      </c>
      <c r="D1175" s="51">
        <v>0</v>
      </c>
      <c r="E1175" s="51">
        <v>1089.5999999999999</v>
      </c>
      <c r="F1175" s="51">
        <v>1064.9000000000001</v>
      </c>
      <c r="G1175" s="62">
        <f t="shared" ref="G1175:G1183" si="157">F1175-E1175</f>
        <v>-24.699999999999818</v>
      </c>
      <c r="H1175" s="53">
        <f t="shared" ref="H1175" si="158">F1175/E1175*100</f>
        <v>97.73311306901617</v>
      </c>
    </row>
    <row r="1176" spans="1:8" ht="14.25" customHeight="1" x14ac:dyDescent="0.2">
      <c r="A1176" s="9"/>
      <c r="B1176" s="5" t="s">
        <v>39</v>
      </c>
      <c r="C1176" s="22" t="s">
        <v>40</v>
      </c>
      <c r="D1176" s="46">
        <v>0</v>
      </c>
      <c r="E1176" s="46">
        <v>188</v>
      </c>
      <c r="F1176" s="46">
        <v>182.7</v>
      </c>
      <c r="G1176" s="62">
        <f t="shared" si="157"/>
        <v>-5.3000000000000114</v>
      </c>
      <c r="H1176" s="53">
        <f t="shared" ref="H1176:H1183" si="159">F1176/E1176*100</f>
        <v>97.180851063829778</v>
      </c>
    </row>
    <row r="1177" spans="1:8" ht="14.25" customHeight="1" x14ac:dyDescent="0.2">
      <c r="A1177" s="9"/>
      <c r="B1177" s="5" t="s">
        <v>41</v>
      </c>
      <c r="C1177" s="22" t="s">
        <v>42</v>
      </c>
      <c r="D1177" s="46">
        <v>0</v>
      </c>
      <c r="E1177" s="46">
        <v>186.9</v>
      </c>
      <c r="F1177" s="46">
        <v>159.69999999999999</v>
      </c>
      <c r="G1177" s="62">
        <f t="shared" si="157"/>
        <v>-27.200000000000017</v>
      </c>
      <c r="H1177" s="53">
        <f t="shared" si="159"/>
        <v>85.446762974852845</v>
      </c>
    </row>
    <row r="1178" spans="1:8" ht="14.25" customHeight="1" x14ac:dyDescent="0.2">
      <c r="A1178" s="9"/>
      <c r="B1178" s="5" t="s">
        <v>43</v>
      </c>
      <c r="C1178" s="22" t="s">
        <v>44</v>
      </c>
      <c r="D1178" s="46">
        <v>0</v>
      </c>
      <c r="E1178" s="46">
        <v>105</v>
      </c>
      <c r="F1178" s="46">
        <v>105</v>
      </c>
      <c r="G1178" s="62">
        <f t="shared" si="157"/>
        <v>0</v>
      </c>
      <c r="H1178" s="53">
        <f t="shared" si="159"/>
        <v>100</v>
      </c>
    </row>
    <row r="1179" spans="1:8" ht="14.25" customHeight="1" x14ac:dyDescent="0.2">
      <c r="A1179" s="9"/>
      <c r="B1179" s="5" t="s">
        <v>45</v>
      </c>
      <c r="C1179" s="22" t="s">
        <v>46</v>
      </c>
      <c r="D1179" s="46">
        <v>0</v>
      </c>
      <c r="E1179" s="46">
        <v>35</v>
      </c>
      <c r="F1179" s="46">
        <v>26</v>
      </c>
      <c r="G1179" s="62">
        <f t="shared" si="157"/>
        <v>-9</v>
      </c>
      <c r="H1179" s="53">
        <f t="shared" si="159"/>
        <v>74.285714285714292</v>
      </c>
    </row>
    <row r="1180" spans="1:8" ht="14.25" customHeight="1" x14ac:dyDescent="0.2">
      <c r="A1180" s="9"/>
      <c r="B1180" s="4" t="s">
        <v>53</v>
      </c>
      <c r="C1180" s="20"/>
      <c r="D1180" s="54">
        <v>0</v>
      </c>
      <c r="E1180" s="54">
        <v>1604.5</v>
      </c>
      <c r="F1180" s="54">
        <v>1538.3</v>
      </c>
      <c r="G1180" s="62">
        <f t="shared" si="157"/>
        <v>-66.200000000000045</v>
      </c>
      <c r="H1180" s="53">
        <f t="shared" si="159"/>
        <v>95.874104082268616</v>
      </c>
    </row>
    <row r="1181" spans="1:8" ht="14.25" customHeight="1" x14ac:dyDescent="0.2">
      <c r="A1181" s="9"/>
      <c r="B1181" s="5" t="s">
        <v>54</v>
      </c>
      <c r="C1181" s="22" t="s">
        <v>55</v>
      </c>
      <c r="D1181" s="46">
        <v>0</v>
      </c>
      <c r="E1181" s="46">
        <v>1139.5</v>
      </c>
      <c r="F1181" s="46">
        <v>977.5</v>
      </c>
      <c r="G1181" s="62">
        <f t="shared" si="157"/>
        <v>-162</v>
      </c>
      <c r="H1181" s="53">
        <f t="shared" si="159"/>
        <v>85.783238262395784</v>
      </c>
    </row>
    <row r="1182" spans="1:8" ht="14.25" customHeight="1" x14ac:dyDescent="0.2">
      <c r="A1182" s="9"/>
      <c r="B1182" s="4" t="s">
        <v>56</v>
      </c>
      <c r="C1182" s="20"/>
      <c r="D1182" s="54">
        <v>0</v>
      </c>
      <c r="E1182" s="54">
        <v>2744</v>
      </c>
      <c r="F1182" s="54">
        <v>2515.8000000000002</v>
      </c>
      <c r="G1182" s="62">
        <f t="shared" si="157"/>
        <v>-228.19999999999982</v>
      </c>
      <c r="H1182" s="53">
        <f t="shared" si="159"/>
        <v>91.683673469387756</v>
      </c>
    </row>
    <row r="1183" spans="1:8" ht="14.25" customHeight="1" x14ac:dyDescent="0.2">
      <c r="A1183" s="9"/>
      <c r="B1183" s="4" t="s">
        <v>57</v>
      </c>
      <c r="C1183" s="20"/>
      <c r="D1183" s="54">
        <v>0</v>
      </c>
      <c r="E1183" s="54">
        <v>2744</v>
      </c>
      <c r="F1183" s="54">
        <v>2515.8000000000002</v>
      </c>
      <c r="G1183" s="62">
        <f t="shared" si="157"/>
        <v>-228.19999999999982</v>
      </c>
      <c r="H1183" s="53">
        <f t="shared" si="159"/>
        <v>91.683673469387756</v>
      </c>
    </row>
    <row r="1184" spans="1:8" ht="14.25" customHeight="1" x14ac:dyDescent="0.2">
      <c r="A1184" s="9"/>
      <c r="B1184" s="197"/>
      <c r="C1184" s="197"/>
      <c r="D1184" s="198"/>
      <c r="E1184" s="198"/>
      <c r="F1184" s="198"/>
      <c r="G1184" s="198"/>
      <c r="H1184" s="198"/>
    </row>
    <row r="1185" spans="1:8" ht="20.25" customHeight="1" x14ac:dyDescent="0.2">
      <c r="A1185" s="9"/>
      <c r="B1185" s="4" t="s">
        <v>260</v>
      </c>
      <c r="C1185" s="26" t="s">
        <v>261</v>
      </c>
      <c r="D1185" s="48"/>
      <c r="E1185" s="48"/>
      <c r="F1185" s="48"/>
      <c r="G1185" s="48"/>
      <c r="H1185" s="48"/>
    </row>
    <row r="1186" spans="1:8" ht="19.5" customHeight="1" x14ac:dyDescent="0.2">
      <c r="A1186" s="9"/>
      <c r="B1186" s="4"/>
      <c r="C1186" s="29" t="s">
        <v>0</v>
      </c>
      <c r="D1186" s="15" t="s">
        <v>501</v>
      </c>
      <c r="E1186" s="15" t="s">
        <v>502</v>
      </c>
      <c r="F1186" s="15" t="s">
        <v>499</v>
      </c>
      <c r="G1186" s="16" t="s">
        <v>472</v>
      </c>
      <c r="H1186" s="15" t="s">
        <v>500</v>
      </c>
    </row>
    <row r="1187" spans="1:8" ht="14.25" customHeight="1" x14ac:dyDescent="0.2">
      <c r="A1187" s="9"/>
      <c r="B1187" s="5" t="s">
        <v>54</v>
      </c>
      <c r="C1187" s="22" t="s">
        <v>55</v>
      </c>
      <c r="D1187" s="51">
        <v>12800</v>
      </c>
      <c r="E1187" s="51">
        <v>5025.6000000000004</v>
      </c>
      <c r="F1187" s="51">
        <v>4850</v>
      </c>
      <c r="G1187" s="62">
        <f>F1187-E1187</f>
        <v>-175.60000000000036</v>
      </c>
      <c r="H1187" s="53">
        <f t="shared" ref="H1187:H1189" si="160">F1187/E1187*100</f>
        <v>96.505889843998716</v>
      </c>
    </row>
    <row r="1188" spans="1:8" ht="14.25" customHeight="1" x14ac:dyDescent="0.2">
      <c r="A1188" s="9"/>
      <c r="B1188" s="4" t="s">
        <v>56</v>
      </c>
      <c r="C1188" s="20"/>
      <c r="D1188" s="54">
        <v>12800</v>
      </c>
      <c r="E1188" s="54">
        <v>5025.6000000000004</v>
      </c>
      <c r="F1188" s="54">
        <v>4850</v>
      </c>
      <c r="G1188" s="62">
        <f>F1188-E1188</f>
        <v>-175.60000000000036</v>
      </c>
      <c r="H1188" s="53">
        <f t="shared" si="160"/>
        <v>96.505889843998716</v>
      </c>
    </row>
    <row r="1189" spans="1:8" ht="14.25" customHeight="1" x14ac:dyDescent="0.2">
      <c r="A1189" s="9"/>
      <c r="B1189" s="4" t="s">
        <v>57</v>
      </c>
      <c r="C1189" s="20"/>
      <c r="D1189" s="54">
        <v>12800</v>
      </c>
      <c r="E1189" s="54">
        <v>5025.6000000000004</v>
      </c>
      <c r="F1189" s="54">
        <v>4850</v>
      </c>
      <c r="G1189" s="62">
        <f>F1189-E1189</f>
        <v>-175.60000000000036</v>
      </c>
      <c r="H1189" s="53">
        <f t="shared" si="160"/>
        <v>96.505889843998716</v>
      </c>
    </row>
    <row r="1190" spans="1:8" ht="14.25" customHeight="1" x14ac:dyDescent="0.2">
      <c r="A1190" s="9"/>
      <c r="B1190" s="197"/>
      <c r="C1190" s="197"/>
      <c r="D1190" s="198"/>
      <c r="E1190" s="198"/>
      <c r="F1190" s="198"/>
      <c r="G1190" s="198"/>
      <c r="H1190" s="198"/>
    </row>
    <row r="1191" spans="1:8" ht="22.5" customHeight="1" x14ac:dyDescent="0.2">
      <c r="A1191" s="9"/>
      <c r="B1191" s="4" t="s">
        <v>262</v>
      </c>
      <c r="C1191" s="26" t="s">
        <v>263</v>
      </c>
      <c r="D1191" s="48"/>
      <c r="E1191" s="48"/>
      <c r="F1191" s="48"/>
      <c r="G1191" s="48"/>
      <c r="H1191" s="48"/>
    </row>
    <row r="1192" spans="1:8" ht="24" customHeight="1" x14ac:dyDescent="0.2">
      <c r="A1192" s="9"/>
      <c r="B1192" s="4"/>
      <c r="C1192" s="29" t="s">
        <v>0</v>
      </c>
      <c r="D1192" s="15" t="s">
        <v>501</v>
      </c>
      <c r="E1192" s="15" t="s">
        <v>502</v>
      </c>
      <c r="F1192" s="15" t="s">
        <v>499</v>
      </c>
      <c r="G1192" s="16" t="s">
        <v>472</v>
      </c>
      <c r="H1192" s="15" t="s">
        <v>500</v>
      </c>
    </row>
    <row r="1193" spans="1:8" ht="14.25" customHeight="1" x14ac:dyDescent="0.2">
      <c r="A1193" s="9"/>
      <c r="B1193" s="5" t="s">
        <v>37</v>
      </c>
      <c r="C1193" s="22" t="s">
        <v>38</v>
      </c>
      <c r="D1193" s="51">
        <v>0</v>
      </c>
      <c r="E1193" s="51">
        <v>3397.5</v>
      </c>
      <c r="F1193" s="51">
        <v>3245.1</v>
      </c>
      <c r="G1193" s="62">
        <f t="shared" ref="G1193:G1199" si="161">F1193-E1193</f>
        <v>-152.40000000000009</v>
      </c>
      <c r="H1193" s="53">
        <f t="shared" ref="H1193:H1199" si="162">F1193/E1193*100</f>
        <v>95.51434878587196</v>
      </c>
    </row>
    <row r="1194" spans="1:8" ht="14.25" customHeight="1" x14ac:dyDescent="0.2">
      <c r="A1194" s="9"/>
      <c r="B1194" s="5" t="s">
        <v>39</v>
      </c>
      <c r="C1194" s="22" t="s">
        <v>40</v>
      </c>
      <c r="D1194" s="46">
        <v>0</v>
      </c>
      <c r="E1194" s="46">
        <v>685.7</v>
      </c>
      <c r="F1194" s="46">
        <v>537.29999999999995</v>
      </c>
      <c r="G1194" s="62">
        <f t="shared" si="161"/>
        <v>-148.40000000000009</v>
      </c>
      <c r="H1194" s="53">
        <f t="shared" si="162"/>
        <v>78.357882455884493</v>
      </c>
    </row>
    <row r="1195" spans="1:8" ht="14.25" customHeight="1" x14ac:dyDescent="0.2">
      <c r="A1195" s="9"/>
      <c r="B1195" s="5" t="s">
        <v>41</v>
      </c>
      <c r="C1195" s="22" t="s">
        <v>42</v>
      </c>
      <c r="D1195" s="46">
        <v>0</v>
      </c>
      <c r="E1195" s="46">
        <v>3649.6</v>
      </c>
      <c r="F1195" s="46">
        <v>2024</v>
      </c>
      <c r="G1195" s="62">
        <f t="shared" si="161"/>
        <v>-1625.6</v>
      </c>
      <c r="H1195" s="53">
        <f t="shared" si="162"/>
        <v>55.458132398071022</v>
      </c>
    </row>
    <row r="1196" spans="1:8" ht="14.25" customHeight="1" x14ac:dyDescent="0.2">
      <c r="A1196" s="9"/>
      <c r="B1196" s="5" t="s">
        <v>43</v>
      </c>
      <c r="C1196" s="22" t="s">
        <v>44</v>
      </c>
      <c r="D1196" s="46">
        <v>0</v>
      </c>
      <c r="E1196" s="46">
        <v>71.099999999999994</v>
      </c>
      <c r="F1196" s="46">
        <v>10.1</v>
      </c>
      <c r="G1196" s="62">
        <f t="shared" si="161"/>
        <v>-60.999999999999993</v>
      </c>
      <c r="H1196" s="53">
        <f t="shared" si="162"/>
        <v>14.205344585091421</v>
      </c>
    </row>
    <row r="1197" spans="1:8" ht="14.25" customHeight="1" x14ac:dyDescent="0.2">
      <c r="A1197" s="9"/>
      <c r="B1197" s="4" t="s">
        <v>53</v>
      </c>
      <c r="C1197" s="20"/>
      <c r="D1197" s="54">
        <v>0</v>
      </c>
      <c r="E1197" s="54">
        <v>7803.9</v>
      </c>
      <c r="F1197" s="54">
        <v>5816.6</v>
      </c>
      <c r="G1197" s="62">
        <f t="shared" si="161"/>
        <v>-1987.2999999999993</v>
      </c>
      <c r="H1197" s="53">
        <f t="shared" si="162"/>
        <v>74.534527607990881</v>
      </c>
    </row>
    <row r="1198" spans="1:8" ht="14.25" customHeight="1" x14ac:dyDescent="0.2">
      <c r="A1198" s="9"/>
      <c r="B1198" s="4" t="s">
        <v>56</v>
      </c>
      <c r="C1198" s="20"/>
      <c r="D1198" s="54">
        <v>0</v>
      </c>
      <c r="E1198" s="54">
        <v>7803.9</v>
      </c>
      <c r="F1198" s="54">
        <v>5816.6</v>
      </c>
      <c r="G1198" s="62">
        <f t="shared" si="161"/>
        <v>-1987.2999999999993</v>
      </c>
      <c r="H1198" s="53">
        <f t="shared" si="162"/>
        <v>74.534527607990881</v>
      </c>
    </row>
    <row r="1199" spans="1:8" ht="14.25" customHeight="1" x14ac:dyDescent="0.2">
      <c r="A1199" s="9"/>
      <c r="B1199" s="4" t="s">
        <v>57</v>
      </c>
      <c r="C1199" s="20"/>
      <c r="D1199" s="54">
        <v>0</v>
      </c>
      <c r="E1199" s="54">
        <v>7803.9</v>
      </c>
      <c r="F1199" s="54">
        <v>5816.6</v>
      </c>
      <c r="G1199" s="62">
        <f t="shared" si="161"/>
        <v>-1987.2999999999993</v>
      </c>
      <c r="H1199" s="53">
        <f t="shared" si="162"/>
        <v>74.534527607990881</v>
      </c>
    </row>
    <row r="1200" spans="1:8" ht="14.25" customHeight="1" x14ac:dyDescent="0.2">
      <c r="A1200" s="9"/>
      <c r="B1200" s="197"/>
      <c r="C1200" s="197"/>
      <c r="D1200" s="198"/>
      <c r="E1200" s="198"/>
      <c r="F1200" s="198"/>
      <c r="G1200" s="198"/>
      <c r="H1200" s="198"/>
    </row>
    <row r="1201" spans="1:8" ht="45.75" customHeight="1" x14ac:dyDescent="0.2">
      <c r="A1201" s="9"/>
      <c r="B1201" s="4" t="s">
        <v>264</v>
      </c>
      <c r="C1201" s="26" t="s">
        <v>265</v>
      </c>
      <c r="D1201" s="48"/>
      <c r="E1201" s="48"/>
      <c r="F1201" s="48"/>
      <c r="G1201" s="48"/>
      <c r="H1201" s="48"/>
    </row>
    <row r="1202" spans="1:8" ht="21.75" customHeight="1" x14ac:dyDescent="0.2">
      <c r="A1202" s="9"/>
      <c r="B1202" s="4"/>
      <c r="C1202" s="29" t="s">
        <v>0</v>
      </c>
      <c r="D1202" s="15" t="s">
        <v>501</v>
      </c>
      <c r="E1202" s="15" t="s">
        <v>502</v>
      </c>
      <c r="F1202" s="15" t="s">
        <v>499</v>
      </c>
      <c r="G1202" s="16" t="s">
        <v>472</v>
      </c>
      <c r="H1202" s="15" t="s">
        <v>500</v>
      </c>
    </row>
    <row r="1203" spans="1:8" ht="14.25" customHeight="1" x14ac:dyDescent="0.2">
      <c r="A1203" s="9"/>
      <c r="B1203" s="5" t="s">
        <v>37</v>
      </c>
      <c r="C1203" s="22" t="s">
        <v>38</v>
      </c>
      <c r="D1203" s="51">
        <v>0</v>
      </c>
      <c r="E1203" s="51">
        <v>11774.3</v>
      </c>
      <c r="F1203" s="51">
        <v>11774.3</v>
      </c>
      <c r="G1203" s="62">
        <f t="shared" ref="G1203:G1210" si="163">F1203-E1203</f>
        <v>0</v>
      </c>
      <c r="H1203" s="53">
        <f t="shared" ref="H1203:H1210" si="164">F1203/E1203*100</f>
        <v>100</v>
      </c>
    </row>
    <row r="1204" spans="1:8" ht="14.25" customHeight="1" x14ac:dyDescent="0.2">
      <c r="A1204" s="9"/>
      <c r="B1204" s="5" t="s">
        <v>39</v>
      </c>
      <c r="C1204" s="22" t="s">
        <v>40</v>
      </c>
      <c r="D1204" s="46">
        <v>0</v>
      </c>
      <c r="E1204" s="46">
        <v>1560.2</v>
      </c>
      <c r="F1204" s="46">
        <v>1560.2</v>
      </c>
      <c r="G1204" s="62">
        <f t="shared" si="163"/>
        <v>0</v>
      </c>
      <c r="H1204" s="53">
        <f t="shared" si="164"/>
        <v>100</v>
      </c>
    </row>
    <row r="1205" spans="1:8" ht="14.25" customHeight="1" x14ac:dyDescent="0.2">
      <c r="A1205" s="9"/>
      <c r="B1205" s="5" t="s">
        <v>41</v>
      </c>
      <c r="C1205" s="22" t="s">
        <v>42</v>
      </c>
      <c r="D1205" s="46">
        <v>0</v>
      </c>
      <c r="E1205" s="46">
        <v>5960.2</v>
      </c>
      <c r="F1205" s="46">
        <v>5697.4</v>
      </c>
      <c r="G1205" s="62">
        <f t="shared" si="163"/>
        <v>-262.80000000000018</v>
      </c>
      <c r="H1205" s="53">
        <f t="shared" si="164"/>
        <v>95.590751988188316</v>
      </c>
    </row>
    <row r="1206" spans="1:8" ht="14.25" customHeight="1" x14ac:dyDescent="0.2">
      <c r="A1206" s="9"/>
      <c r="B1206" s="5" t="s">
        <v>43</v>
      </c>
      <c r="C1206" s="22" t="s">
        <v>44</v>
      </c>
      <c r="D1206" s="46">
        <v>0</v>
      </c>
      <c r="E1206" s="46">
        <v>267.2</v>
      </c>
      <c r="F1206" s="46">
        <v>196.1</v>
      </c>
      <c r="G1206" s="62">
        <f t="shared" si="163"/>
        <v>-71.099999999999994</v>
      </c>
      <c r="H1206" s="53">
        <f t="shared" si="164"/>
        <v>73.390718562874255</v>
      </c>
    </row>
    <row r="1207" spans="1:8" ht="14.25" customHeight="1" x14ac:dyDescent="0.2">
      <c r="A1207" s="9"/>
      <c r="B1207" s="5" t="s">
        <v>45</v>
      </c>
      <c r="C1207" s="22" t="s">
        <v>46</v>
      </c>
      <c r="D1207" s="46">
        <v>0</v>
      </c>
      <c r="E1207" s="46">
        <v>310.3</v>
      </c>
      <c r="F1207" s="46">
        <v>310.3</v>
      </c>
      <c r="G1207" s="62">
        <f t="shared" si="163"/>
        <v>0</v>
      </c>
      <c r="H1207" s="53">
        <f t="shared" si="164"/>
        <v>100</v>
      </c>
    </row>
    <row r="1208" spans="1:8" ht="14.25" customHeight="1" x14ac:dyDescent="0.2">
      <c r="A1208" s="9"/>
      <c r="B1208" s="4" t="s">
        <v>53</v>
      </c>
      <c r="C1208" s="20"/>
      <c r="D1208" s="54">
        <v>0</v>
      </c>
      <c r="E1208" s="54">
        <v>19872.2</v>
      </c>
      <c r="F1208" s="54">
        <v>19538.3</v>
      </c>
      <c r="G1208" s="62">
        <f t="shared" si="163"/>
        <v>-333.90000000000146</v>
      </c>
      <c r="H1208" s="53">
        <f t="shared" si="164"/>
        <v>98.319763287406531</v>
      </c>
    </row>
    <row r="1209" spans="1:8" ht="14.25" customHeight="1" x14ac:dyDescent="0.2">
      <c r="A1209" s="9"/>
      <c r="B1209" s="4" t="s">
        <v>56</v>
      </c>
      <c r="C1209" s="20"/>
      <c r="D1209" s="54">
        <v>0</v>
      </c>
      <c r="E1209" s="54">
        <v>19872.2</v>
      </c>
      <c r="F1209" s="54">
        <v>19538.3</v>
      </c>
      <c r="G1209" s="62">
        <f t="shared" si="163"/>
        <v>-333.90000000000146</v>
      </c>
      <c r="H1209" s="53">
        <f t="shared" si="164"/>
        <v>98.319763287406531</v>
      </c>
    </row>
    <row r="1210" spans="1:8" ht="14.25" customHeight="1" x14ac:dyDescent="0.2">
      <c r="A1210" s="9"/>
      <c r="B1210" s="4" t="s">
        <v>57</v>
      </c>
      <c r="C1210" s="20"/>
      <c r="D1210" s="54">
        <v>0</v>
      </c>
      <c r="E1210" s="54">
        <v>19872.2</v>
      </c>
      <c r="F1210" s="54">
        <v>19538.3</v>
      </c>
      <c r="G1210" s="62">
        <f t="shared" si="163"/>
        <v>-333.90000000000146</v>
      </c>
      <c r="H1210" s="53">
        <f t="shared" si="164"/>
        <v>98.319763287406531</v>
      </c>
    </row>
    <row r="1211" spans="1:8" ht="14.25" customHeight="1" x14ac:dyDescent="0.2">
      <c r="A1211" s="9"/>
      <c r="B1211" s="197"/>
      <c r="C1211" s="197"/>
      <c r="D1211" s="198"/>
      <c r="E1211" s="198"/>
      <c r="F1211" s="198"/>
      <c r="G1211" s="198"/>
      <c r="H1211" s="198"/>
    </row>
    <row r="1212" spans="1:8" ht="36" customHeight="1" x14ac:dyDescent="0.2">
      <c r="A1212" s="9"/>
      <c r="B1212" s="4" t="s">
        <v>266</v>
      </c>
      <c r="C1212" s="26" t="s">
        <v>267</v>
      </c>
      <c r="D1212" s="48"/>
      <c r="E1212" s="48"/>
      <c r="F1212" s="48"/>
      <c r="G1212" s="48"/>
      <c r="H1212" s="48"/>
    </row>
    <row r="1213" spans="1:8" ht="24.75" customHeight="1" x14ac:dyDescent="0.2">
      <c r="A1213" s="9"/>
      <c r="B1213" s="4"/>
      <c r="C1213" s="29" t="s">
        <v>0</v>
      </c>
      <c r="D1213" s="15" t="s">
        <v>501</v>
      </c>
      <c r="E1213" s="15" t="s">
        <v>502</v>
      </c>
      <c r="F1213" s="15" t="s">
        <v>499</v>
      </c>
      <c r="G1213" s="16" t="s">
        <v>472</v>
      </c>
      <c r="H1213" s="15" t="s">
        <v>500</v>
      </c>
    </row>
    <row r="1214" spans="1:8" ht="14.25" customHeight="1" x14ac:dyDescent="0.2">
      <c r="A1214" s="9"/>
      <c r="B1214" s="5" t="s">
        <v>37</v>
      </c>
      <c r="C1214" s="22" t="s">
        <v>38</v>
      </c>
      <c r="D1214" s="51">
        <v>0</v>
      </c>
      <c r="E1214" s="51">
        <v>13786.8</v>
      </c>
      <c r="F1214" s="51">
        <v>13786.8</v>
      </c>
      <c r="G1214" s="62">
        <f t="shared" ref="G1214:G1222" si="165">F1214-E1214</f>
        <v>0</v>
      </c>
      <c r="H1214" s="53">
        <f t="shared" ref="H1214:H1222" si="166">F1214/E1214*100</f>
        <v>100</v>
      </c>
    </row>
    <row r="1215" spans="1:8" ht="14.25" customHeight="1" x14ac:dyDescent="0.2">
      <c r="A1215" s="9"/>
      <c r="B1215" s="5" t="s">
        <v>39</v>
      </c>
      <c r="C1215" s="22" t="s">
        <v>40</v>
      </c>
      <c r="D1215" s="46">
        <v>0</v>
      </c>
      <c r="E1215" s="46">
        <v>2286.4</v>
      </c>
      <c r="F1215" s="46">
        <v>2156.6</v>
      </c>
      <c r="G1215" s="62">
        <f t="shared" si="165"/>
        <v>-129.80000000000018</v>
      </c>
      <c r="H1215" s="53">
        <f t="shared" si="166"/>
        <v>94.322953114065783</v>
      </c>
    </row>
    <row r="1216" spans="1:8" ht="14.25" customHeight="1" x14ac:dyDescent="0.2">
      <c r="A1216" s="9"/>
      <c r="B1216" s="5" t="s">
        <v>41</v>
      </c>
      <c r="C1216" s="22" t="s">
        <v>42</v>
      </c>
      <c r="D1216" s="46">
        <v>0</v>
      </c>
      <c r="E1216" s="46">
        <v>3819.6</v>
      </c>
      <c r="F1216" s="46">
        <v>3438.5</v>
      </c>
      <c r="G1216" s="62">
        <f t="shared" si="165"/>
        <v>-381.09999999999991</v>
      </c>
      <c r="H1216" s="53">
        <f t="shared" si="166"/>
        <v>90.022515446643624</v>
      </c>
    </row>
    <row r="1217" spans="1:8" ht="14.25" customHeight="1" x14ac:dyDescent="0.2">
      <c r="A1217" s="9"/>
      <c r="B1217" s="5" t="s">
        <v>43</v>
      </c>
      <c r="C1217" s="22" t="s">
        <v>44</v>
      </c>
      <c r="D1217" s="46">
        <v>0</v>
      </c>
      <c r="E1217" s="46">
        <v>932.6</v>
      </c>
      <c r="F1217" s="46">
        <v>489.1</v>
      </c>
      <c r="G1217" s="62">
        <f t="shared" si="165"/>
        <v>-443.5</v>
      </c>
      <c r="H1217" s="53">
        <f t="shared" si="166"/>
        <v>52.444778039888483</v>
      </c>
    </row>
    <row r="1218" spans="1:8" ht="14.25" customHeight="1" x14ac:dyDescent="0.2">
      <c r="A1218" s="9"/>
      <c r="B1218" s="5" t="s">
        <v>45</v>
      </c>
      <c r="C1218" s="22" t="s">
        <v>46</v>
      </c>
      <c r="D1218" s="46">
        <v>0</v>
      </c>
      <c r="E1218" s="46">
        <v>910.1</v>
      </c>
      <c r="F1218" s="46">
        <v>411.9</v>
      </c>
      <c r="G1218" s="62">
        <f t="shared" si="165"/>
        <v>-498.20000000000005</v>
      </c>
      <c r="H1218" s="53">
        <f t="shared" si="166"/>
        <v>45.258762773321607</v>
      </c>
    </row>
    <row r="1219" spans="1:8" ht="14.25" customHeight="1" x14ac:dyDescent="0.2">
      <c r="A1219" s="9"/>
      <c r="B1219" s="4" t="s">
        <v>53</v>
      </c>
      <c r="C1219" s="20"/>
      <c r="D1219" s="54">
        <v>0</v>
      </c>
      <c r="E1219" s="54">
        <v>21735.5</v>
      </c>
      <c r="F1219" s="54">
        <v>20282.900000000001</v>
      </c>
      <c r="G1219" s="62">
        <f t="shared" si="165"/>
        <v>-1452.5999999999985</v>
      </c>
      <c r="H1219" s="53">
        <f t="shared" si="166"/>
        <v>93.316923926295701</v>
      </c>
    </row>
    <row r="1220" spans="1:8" ht="14.25" customHeight="1" x14ac:dyDescent="0.2">
      <c r="A1220" s="9"/>
      <c r="B1220" s="4" t="s">
        <v>56</v>
      </c>
      <c r="C1220" s="20"/>
      <c r="D1220" s="54">
        <v>0</v>
      </c>
      <c r="E1220" s="54">
        <v>21735.5</v>
      </c>
      <c r="F1220" s="54">
        <v>20282.900000000001</v>
      </c>
      <c r="G1220" s="62">
        <f t="shared" si="165"/>
        <v>-1452.5999999999985</v>
      </c>
      <c r="H1220" s="53">
        <f t="shared" si="166"/>
        <v>93.316923926295701</v>
      </c>
    </row>
    <row r="1221" spans="1:8" ht="14.25" customHeight="1" x14ac:dyDescent="0.2">
      <c r="A1221" s="9"/>
      <c r="B1221" s="4" t="s">
        <v>508</v>
      </c>
      <c r="C1221" s="20"/>
      <c r="D1221" s="54">
        <v>0</v>
      </c>
      <c r="E1221" s="54">
        <v>6889</v>
      </c>
      <c r="F1221" s="54">
        <v>3865.2</v>
      </c>
      <c r="G1221" s="62">
        <f t="shared" si="165"/>
        <v>-3023.8</v>
      </c>
      <c r="H1221" s="53">
        <f t="shared" si="166"/>
        <v>56.10683698650022</v>
      </c>
    </row>
    <row r="1222" spans="1:8" ht="14.25" customHeight="1" x14ac:dyDescent="0.2">
      <c r="A1222" s="9"/>
      <c r="B1222" s="4" t="s">
        <v>57</v>
      </c>
      <c r="C1222" s="20"/>
      <c r="D1222" s="54">
        <v>0</v>
      </c>
      <c r="E1222" s="54">
        <v>28624.5</v>
      </c>
      <c r="F1222" s="54">
        <v>24148.2</v>
      </c>
      <c r="G1222" s="62">
        <f t="shared" si="165"/>
        <v>-4476.2999999999993</v>
      </c>
      <c r="H1222" s="53">
        <f t="shared" si="166"/>
        <v>84.361997589477539</v>
      </c>
    </row>
    <row r="1223" spans="1:8" ht="14.25" customHeight="1" x14ac:dyDescent="0.2">
      <c r="A1223" s="9"/>
      <c r="B1223" s="197"/>
      <c r="C1223" s="197"/>
      <c r="D1223" s="198"/>
      <c r="E1223" s="198"/>
      <c r="F1223" s="198"/>
      <c r="G1223" s="198"/>
      <c r="H1223" s="198"/>
    </row>
    <row r="1224" spans="1:8" ht="14.25" customHeight="1" x14ac:dyDescent="0.2">
      <c r="A1224" s="9"/>
      <c r="B1224" s="197"/>
      <c r="C1224" s="197"/>
      <c r="D1224" s="198"/>
      <c r="E1224" s="198"/>
      <c r="F1224" s="198"/>
      <c r="G1224" s="198"/>
      <c r="H1224" s="198"/>
    </row>
    <row r="1225" spans="1:8" ht="23.25" customHeight="1" x14ac:dyDescent="0.2">
      <c r="A1225" s="9"/>
      <c r="B1225" s="4" t="s">
        <v>268</v>
      </c>
      <c r="C1225" s="26" t="s">
        <v>269</v>
      </c>
      <c r="D1225" s="48"/>
      <c r="E1225" s="48"/>
      <c r="F1225" s="48"/>
      <c r="G1225" s="48"/>
      <c r="H1225" s="48"/>
    </row>
    <row r="1226" spans="1:8" ht="20.25" customHeight="1" x14ac:dyDescent="0.2">
      <c r="A1226" s="9"/>
      <c r="B1226" s="4"/>
      <c r="C1226" s="29" t="s">
        <v>0</v>
      </c>
      <c r="D1226" s="15" t="s">
        <v>501</v>
      </c>
      <c r="E1226" s="15" t="s">
        <v>502</v>
      </c>
      <c r="F1226" s="15" t="s">
        <v>499</v>
      </c>
      <c r="G1226" s="16" t="s">
        <v>472</v>
      </c>
      <c r="H1226" s="15" t="s">
        <v>500</v>
      </c>
    </row>
    <row r="1227" spans="1:8" ht="14.25" customHeight="1" x14ac:dyDescent="0.2">
      <c r="A1227" s="9"/>
      <c r="B1227" s="5" t="s">
        <v>37</v>
      </c>
      <c r="C1227" s="22" t="s">
        <v>38</v>
      </c>
      <c r="D1227" s="51">
        <v>557288</v>
      </c>
      <c r="E1227" s="51">
        <v>527988.4</v>
      </c>
      <c r="F1227" s="51">
        <v>506887.2</v>
      </c>
      <c r="G1227" s="62">
        <f t="shared" ref="G1227:G1238" si="167">F1227-E1227</f>
        <v>-21101.200000000012</v>
      </c>
      <c r="H1227" s="53">
        <f t="shared" ref="H1227:H1238" si="168">F1227/E1227*100</f>
        <v>96.003472803569167</v>
      </c>
    </row>
    <row r="1228" spans="1:8" ht="14.25" customHeight="1" x14ac:dyDescent="0.2">
      <c r="A1228" s="9"/>
      <c r="B1228" s="5" t="s">
        <v>39</v>
      </c>
      <c r="C1228" s="22" t="s">
        <v>40</v>
      </c>
      <c r="D1228" s="46">
        <v>8419.7999999999993</v>
      </c>
      <c r="E1228" s="46">
        <v>9594</v>
      </c>
      <c r="F1228" s="46">
        <v>9067.2000000000007</v>
      </c>
      <c r="G1228" s="62">
        <f t="shared" si="167"/>
        <v>-526.79999999999927</v>
      </c>
      <c r="H1228" s="53">
        <f t="shared" si="168"/>
        <v>94.509068167604767</v>
      </c>
    </row>
    <row r="1229" spans="1:8" ht="14.25" customHeight="1" x14ac:dyDescent="0.2">
      <c r="A1229" s="9"/>
      <c r="B1229" s="5" t="s">
        <v>41</v>
      </c>
      <c r="C1229" s="22" t="s">
        <v>42</v>
      </c>
      <c r="D1229" s="46">
        <v>302182.7</v>
      </c>
      <c r="E1229" s="46">
        <v>331926.7</v>
      </c>
      <c r="F1229" s="46">
        <v>301319.59999999998</v>
      </c>
      <c r="G1229" s="62">
        <f t="shared" si="167"/>
        <v>-30607.100000000035</v>
      </c>
      <c r="H1229" s="53">
        <f t="shared" si="168"/>
        <v>90.778958125393345</v>
      </c>
    </row>
    <row r="1230" spans="1:8" ht="14.25" customHeight="1" x14ac:dyDescent="0.2">
      <c r="A1230" s="9"/>
      <c r="B1230" s="5" t="s">
        <v>43</v>
      </c>
      <c r="C1230" s="22" t="s">
        <v>44</v>
      </c>
      <c r="D1230" s="46">
        <v>25982.7</v>
      </c>
      <c r="E1230" s="46">
        <v>25314.3</v>
      </c>
      <c r="F1230" s="46">
        <v>22909</v>
      </c>
      <c r="G1230" s="62">
        <f t="shared" si="167"/>
        <v>-2405.2999999999993</v>
      </c>
      <c r="H1230" s="53">
        <f t="shared" si="168"/>
        <v>90.498255926492149</v>
      </c>
    </row>
    <row r="1231" spans="1:8" ht="14.25" customHeight="1" x14ac:dyDescent="0.2">
      <c r="A1231" s="9"/>
      <c r="B1231" s="5" t="s">
        <v>45</v>
      </c>
      <c r="C1231" s="22" t="s">
        <v>46</v>
      </c>
      <c r="D1231" s="46">
        <v>129333</v>
      </c>
      <c r="E1231" s="46">
        <v>158975.29999999999</v>
      </c>
      <c r="F1231" s="46">
        <v>155688.9</v>
      </c>
      <c r="G1231" s="62">
        <f t="shared" si="167"/>
        <v>-3286.3999999999942</v>
      </c>
      <c r="H1231" s="53">
        <f t="shared" si="168"/>
        <v>97.932760623820187</v>
      </c>
    </row>
    <row r="1232" spans="1:8" ht="14.25" customHeight="1" x14ac:dyDescent="0.2">
      <c r="A1232" s="9"/>
      <c r="B1232" s="5" t="s">
        <v>47</v>
      </c>
      <c r="C1232" s="22" t="s">
        <v>48</v>
      </c>
      <c r="D1232" s="46">
        <v>1119.2</v>
      </c>
      <c r="E1232" s="46">
        <v>1119.2</v>
      </c>
      <c r="F1232" s="46">
        <v>0</v>
      </c>
      <c r="G1232" s="62">
        <f t="shared" si="167"/>
        <v>-1119.2</v>
      </c>
      <c r="H1232" s="53">
        <f t="shared" si="168"/>
        <v>0</v>
      </c>
    </row>
    <row r="1233" spans="1:8" ht="14.25" customHeight="1" x14ac:dyDescent="0.2">
      <c r="A1233" s="9"/>
      <c r="B1233" s="5" t="s">
        <v>51</v>
      </c>
      <c r="C1233" s="22" t="s">
        <v>52</v>
      </c>
      <c r="D1233" s="46">
        <v>0</v>
      </c>
      <c r="E1233" s="46">
        <v>2918.7</v>
      </c>
      <c r="F1233" s="46">
        <v>2908.6</v>
      </c>
      <c r="G1233" s="62">
        <f t="shared" si="167"/>
        <v>-10.099999999999909</v>
      </c>
      <c r="H1233" s="53">
        <f t="shared" si="168"/>
        <v>99.653955528146099</v>
      </c>
    </row>
    <row r="1234" spans="1:8" ht="14.25" customHeight="1" x14ac:dyDescent="0.2">
      <c r="A1234" s="9"/>
      <c r="B1234" s="4" t="s">
        <v>53</v>
      </c>
      <c r="C1234" s="20"/>
      <c r="D1234" s="54">
        <v>1024325.4</v>
      </c>
      <c r="E1234" s="54">
        <v>1057836.6000000001</v>
      </c>
      <c r="F1234" s="54">
        <v>998780.6</v>
      </c>
      <c r="G1234" s="62">
        <f t="shared" si="167"/>
        <v>-59056.000000000116</v>
      </c>
      <c r="H1234" s="53">
        <f t="shared" si="168"/>
        <v>94.41728524046151</v>
      </c>
    </row>
    <row r="1235" spans="1:8" ht="14.25" customHeight="1" x14ac:dyDescent="0.2">
      <c r="A1235" s="9"/>
      <c r="B1235" s="5" t="s">
        <v>54</v>
      </c>
      <c r="C1235" s="22" t="s">
        <v>55</v>
      </c>
      <c r="D1235" s="46">
        <v>159960.6</v>
      </c>
      <c r="E1235" s="46">
        <v>183271.6</v>
      </c>
      <c r="F1235" s="46">
        <v>179949.8</v>
      </c>
      <c r="G1235" s="62">
        <f t="shared" si="167"/>
        <v>-3321.8000000000175</v>
      </c>
      <c r="H1235" s="53">
        <f t="shared" si="168"/>
        <v>98.187498772313859</v>
      </c>
    </row>
    <row r="1236" spans="1:8" ht="14.25" customHeight="1" x14ac:dyDescent="0.2">
      <c r="A1236" s="9"/>
      <c r="B1236" s="4" t="s">
        <v>56</v>
      </c>
      <c r="C1236" s="20"/>
      <c r="D1236" s="54">
        <v>1184286</v>
      </c>
      <c r="E1236" s="54">
        <v>1241108.2</v>
      </c>
      <c r="F1236" s="54">
        <v>1178730.3999999999</v>
      </c>
      <c r="G1236" s="62">
        <f t="shared" si="167"/>
        <v>-62377.800000000047</v>
      </c>
      <c r="H1236" s="53">
        <f t="shared" si="168"/>
        <v>94.974024021435028</v>
      </c>
    </row>
    <row r="1237" spans="1:8" ht="14.25" customHeight="1" x14ac:dyDescent="0.2">
      <c r="A1237" s="9"/>
      <c r="B1237" s="4" t="s">
        <v>508</v>
      </c>
      <c r="C1237" s="20"/>
      <c r="D1237" s="54">
        <v>50842.3</v>
      </c>
      <c r="E1237" s="54">
        <v>56762.1</v>
      </c>
      <c r="F1237" s="54">
        <v>41290</v>
      </c>
      <c r="G1237" s="62">
        <f t="shared" si="167"/>
        <v>-15472.099999999999</v>
      </c>
      <c r="H1237" s="53">
        <f t="shared" si="168"/>
        <v>72.74219946055554</v>
      </c>
    </row>
    <row r="1238" spans="1:8" ht="14.25" customHeight="1" x14ac:dyDescent="0.2">
      <c r="A1238" s="9"/>
      <c r="B1238" s="4" t="s">
        <v>57</v>
      </c>
      <c r="C1238" s="20"/>
      <c r="D1238" s="54">
        <v>1235128.3</v>
      </c>
      <c r="E1238" s="54">
        <v>1297870.3</v>
      </c>
      <c r="F1238" s="54">
        <v>1220020.5</v>
      </c>
      <c r="G1238" s="62">
        <f t="shared" si="167"/>
        <v>-77849.800000000047</v>
      </c>
      <c r="H1238" s="53">
        <f t="shared" si="168"/>
        <v>94.001727291240115</v>
      </c>
    </row>
    <row r="1239" spans="1:8" ht="14.25" customHeight="1" x14ac:dyDescent="0.2">
      <c r="A1239" s="9"/>
      <c r="B1239" s="197"/>
      <c r="C1239" s="197"/>
      <c r="D1239" s="198"/>
      <c r="E1239" s="198"/>
      <c r="F1239" s="198"/>
      <c r="G1239" s="198"/>
      <c r="H1239" s="198"/>
    </row>
    <row r="1240" spans="1:8" ht="36" customHeight="1" x14ac:dyDescent="0.2">
      <c r="A1240" s="9"/>
      <c r="B1240" s="4" t="s">
        <v>270</v>
      </c>
      <c r="C1240" s="26" t="s">
        <v>271</v>
      </c>
      <c r="D1240" s="48"/>
      <c r="E1240" s="48"/>
      <c r="F1240" s="48"/>
      <c r="G1240" s="48"/>
      <c r="H1240" s="48"/>
    </row>
    <row r="1241" spans="1:8" ht="23.25" customHeight="1" x14ac:dyDescent="0.2">
      <c r="A1241" s="9"/>
      <c r="B1241" s="4"/>
      <c r="C1241" s="29" t="s">
        <v>0</v>
      </c>
      <c r="D1241" s="15" t="s">
        <v>501</v>
      </c>
      <c r="E1241" s="15" t="s">
        <v>502</v>
      </c>
      <c r="F1241" s="15" t="s">
        <v>499</v>
      </c>
      <c r="G1241" s="16" t="s">
        <v>472</v>
      </c>
      <c r="H1241" s="15" t="s">
        <v>500</v>
      </c>
    </row>
    <row r="1242" spans="1:8" ht="14.25" customHeight="1" x14ac:dyDescent="0.2">
      <c r="A1242" s="9"/>
      <c r="B1242" s="5" t="s">
        <v>37</v>
      </c>
      <c r="C1242" s="22" t="s">
        <v>38</v>
      </c>
      <c r="D1242" s="51">
        <v>96567</v>
      </c>
      <c r="E1242" s="51">
        <v>99567</v>
      </c>
      <c r="F1242" s="51">
        <v>99567</v>
      </c>
      <c r="G1242" s="62">
        <f t="shared" ref="G1242:G1251" si="169">F1242-E1242</f>
        <v>0</v>
      </c>
      <c r="H1242" s="53">
        <f t="shared" ref="H1242:H1251" si="170">F1242/E1242*100</f>
        <v>100</v>
      </c>
    </row>
    <row r="1243" spans="1:8" ht="14.25" customHeight="1" x14ac:dyDescent="0.2">
      <c r="A1243" s="9"/>
      <c r="B1243" s="5" t="s">
        <v>39</v>
      </c>
      <c r="C1243" s="22" t="s">
        <v>40</v>
      </c>
      <c r="D1243" s="46">
        <v>640</v>
      </c>
      <c r="E1243" s="46">
        <v>672</v>
      </c>
      <c r="F1243" s="46">
        <v>672</v>
      </c>
      <c r="G1243" s="62">
        <f t="shared" si="169"/>
        <v>0</v>
      </c>
      <c r="H1243" s="53">
        <f t="shared" si="170"/>
        <v>100</v>
      </c>
    </row>
    <row r="1244" spans="1:8" ht="14.25" customHeight="1" x14ac:dyDescent="0.2">
      <c r="A1244" s="9"/>
      <c r="B1244" s="5" t="s">
        <v>41</v>
      </c>
      <c r="C1244" s="22" t="s">
        <v>42</v>
      </c>
      <c r="D1244" s="46">
        <v>73989.8</v>
      </c>
      <c r="E1244" s="46">
        <v>85076.800000000003</v>
      </c>
      <c r="F1244" s="46">
        <v>83766.5</v>
      </c>
      <c r="G1244" s="62">
        <f t="shared" si="169"/>
        <v>-1310.3000000000029</v>
      </c>
      <c r="H1244" s="53">
        <f t="shared" si="170"/>
        <v>98.459862148082664</v>
      </c>
    </row>
    <row r="1245" spans="1:8" ht="14.25" customHeight="1" x14ac:dyDescent="0.2">
      <c r="A1245" s="9"/>
      <c r="B1245" s="5" t="s">
        <v>43</v>
      </c>
      <c r="C1245" s="22" t="s">
        <v>44</v>
      </c>
      <c r="D1245" s="46">
        <v>18900</v>
      </c>
      <c r="E1245" s="46">
        <v>18900</v>
      </c>
      <c r="F1245" s="46">
        <v>18791</v>
      </c>
      <c r="G1245" s="62">
        <f t="shared" si="169"/>
        <v>-109</v>
      </c>
      <c r="H1245" s="53">
        <f t="shared" si="170"/>
        <v>99.423280423280431</v>
      </c>
    </row>
    <row r="1246" spans="1:8" ht="14.25" customHeight="1" x14ac:dyDescent="0.2">
      <c r="A1246" s="9"/>
      <c r="B1246" s="5" t="s">
        <v>45</v>
      </c>
      <c r="C1246" s="22" t="s">
        <v>46</v>
      </c>
      <c r="D1246" s="46">
        <v>4200</v>
      </c>
      <c r="E1246" s="46">
        <v>4200</v>
      </c>
      <c r="F1246" s="46">
        <v>4200</v>
      </c>
      <c r="G1246" s="62">
        <f t="shared" si="169"/>
        <v>0</v>
      </c>
      <c r="H1246" s="53">
        <f t="shared" si="170"/>
        <v>100</v>
      </c>
    </row>
    <row r="1247" spans="1:8" ht="14.25" customHeight="1" x14ac:dyDescent="0.2">
      <c r="A1247" s="9"/>
      <c r="B1247" s="5" t="s">
        <v>47</v>
      </c>
      <c r="C1247" s="22" t="s">
        <v>48</v>
      </c>
      <c r="D1247" s="46">
        <v>0</v>
      </c>
      <c r="E1247" s="46">
        <v>1249</v>
      </c>
      <c r="F1247" s="46">
        <v>1249</v>
      </c>
      <c r="G1247" s="62">
        <f t="shared" si="169"/>
        <v>0</v>
      </c>
      <c r="H1247" s="53">
        <f t="shared" si="170"/>
        <v>100</v>
      </c>
    </row>
    <row r="1248" spans="1:8" ht="14.25" customHeight="1" x14ac:dyDescent="0.2">
      <c r="A1248" s="9"/>
      <c r="B1248" s="4" t="s">
        <v>53</v>
      </c>
      <c r="C1248" s="20"/>
      <c r="D1248" s="54">
        <v>194296.8</v>
      </c>
      <c r="E1248" s="54">
        <v>209664.8</v>
      </c>
      <c r="F1248" s="54">
        <v>208245.5</v>
      </c>
      <c r="G1248" s="62">
        <f t="shared" si="169"/>
        <v>-1419.2999999999884</v>
      </c>
      <c r="H1248" s="53">
        <f t="shared" si="170"/>
        <v>99.323062335690111</v>
      </c>
    </row>
    <row r="1249" spans="1:8" ht="14.25" customHeight="1" x14ac:dyDescent="0.2">
      <c r="A1249" s="9"/>
      <c r="B1249" s="5" t="s">
        <v>54</v>
      </c>
      <c r="C1249" s="22" t="s">
        <v>55</v>
      </c>
      <c r="D1249" s="46">
        <v>0</v>
      </c>
      <c r="E1249" s="46">
        <v>6632</v>
      </c>
      <c r="F1249" s="46">
        <v>0</v>
      </c>
      <c r="G1249" s="62">
        <f t="shared" si="169"/>
        <v>-6632</v>
      </c>
      <c r="H1249" s="53">
        <f t="shared" si="170"/>
        <v>0</v>
      </c>
    </row>
    <row r="1250" spans="1:8" ht="14.25" customHeight="1" x14ac:dyDescent="0.2">
      <c r="A1250" s="9"/>
      <c r="B1250" s="4" t="s">
        <v>56</v>
      </c>
      <c r="C1250" s="20"/>
      <c r="D1250" s="54">
        <v>194296.8</v>
      </c>
      <c r="E1250" s="54">
        <v>216296.8</v>
      </c>
      <c r="F1250" s="54">
        <v>208245.5</v>
      </c>
      <c r="G1250" s="62">
        <f t="shared" si="169"/>
        <v>-8051.2999999999884</v>
      </c>
      <c r="H1250" s="53">
        <f t="shared" si="170"/>
        <v>96.277661065720807</v>
      </c>
    </row>
    <row r="1251" spans="1:8" ht="14.25" customHeight="1" x14ac:dyDescent="0.2">
      <c r="A1251" s="9"/>
      <c r="B1251" s="4" t="s">
        <v>57</v>
      </c>
      <c r="C1251" s="20"/>
      <c r="D1251" s="54">
        <v>194296.8</v>
      </c>
      <c r="E1251" s="54">
        <v>216296.8</v>
      </c>
      <c r="F1251" s="54">
        <v>208245.5</v>
      </c>
      <c r="G1251" s="62">
        <f t="shared" si="169"/>
        <v>-8051.2999999999884</v>
      </c>
      <c r="H1251" s="53">
        <f t="shared" si="170"/>
        <v>96.277661065720807</v>
      </c>
    </row>
    <row r="1252" spans="1:8" ht="14.25" customHeight="1" x14ac:dyDescent="0.2">
      <c r="A1252" s="9"/>
      <c r="B1252" s="197"/>
      <c r="C1252" s="197"/>
      <c r="D1252" s="198"/>
      <c r="E1252" s="198"/>
      <c r="F1252" s="198"/>
      <c r="G1252" s="198"/>
      <c r="H1252" s="198"/>
    </row>
    <row r="1253" spans="1:8" ht="14.25" customHeight="1" x14ac:dyDescent="0.2">
      <c r="A1253" s="9"/>
      <c r="B1253" s="197"/>
      <c r="C1253" s="197"/>
      <c r="D1253" s="198"/>
      <c r="E1253" s="198"/>
      <c r="F1253" s="198"/>
      <c r="G1253" s="198"/>
      <c r="H1253" s="198"/>
    </row>
    <row r="1254" spans="1:8" ht="25.5" customHeight="1" x14ac:dyDescent="0.2">
      <c r="A1254" s="9"/>
      <c r="B1254" s="4" t="s">
        <v>272</v>
      </c>
      <c r="C1254" s="26" t="s">
        <v>273</v>
      </c>
      <c r="D1254" s="48"/>
      <c r="E1254" s="48"/>
      <c r="F1254" s="48"/>
      <c r="G1254" s="48"/>
      <c r="H1254" s="48"/>
    </row>
    <row r="1255" spans="1:8" ht="24.75" customHeight="1" x14ac:dyDescent="0.2">
      <c r="A1255" s="9"/>
      <c r="B1255" s="4"/>
      <c r="C1255" s="29" t="s">
        <v>0</v>
      </c>
      <c r="D1255" s="15" t="s">
        <v>501</v>
      </c>
      <c r="E1255" s="15" t="s">
        <v>502</v>
      </c>
      <c r="F1255" s="15" t="s">
        <v>499</v>
      </c>
      <c r="G1255" s="16" t="s">
        <v>472</v>
      </c>
      <c r="H1255" s="15" t="s">
        <v>500</v>
      </c>
    </row>
    <row r="1256" spans="1:8" ht="14.25" customHeight="1" x14ac:dyDescent="0.2">
      <c r="A1256" s="9"/>
      <c r="B1256" s="5" t="s">
        <v>37</v>
      </c>
      <c r="C1256" s="22" t="s">
        <v>38</v>
      </c>
      <c r="D1256" s="51">
        <v>26882.799999999999</v>
      </c>
      <c r="E1256" s="51">
        <v>26836.6</v>
      </c>
      <c r="F1256" s="51">
        <v>25456.400000000001</v>
      </c>
      <c r="G1256" s="62">
        <f t="shared" ref="G1256:G1265" si="171">F1256-E1256</f>
        <v>-1380.1999999999971</v>
      </c>
      <c r="H1256" s="53">
        <f t="shared" ref="H1256:H1265" si="172">F1256/E1256*100</f>
        <v>94.857023617000664</v>
      </c>
    </row>
    <row r="1257" spans="1:8" ht="14.25" customHeight="1" x14ac:dyDescent="0.2">
      <c r="A1257" s="9"/>
      <c r="B1257" s="5" t="s">
        <v>39</v>
      </c>
      <c r="C1257" s="22" t="s">
        <v>40</v>
      </c>
      <c r="D1257" s="46">
        <v>4032.4</v>
      </c>
      <c r="E1257" s="46">
        <v>4024.4</v>
      </c>
      <c r="F1257" s="46">
        <v>3998.6</v>
      </c>
      <c r="G1257" s="62">
        <f t="shared" si="171"/>
        <v>-25.800000000000182</v>
      </c>
      <c r="H1257" s="53">
        <f t="shared" si="172"/>
        <v>99.358910645065095</v>
      </c>
    </row>
    <row r="1258" spans="1:8" ht="14.25" customHeight="1" x14ac:dyDescent="0.2">
      <c r="A1258" s="9"/>
      <c r="B1258" s="5" t="s">
        <v>41</v>
      </c>
      <c r="C1258" s="22" t="s">
        <v>42</v>
      </c>
      <c r="D1258" s="46">
        <v>10990</v>
      </c>
      <c r="E1258" s="46">
        <v>6364.1</v>
      </c>
      <c r="F1258" s="46">
        <v>6364.1</v>
      </c>
      <c r="G1258" s="62">
        <f t="shared" si="171"/>
        <v>0</v>
      </c>
      <c r="H1258" s="53">
        <f t="shared" si="172"/>
        <v>100</v>
      </c>
    </row>
    <row r="1259" spans="1:8" ht="14.25" customHeight="1" x14ac:dyDescent="0.2">
      <c r="A1259" s="9"/>
      <c r="B1259" s="5" t="s">
        <v>43</v>
      </c>
      <c r="C1259" s="22" t="s">
        <v>44</v>
      </c>
      <c r="D1259" s="46">
        <v>1600</v>
      </c>
      <c r="E1259" s="46">
        <v>1600</v>
      </c>
      <c r="F1259" s="46">
        <v>1407.2</v>
      </c>
      <c r="G1259" s="62">
        <f t="shared" si="171"/>
        <v>-192.79999999999995</v>
      </c>
      <c r="H1259" s="53">
        <f t="shared" si="172"/>
        <v>87.95</v>
      </c>
    </row>
    <row r="1260" spans="1:8" ht="14.25" customHeight="1" x14ac:dyDescent="0.2">
      <c r="A1260" s="9"/>
      <c r="B1260" s="5" t="s">
        <v>45</v>
      </c>
      <c r="C1260" s="22" t="s">
        <v>46</v>
      </c>
      <c r="D1260" s="46">
        <v>4574</v>
      </c>
      <c r="E1260" s="46">
        <v>4574</v>
      </c>
      <c r="F1260" s="46">
        <v>4574</v>
      </c>
      <c r="G1260" s="62">
        <f t="shared" si="171"/>
        <v>0</v>
      </c>
      <c r="H1260" s="53">
        <f t="shared" si="172"/>
        <v>100</v>
      </c>
    </row>
    <row r="1261" spans="1:8" ht="14.25" customHeight="1" x14ac:dyDescent="0.2">
      <c r="A1261" s="9"/>
      <c r="B1261" s="4" t="s">
        <v>53</v>
      </c>
      <c r="C1261" s="20"/>
      <c r="D1261" s="54">
        <v>48079.199999999997</v>
      </c>
      <c r="E1261" s="54">
        <v>43399.1</v>
      </c>
      <c r="F1261" s="54">
        <v>41800.300000000003</v>
      </c>
      <c r="G1261" s="67">
        <f t="shared" si="171"/>
        <v>-1598.7999999999956</v>
      </c>
      <c r="H1261" s="53">
        <f t="shared" si="172"/>
        <v>96.316052637036265</v>
      </c>
    </row>
    <row r="1262" spans="1:8" ht="14.25" customHeight="1" x14ac:dyDescent="0.2">
      <c r="A1262" s="9"/>
      <c r="B1262" s="5" t="s">
        <v>54</v>
      </c>
      <c r="C1262" s="22" t="s">
        <v>55</v>
      </c>
      <c r="D1262" s="46">
        <v>500</v>
      </c>
      <c r="E1262" s="46">
        <v>0</v>
      </c>
      <c r="F1262" s="47">
        <v>0</v>
      </c>
      <c r="G1262" s="16">
        <f t="shared" si="171"/>
        <v>0</v>
      </c>
      <c r="H1262" s="53" t="e">
        <f t="shared" si="172"/>
        <v>#DIV/0!</v>
      </c>
    </row>
    <row r="1263" spans="1:8" ht="14.25" customHeight="1" x14ac:dyDescent="0.2">
      <c r="A1263" s="9"/>
      <c r="B1263" s="4" t="s">
        <v>56</v>
      </c>
      <c r="C1263" s="20"/>
      <c r="D1263" s="54">
        <v>48579.199999999997</v>
      </c>
      <c r="E1263" s="54">
        <v>43399.1</v>
      </c>
      <c r="F1263" s="54">
        <v>41800.300000000003</v>
      </c>
      <c r="G1263" s="68">
        <f t="shared" si="171"/>
        <v>-1598.7999999999956</v>
      </c>
      <c r="H1263" s="53">
        <f t="shared" si="172"/>
        <v>96.316052637036265</v>
      </c>
    </row>
    <row r="1264" spans="1:8" ht="14.25" customHeight="1" x14ac:dyDescent="0.2">
      <c r="A1264" s="9"/>
      <c r="B1264" s="4" t="s">
        <v>508</v>
      </c>
      <c r="C1264" s="20"/>
      <c r="D1264" s="54">
        <v>0</v>
      </c>
      <c r="E1264" s="54">
        <v>915</v>
      </c>
      <c r="F1264" s="54">
        <v>97.7</v>
      </c>
      <c r="G1264" s="62">
        <f t="shared" si="171"/>
        <v>-817.3</v>
      </c>
      <c r="H1264" s="53">
        <f t="shared" si="172"/>
        <v>10.6775956284153</v>
      </c>
    </row>
    <row r="1265" spans="1:8" ht="14.25" customHeight="1" x14ac:dyDescent="0.2">
      <c r="A1265" s="9"/>
      <c r="B1265" s="4" t="s">
        <v>57</v>
      </c>
      <c r="C1265" s="20"/>
      <c r="D1265" s="54">
        <v>48579.199999999997</v>
      </c>
      <c r="E1265" s="54">
        <v>44314.1</v>
      </c>
      <c r="F1265" s="54">
        <v>41898</v>
      </c>
      <c r="G1265" s="62">
        <f t="shared" si="171"/>
        <v>-2416.0999999999985</v>
      </c>
      <c r="H1265" s="53">
        <f t="shared" si="172"/>
        <v>94.547785016507163</v>
      </c>
    </row>
    <row r="1266" spans="1:8" ht="14.25" customHeight="1" x14ac:dyDescent="0.2">
      <c r="A1266" s="9"/>
      <c r="B1266" s="197"/>
      <c r="C1266" s="197"/>
      <c r="D1266" s="198"/>
      <c r="E1266" s="198"/>
      <c r="F1266" s="198"/>
      <c r="G1266" s="198"/>
      <c r="H1266" s="198"/>
    </row>
    <row r="1267" spans="1:8" ht="22.5" customHeight="1" x14ac:dyDescent="0.2">
      <c r="A1267" s="9"/>
      <c r="B1267" s="4" t="s">
        <v>274</v>
      </c>
      <c r="C1267" s="26" t="s">
        <v>275</v>
      </c>
      <c r="D1267" s="48"/>
      <c r="E1267" s="48"/>
      <c r="F1267" s="48"/>
      <c r="G1267" s="48"/>
      <c r="H1267" s="48"/>
    </row>
    <row r="1268" spans="1:8" ht="21.75" customHeight="1" x14ac:dyDescent="0.2">
      <c r="A1268" s="9"/>
      <c r="B1268" s="4"/>
      <c r="C1268" s="29" t="s">
        <v>0</v>
      </c>
      <c r="D1268" s="15" t="s">
        <v>501</v>
      </c>
      <c r="E1268" s="15" t="s">
        <v>502</v>
      </c>
      <c r="F1268" s="15" t="s">
        <v>499</v>
      </c>
      <c r="G1268" s="16" t="s">
        <v>472</v>
      </c>
      <c r="H1268" s="15" t="s">
        <v>500</v>
      </c>
    </row>
    <row r="1269" spans="1:8" ht="14.25" customHeight="1" x14ac:dyDescent="0.2">
      <c r="A1269" s="9"/>
      <c r="B1269" s="5" t="s">
        <v>37</v>
      </c>
      <c r="C1269" s="22" t="s">
        <v>38</v>
      </c>
      <c r="D1269" s="51">
        <v>16109991.1</v>
      </c>
      <c r="E1269" s="51">
        <v>17514234.100000001</v>
      </c>
      <c r="F1269" s="51">
        <v>17596702</v>
      </c>
      <c r="G1269" s="62">
        <f t="shared" ref="G1269:G1279" si="173">F1269-E1269</f>
        <v>82467.89999999851</v>
      </c>
      <c r="H1269" s="53">
        <f t="shared" ref="H1269:H1279" si="174">F1269/E1269*100</f>
        <v>100.47086215434335</v>
      </c>
    </row>
    <row r="1270" spans="1:8" ht="14.25" customHeight="1" x14ac:dyDescent="0.2">
      <c r="A1270" s="9"/>
      <c r="B1270" s="5" t="s">
        <v>39</v>
      </c>
      <c r="C1270" s="22" t="s">
        <v>40</v>
      </c>
      <c r="D1270" s="46">
        <v>2777666.3</v>
      </c>
      <c r="E1270" s="46">
        <v>3008398.5</v>
      </c>
      <c r="F1270" s="46">
        <v>2994960.2</v>
      </c>
      <c r="G1270" s="62">
        <f t="shared" si="173"/>
        <v>-13438.299999999814</v>
      </c>
      <c r="H1270" s="53">
        <f t="shared" si="174"/>
        <v>99.553307183207281</v>
      </c>
    </row>
    <row r="1271" spans="1:8" ht="14.25" customHeight="1" x14ac:dyDescent="0.2">
      <c r="A1271" s="9"/>
      <c r="B1271" s="5" t="s">
        <v>41</v>
      </c>
      <c r="C1271" s="22" t="s">
        <v>42</v>
      </c>
      <c r="D1271" s="46">
        <v>1330152</v>
      </c>
      <c r="E1271" s="46">
        <v>1435178.9</v>
      </c>
      <c r="F1271" s="46">
        <v>845627.9</v>
      </c>
      <c r="G1271" s="62">
        <f t="shared" si="173"/>
        <v>-589550.99999999988</v>
      </c>
      <c r="H1271" s="53">
        <f t="shared" si="174"/>
        <v>58.921427844291749</v>
      </c>
    </row>
    <row r="1272" spans="1:8" ht="14.25" customHeight="1" x14ac:dyDescent="0.2">
      <c r="A1272" s="9"/>
      <c r="B1272" s="5" t="s">
        <v>43</v>
      </c>
      <c r="C1272" s="22" t="s">
        <v>44</v>
      </c>
      <c r="D1272" s="46">
        <v>200603.5</v>
      </c>
      <c r="E1272" s="46">
        <v>200148.7</v>
      </c>
      <c r="F1272" s="46">
        <v>184514</v>
      </c>
      <c r="G1272" s="62">
        <f t="shared" si="173"/>
        <v>-15634.700000000012</v>
      </c>
      <c r="H1272" s="53">
        <f t="shared" si="174"/>
        <v>92.188457881565057</v>
      </c>
    </row>
    <row r="1273" spans="1:8" ht="14.25" customHeight="1" x14ac:dyDescent="0.2">
      <c r="A1273" s="9"/>
      <c r="B1273" s="5" t="s">
        <v>45</v>
      </c>
      <c r="C1273" s="22" t="s">
        <v>46</v>
      </c>
      <c r="D1273" s="46">
        <v>115126.2</v>
      </c>
      <c r="E1273" s="46">
        <v>115856.6</v>
      </c>
      <c r="F1273" s="46">
        <v>134016.29999999999</v>
      </c>
      <c r="G1273" s="62">
        <f t="shared" si="173"/>
        <v>18159.699999999983</v>
      </c>
      <c r="H1273" s="53">
        <f t="shared" si="174"/>
        <v>115.67429045906749</v>
      </c>
    </row>
    <row r="1274" spans="1:8" ht="14.25" customHeight="1" x14ac:dyDescent="0.2">
      <c r="A1274" s="9"/>
      <c r="B1274" s="5" t="s">
        <v>51</v>
      </c>
      <c r="C1274" s="22" t="s">
        <v>52</v>
      </c>
      <c r="D1274" s="46">
        <v>66090.8</v>
      </c>
      <c r="E1274" s="46">
        <v>65914.600000000006</v>
      </c>
      <c r="F1274" s="46">
        <v>45409.5</v>
      </c>
      <c r="G1274" s="62">
        <f t="shared" si="173"/>
        <v>-20505.100000000006</v>
      </c>
      <c r="H1274" s="53">
        <f t="shared" si="174"/>
        <v>68.891414041805604</v>
      </c>
    </row>
    <row r="1275" spans="1:8" ht="14.25" customHeight="1" x14ac:dyDescent="0.2">
      <c r="A1275" s="9"/>
      <c r="B1275" s="4" t="s">
        <v>53</v>
      </c>
      <c r="C1275" s="20"/>
      <c r="D1275" s="54">
        <v>20599629.899999999</v>
      </c>
      <c r="E1275" s="54">
        <v>22339731.399999999</v>
      </c>
      <c r="F1275" s="54">
        <v>21801229.800000001</v>
      </c>
      <c r="G1275" s="62">
        <f t="shared" si="173"/>
        <v>-538501.59999999776</v>
      </c>
      <c r="H1275" s="53">
        <f t="shared" si="174"/>
        <v>97.589489370494405</v>
      </c>
    </row>
    <row r="1276" spans="1:8" ht="14.25" customHeight="1" x14ac:dyDescent="0.2">
      <c r="A1276" s="9"/>
      <c r="B1276" s="5" t="s">
        <v>54</v>
      </c>
      <c r="C1276" s="22" t="s">
        <v>55</v>
      </c>
      <c r="D1276" s="46">
        <v>120000</v>
      </c>
      <c r="E1276" s="46">
        <v>151311</v>
      </c>
      <c r="F1276" s="46">
        <v>50636.4</v>
      </c>
      <c r="G1276" s="62">
        <f t="shared" si="173"/>
        <v>-100674.6</v>
      </c>
      <c r="H1276" s="53">
        <f t="shared" si="174"/>
        <v>33.465114895810615</v>
      </c>
    </row>
    <row r="1277" spans="1:8" ht="14.25" customHeight="1" x14ac:dyDescent="0.2">
      <c r="A1277" s="9"/>
      <c r="B1277" s="4" t="s">
        <v>56</v>
      </c>
      <c r="C1277" s="20"/>
      <c r="D1277" s="54">
        <v>20719629.899999999</v>
      </c>
      <c r="E1277" s="54">
        <v>22491042.399999999</v>
      </c>
      <c r="F1277" s="54">
        <v>21851866.100000001</v>
      </c>
      <c r="G1277" s="62">
        <f t="shared" si="173"/>
        <v>-639176.29999999702</v>
      </c>
      <c r="H1277" s="53">
        <f t="shared" si="174"/>
        <v>97.158085033888881</v>
      </c>
    </row>
    <row r="1278" spans="1:8" ht="14.25" customHeight="1" x14ac:dyDescent="0.2">
      <c r="A1278" s="9"/>
      <c r="B1278" s="4" t="s">
        <v>508</v>
      </c>
      <c r="C1278" s="20"/>
      <c r="D1278" s="54">
        <v>4232159.5999999996</v>
      </c>
      <c r="E1278" s="54">
        <v>5599691.2000000002</v>
      </c>
      <c r="F1278" s="54">
        <v>4350394.9000000004</v>
      </c>
      <c r="G1278" s="62">
        <f t="shared" si="173"/>
        <v>-1249296.2999999998</v>
      </c>
      <c r="H1278" s="53">
        <f t="shared" si="174"/>
        <v>77.689907257743073</v>
      </c>
    </row>
    <row r="1279" spans="1:8" ht="14.25" customHeight="1" x14ac:dyDescent="0.2">
      <c r="A1279" s="9"/>
      <c r="B1279" s="4" t="s">
        <v>57</v>
      </c>
      <c r="C1279" s="20"/>
      <c r="D1279" s="54">
        <v>24951789.5</v>
      </c>
      <c r="E1279" s="54">
        <v>28090733.600000001</v>
      </c>
      <c r="F1279" s="54">
        <v>26202261.100000001</v>
      </c>
      <c r="G1279" s="62">
        <f t="shared" si="173"/>
        <v>-1888472.5</v>
      </c>
      <c r="H1279" s="53">
        <f t="shared" si="174"/>
        <v>93.277240363704848</v>
      </c>
    </row>
    <row r="1280" spans="1:8" ht="14.25" customHeight="1" x14ac:dyDescent="0.2">
      <c r="A1280" s="9"/>
      <c r="B1280" s="197"/>
      <c r="C1280" s="197"/>
      <c r="D1280" s="198"/>
      <c r="E1280" s="198"/>
      <c r="F1280" s="198"/>
      <c r="G1280" s="198"/>
      <c r="H1280" s="198"/>
    </row>
    <row r="1281" spans="1:8" ht="22.5" customHeight="1" x14ac:dyDescent="0.2">
      <c r="A1281" s="9"/>
      <c r="B1281" s="8" t="s">
        <v>276</v>
      </c>
      <c r="C1281" s="35" t="s">
        <v>277</v>
      </c>
      <c r="D1281" s="48"/>
      <c r="E1281" s="48"/>
      <c r="F1281" s="48"/>
      <c r="G1281" s="48"/>
      <c r="H1281" s="48"/>
    </row>
    <row r="1282" spans="1:8" ht="23.25" customHeight="1" x14ac:dyDescent="0.2">
      <c r="A1282" s="9"/>
      <c r="B1282" s="6"/>
      <c r="C1282" s="29" t="s">
        <v>0</v>
      </c>
      <c r="D1282" s="15" t="s">
        <v>501</v>
      </c>
      <c r="E1282" s="15" t="s">
        <v>502</v>
      </c>
      <c r="F1282" s="15" t="s">
        <v>499</v>
      </c>
      <c r="G1282" s="16" t="s">
        <v>472</v>
      </c>
      <c r="H1282" s="15" t="s">
        <v>500</v>
      </c>
    </row>
    <row r="1283" spans="1:8" ht="14.25" customHeight="1" x14ac:dyDescent="0.2">
      <c r="A1283" s="9"/>
      <c r="B1283" s="34" t="s">
        <v>37</v>
      </c>
      <c r="C1283" s="36" t="s">
        <v>38</v>
      </c>
      <c r="D1283" s="51">
        <v>127567.8</v>
      </c>
      <c r="E1283" s="51">
        <v>128746.8</v>
      </c>
      <c r="F1283" s="51">
        <v>123631.8</v>
      </c>
      <c r="G1283" s="62">
        <f t="shared" ref="G1283:G1292" si="175">F1283-E1283</f>
        <v>-5115</v>
      </c>
      <c r="H1283" s="53">
        <f t="shared" ref="H1283:H1292" si="176">F1283/E1283*100</f>
        <v>96.02708572174221</v>
      </c>
    </row>
    <row r="1284" spans="1:8" ht="14.25" customHeight="1" x14ac:dyDescent="0.2">
      <c r="A1284" s="9"/>
      <c r="B1284" s="5" t="s">
        <v>39</v>
      </c>
      <c r="C1284" s="22" t="s">
        <v>40</v>
      </c>
      <c r="D1284" s="46">
        <v>22005.4</v>
      </c>
      <c r="E1284" s="46">
        <v>22208.799999999999</v>
      </c>
      <c r="F1284" s="46">
        <v>21253</v>
      </c>
      <c r="G1284" s="62">
        <f t="shared" si="175"/>
        <v>-955.79999999999927</v>
      </c>
      <c r="H1284" s="53">
        <f t="shared" si="176"/>
        <v>95.696300565541591</v>
      </c>
    </row>
    <row r="1285" spans="1:8" ht="14.25" customHeight="1" x14ac:dyDescent="0.2">
      <c r="A1285" s="9"/>
      <c r="B1285" s="5" t="s">
        <v>41</v>
      </c>
      <c r="C1285" s="22" t="s">
        <v>42</v>
      </c>
      <c r="D1285" s="46">
        <v>12095.4</v>
      </c>
      <c r="E1285" s="46">
        <v>11700.1</v>
      </c>
      <c r="F1285" s="46">
        <v>2164.1999999999998</v>
      </c>
      <c r="G1285" s="62">
        <f t="shared" si="175"/>
        <v>-9535.9000000000015</v>
      </c>
      <c r="H1285" s="53">
        <f t="shared" si="176"/>
        <v>18.497277801044433</v>
      </c>
    </row>
    <row r="1286" spans="1:8" ht="14.25" customHeight="1" x14ac:dyDescent="0.2">
      <c r="A1286" s="9"/>
      <c r="B1286" s="5" t="s">
        <v>43</v>
      </c>
      <c r="C1286" s="22" t="s">
        <v>44</v>
      </c>
      <c r="D1286" s="46">
        <v>1158.7</v>
      </c>
      <c r="E1286" s="46">
        <v>1358.7</v>
      </c>
      <c r="F1286" s="46">
        <v>1007.9</v>
      </c>
      <c r="G1286" s="62">
        <f t="shared" si="175"/>
        <v>-350.80000000000007</v>
      </c>
      <c r="H1286" s="53">
        <f t="shared" si="176"/>
        <v>74.181202620151609</v>
      </c>
    </row>
    <row r="1287" spans="1:8" ht="14.25" customHeight="1" x14ac:dyDescent="0.2">
      <c r="A1287" s="9"/>
      <c r="B1287" s="5" t="s">
        <v>45</v>
      </c>
      <c r="C1287" s="22" t="s">
        <v>46</v>
      </c>
      <c r="D1287" s="46">
        <v>1741.3</v>
      </c>
      <c r="E1287" s="46">
        <v>1936.6</v>
      </c>
      <c r="F1287" s="46">
        <v>1691.3</v>
      </c>
      <c r="G1287" s="62">
        <f t="shared" si="175"/>
        <v>-245.29999999999995</v>
      </c>
      <c r="H1287" s="53">
        <f t="shared" si="176"/>
        <v>87.333471031705059</v>
      </c>
    </row>
    <row r="1288" spans="1:8" ht="14.25" customHeight="1" x14ac:dyDescent="0.2">
      <c r="A1288" s="9"/>
      <c r="B1288" s="5" t="s">
        <v>51</v>
      </c>
      <c r="C1288" s="22" t="s">
        <v>52</v>
      </c>
      <c r="D1288" s="46">
        <v>784.4</v>
      </c>
      <c r="E1288" s="46">
        <v>784.4</v>
      </c>
      <c r="F1288" s="46">
        <v>368</v>
      </c>
      <c r="G1288" s="62">
        <f t="shared" si="175"/>
        <v>-416.4</v>
      </c>
      <c r="H1288" s="53">
        <f t="shared" si="176"/>
        <v>46.914839367669558</v>
      </c>
    </row>
    <row r="1289" spans="1:8" ht="14.25" customHeight="1" x14ac:dyDescent="0.2">
      <c r="A1289" s="9"/>
      <c r="B1289" s="4" t="s">
        <v>53</v>
      </c>
      <c r="C1289" s="20"/>
      <c r="D1289" s="54">
        <v>165353</v>
      </c>
      <c r="E1289" s="54">
        <v>166735.4</v>
      </c>
      <c r="F1289" s="54">
        <v>150116.20000000001</v>
      </c>
      <c r="G1289" s="62">
        <f t="shared" si="175"/>
        <v>-16619.199999999983</v>
      </c>
      <c r="H1289" s="53">
        <f t="shared" si="176"/>
        <v>90.032590559653215</v>
      </c>
    </row>
    <row r="1290" spans="1:8" ht="14.25" customHeight="1" x14ac:dyDescent="0.2">
      <c r="A1290" s="9"/>
      <c r="B1290" s="4" t="s">
        <v>56</v>
      </c>
      <c r="C1290" s="20"/>
      <c r="D1290" s="54">
        <v>165353</v>
      </c>
      <c r="E1290" s="54">
        <v>166735.4</v>
      </c>
      <c r="F1290" s="54">
        <v>150116.20000000001</v>
      </c>
      <c r="G1290" s="62">
        <f t="shared" si="175"/>
        <v>-16619.199999999983</v>
      </c>
      <c r="H1290" s="53">
        <f t="shared" si="176"/>
        <v>90.032590559653215</v>
      </c>
    </row>
    <row r="1291" spans="1:8" ht="14.25" customHeight="1" x14ac:dyDescent="0.2">
      <c r="A1291" s="9"/>
      <c r="B1291" s="4" t="s">
        <v>508</v>
      </c>
      <c r="C1291" s="20"/>
      <c r="D1291" s="54">
        <v>1800</v>
      </c>
      <c r="E1291" s="54">
        <v>5093.2</v>
      </c>
      <c r="F1291" s="54">
        <v>2242.4</v>
      </c>
      <c r="G1291" s="62">
        <f t="shared" si="175"/>
        <v>-2850.7999999999997</v>
      </c>
      <c r="H1291" s="53">
        <f t="shared" si="176"/>
        <v>44.027330558391583</v>
      </c>
    </row>
    <row r="1292" spans="1:8" ht="14.25" customHeight="1" x14ac:dyDescent="0.2">
      <c r="A1292" s="9"/>
      <c r="B1292" s="4" t="s">
        <v>57</v>
      </c>
      <c r="C1292" s="20"/>
      <c r="D1292" s="54">
        <v>167153</v>
      </c>
      <c r="E1292" s="54">
        <v>171828.6</v>
      </c>
      <c r="F1292" s="54">
        <v>152358.6</v>
      </c>
      <c r="G1292" s="62">
        <f t="shared" si="175"/>
        <v>-19470</v>
      </c>
      <c r="H1292" s="53">
        <f t="shared" si="176"/>
        <v>88.668941026115561</v>
      </c>
    </row>
    <row r="1293" spans="1:8" ht="14.25" customHeight="1" x14ac:dyDescent="0.2">
      <c r="A1293" s="9"/>
      <c r="B1293" s="197"/>
      <c r="C1293" s="197"/>
      <c r="D1293" s="198"/>
      <c r="E1293" s="198"/>
      <c r="F1293" s="198"/>
      <c r="G1293" s="198"/>
      <c r="H1293" s="198"/>
    </row>
    <row r="1294" spans="1:8" ht="21.75" customHeight="1" x14ac:dyDescent="0.2">
      <c r="A1294" s="9"/>
      <c r="B1294" s="4" t="s">
        <v>278</v>
      </c>
      <c r="C1294" s="26" t="s">
        <v>279</v>
      </c>
      <c r="D1294" s="48"/>
      <c r="E1294" s="48"/>
      <c r="F1294" s="48"/>
      <c r="G1294" s="48"/>
      <c r="H1294" s="48"/>
    </row>
    <row r="1295" spans="1:8" ht="22.5" customHeight="1" x14ac:dyDescent="0.2">
      <c r="A1295" s="9"/>
      <c r="B1295" s="4"/>
      <c r="C1295" s="29" t="s">
        <v>0</v>
      </c>
      <c r="D1295" s="15" t="s">
        <v>501</v>
      </c>
      <c r="E1295" s="15" t="s">
        <v>502</v>
      </c>
      <c r="F1295" s="15" t="s">
        <v>499</v>
      </c>
      <c r="G1295" s="16" t="s">
        <v>472</v>
      </c>
      <c r="H1295" s="15" t="s">
        <v>500</v>
      </c>
    </row>
    <row r="1296" spans="1:8" ht="14.25" customHeight="1" x14ac:dyDescent="0.2">
      <c r="A1296" s="9"/>
      <c r="B1296" s="5" t="s">
        <v>37</v>
      </c>
      <c r="C1296" s="22" t="s">
        <v>38</v>
      </c>
      <c r="D1296" s="51">
        <v>7000</v>
      </c>
      <c r="E1296" s="51">
        <v>7000</v>
      </c>
      <c r="F1296" s="51">
        <v>6992</v>
      </c>
      <c r="G1296" s="62">
        <f t="shared" ref="G1296:G1305" si="177">F1296-E1296</f>
        <v>-8</v>
      </c>
      <c r="H1296" s="53">
        <f t="shared" ref="H1296:H1305" si="178">F1296/E1296*100</f>
        <v>99.885714285714286</v>
      </c>
    </row>
    <row r="1297" spans="1:8" ht="14.25" customHeight="1" x14ac:dyDescent="0.2">
      <c r="A1297" s="9"/>
      <c r="B1297" s="5" t="s">
        <v>39</v>
      </c>
      <c r="C1297" s="22" t="s">
        <v>40</v>
      </c>
      <c r="D1297" s="46">
        <v>1000</v>
      </c>
      <c r="E1297" s="46">
        <v>1000</v>
      </c>
      <c r="F1297" s="46">
        <v>1000</v>
      </c>
      <c r="G1297" s="62">
        <f t="shared" si="177"/>
        <v>0</v>
      </c>
      <c r="H1297" s="53">
        <f t="shared" si="178"/>
        <v>100</v>
      </c>
    </row>
    <row r="1298" spans="1:8" ht="14.25" customHeight="1" x14ac:dyDescent="0.2">
      <c r="A1298" s="9"/>
      <c r="B1298" s="5" t="s">
        <v>41</v>
      </c>
      <c r="C1298" s="22" t="s">
        <v>42</v>
      </c>
      <c r="D1298" s="46">
        <v>1862.3</v>
      </c>
      <c r="E1298" s="46">
        <v>1862.3</v>
      </c>
      <c r="F1298" s="46">
        <v>1282.9000000000001</v>
      </c>
      <c r="G1298" s="62">
        <f t="shared" si="177"/>
        <v>-579.39999999999986</v>
      </c>
      <c r="H1298" s="53">
        <f t="shared" si="178"/>
        <v>68.887934274821461</v>
      </c>
    </row>
    <row r="1299" spans="1:8" ht="14.25" customHeight="1" x14ac:dyDescent="0.2">
      <c r="A1299" s="9"/>
      <c r="B1299" s="5" t="s">
        <v>43</v>
      </c>
      <c r="C1299" s="22" t="s">
        <v>44</v>
      </c>
      <c r="D1299" s="46">
        <v>540</v>
      </c>
      <c r="E1299" s="46">
        <v>540</v>
      </c>
      <c r="F1299" s="46">
        <v>259</v>
      </c>
      <c r="G1299" s="62">
        <f t="shared" si="177"/>
        <v>-281</v>
      </c>
      <c r="H1299" s="53">
        <f t="shared" si="178"/>
        <v>47.962962962962962</v>
      </c>
    </row>
    <row r="1300" spans="1:8" ht="14.25" customHeight="1" x14ac:dyDescent="0.2">
      <c r="A1300" s="9"/>
      <c r="B1300" s="5" t="s">
        <v>45</v>
      </c>
      <c r="C1300" s="22" t="s">
        <v>46</v>
      </c>
      <c r="D1300" s="46">
        <v>200</v>
      </c>
      <c r="E1300" s="46">
        <v>200</v>
      </c>
      <c r="F1300" s="46">
        <v>130</v>
      </c>
      <c r="G1300" s="62">
        <f t="shared" si="177"/>
        <v>-70</v>
      </c>
      <c r="H1300" s="53">
        <f t="shared" si="178"/>
        <v>65</v>
      </c>
    </row>
    <row r="1301" spans="1:8" ht="14.25" customHeight="1" x14ac:dyDescent="0.2">
      <c r="A1301" s="9"/>
      <c r="B1301" s="4" t="s">
        <v>53</v>
      </c>
      <c r="C1301" s="20"/>
      <c r="D1301" s="54">
        <v>10602.3</v>
      </c>
      <c r="E1301" s="54">
        <v>10602.3</v>
      </c>
      <c r="F1301" s="54">
        <v>9663.9</v>
      </c>
      <c r="G1301" s="62">
        <f t="shared" si="177"/>
        <v>-938.39999999999964</v>
      </c>
      <c r="H1301" s="53">
        <f t="shared" si="178"/>
        <v>91.149090291729152</v>
      </c>
    </row>
    <row r="1302" spans="1:8" ht="14.25" customHeight="1" x14ac:dyDescent="0.2">
      <c r="A1302" s="9"/>
      <c r="B1302" s="5" t="s">
        <v>54</v>
      </c>
      <c r="C1302" s="22" t="s">
        <v>55</v>
      </c>
      <c r="D1302" s="46">
        <v>100</v>
      </c>
      <c r="E1302" s="46">
        <v>100</v>
      </c>
      <c r="F1302" s="46">
        <v>0</v>
      </c>
      <c r="G1302" s="62">
        <f t="shared" si="177"/>
        <v>-100</v>
      </c>
      <c r="H1302" s="53">
        <f t="shared" si="178"/>
        <v>0</v>
      </c>
    </row>
    <row r="1303" spans="1:8" ht="14.25" customHeight="1" x14ac:dyDescent="0.2">
      <c r="A1303" s="9"/>
      <c r="B1303" s="4" t="s">
        <v>56</v>
      </c>
      <c r="C1303" s="20"/>
      <c r="D1303" s="54">
        <v>10702.3</v>
      </c>
      <c r="E1303" s="54">
        <v>10702.3</v>
      </c>
      <c r="F1303" s="54">
        <v>9663.9</v>
      </c>
      <c r="G1303" s="62">
        <f t="shared" si="177"/>
        <v>-1038.3999999999996</v>
      </c>
      <c r="H1303" s="53">
        <f t="shared" si="178"/>
        <v>90.297412705680088</v>
      </c>
    </row>
    <row r="1304" spans="1:8" ht="14.25" customHeight="1" x14ac:dyDescent="0.2">
      <c r="A1304" s="9"/>
      <c r="B1304" s="4" t="s">
        <v>508</v>
      </c>
      <c r="C1304" s="20"/>
      <c r="D1304" s="54">
        <v>450</v>
      </c>
      <c r="E1304" s="54">
        <v>753.7</v>
      </c>
      <c r="F1304" s="54">
        <v>504.9</v>
      </c>
      <c r="G1304" s="62">
        <f t="shared" si="177"/>
        <v>-248.80000000000007</v>
      </c>
      <c r="H1304" s="53">
        <f t="shared" si="178"/>
        <v>66.989518376011674</v>
      </c>
    </row>
    <row r="1305" spans="1:8" ht="14.25" customHeight="1" x14ac:dyDescent="0.2">
      <c r="A1305" s="9"/>
      <c r="B1305" s="4" t="s">
        <v>57</v>
      </c>
      <c r="C1305" s="20"/>
      <c r="D1305" s="54">
        <v>11152.3</v>
      </c>
      <c r="E1305" s="54">
        <v>11456</v>
      </c>
      <c r="F1305" s="54">
        <v>10168.799999999999</v>
      </c>
      <c r="G1305" s="62">
        <f t="shared" si="177"/>
        <v>-1287.2000000000007</v>
      </c>
      <c r="H1305" s="53">
        <f t="shared" si="178"/>
        <v>88.763966480446925</v>
      </c>
    </row>
    <row r="1306" spans="1:8" ht="14.25" customHeight="1" x14ac:dyDescent="0.2">
      <c r="A1306" s="9"/>
      <c r="B1306" s="197"/>
      <c r="C1306" s="197"/>
      <c r="D1306" s="198"/>
      <c r="E1306" s="198"/>
      <c r="F1306" s="198"/>
      <c r="G1306" s="198"/>
      <c r="H1306" s="198"/>
    </row>
    <row r="1307" spans="1:8" ht="21.75" customHeight="1" x14ac:dyDescent="0.2">
      <c r="A1307" s="9"/>
      <c r="B1307" s="4" t="s">
        <v>280</v>
      </c>
      <c r="C1307" s="26" t="s">
        <v>281</v>
      </c>
      <c r="D1307" s="48"/>
      <c r="E1307" s="48"/>
      <c r="F1307" s="48"/>
      <c r="G1307" s="48"/>
      <c r="H1307" s="48"/>
    </row>
    <row r="1308" spans="1:8" ht="18.75" customHeight="1" x14ac:dyDescent="0.2">
      <c r="A1308" s="9"/>
      <c r="B1308" s="4"/>
      <c r="C1308" s="29" t="s">
        <v>0</v>
      </c>
      <c r="D1308" s="15" t="s">
        <v>501</v>
      </c>
      <c r="E1308" s="15" t="s">
        <v>502</v>
      </c>
      <c r="F1308" s="15" t="s">
        <v>499</v>
      </c>
      <c r="G1308" s="16" t="s">
        <v>472</v>
      </c>
      <c r="H1308" s="15" t="s">
        <v>500</v>
      </c>
    </row>
    <row r="1309" spans="1:8" ht="14.25" customHeight="1" x14ac:dyDescent="0.2">
      <c r="A1309" s="9"/>
      <c r="B1309" s="5" t="s">
        <v>37</v>
      </c>
      <c r="C1309" s="22" t="s">
        <v>38</v>
      </c>
      <c r="D1309" s="51">
        <v>671920</v>
      </c>
      <c r="E1309" s="51">
        <v>704625.5</v>
      </c>
      <c r="F1309" s="51">
        <v>703026.6</v>
      </c>
      <c r="G1309" s="62">
        <f t="shared" ref="G1309:G1321" si="179">F1309-E1309</f>
        <v>-1598.9000000000233</v>
      </c>
      <c r="H1309" s="53">
        <f t="shared" ref="H1309:H1321" si="180">F1309/E1309*100</f>
        <v>99.773085135295275</v>
      </c>
    </row>
    <row r="1310" spans="1:8" ht="14.25" customHeight="1" x14ac:dyDescent="0.2">
      <c r="A1310" s="9"/>
      <c r="B1310" s="5" t="s">
        <v>39</v>
      </c>
      <c r="C1310" s="22" t="s">
        <v>40</v>
      </c>
      <c r="D1310" s="46">
        <v>115906.2</v>
      </c>
      <c r="E1310" s="46">
        <v>121760</v>
      </c>
      <c r="F1310" s="46">
        <v>119771</v>
      </c>
      <c r="G1310" s="62">
        <f t="shared" si="179"/>
        <v>-1989</v>
      </c>
      <c r="H1310" s="53">
        <f t="shared" si="180"/>
        <v>98.366458607095936</v>
      </c>
    </row>
    <row r="1311" spans="1:8" ht="14.25" customHeight="1" x14ac:dyDescent="0.2">
      <c r="A1311" s="9"/>
      <c r="B1311" s="5" t="s">
        <v>41</v>
      </c>
      <c r="C1311" s="22" t="s">
        <v>42</v>
      </c>
      <c r="D1311" s="46">
        <v>135046</v>
      </c>
      <c r="E1311" s="46">
        <v>130654.5</v>
      </c>
      <c r="F1311" s="46">
        <v>116453.3</v>
      </c>
      <c r="G1311" s="62">
        <f t="shared" si="179"/>
        <v>-14201.199999999997</v>
      </c>
      <c r="H1311" s="53">
        <f t="shared" si="180"/>
        <v>89.130722631061303</v>
      </c>
    </row>
    <row r="1312" spans="1:8" ht="14.25" customHeight="1" x14ac:dyDescent="0.2">
      <c r="A1312" s="9"/>
      <c r="B1312" s="5" t="s">
        <v>43</v>
      </c>
      <c r="C1312" s="22" t="s">
        <v>44</v>
      </c>
      <c r="D1312" s="46">
        <v>32011.7</v>
      </c>
      <c r="E1312" s="46">
        <v>32039.4</v>
      </c>
      <c r="F1312" s="46">
        <v>25704.5</v>
      </c>
      <c r="G1312" s="62">
        <f t="shared" si="179"/>
        <v>-6334.9000000000015</v>
      </c>
      <c r="H1312" s="53">
        <f t="shared" si="180"/>
        <v>80.227782043359113</v>
      </c>
    </row>
    <row r="1313" spans="1:8" ht="14.25" customHeight="1" x14ac:dyDescent="0.2">
      <c r="A1313" s="9"/>
      <c r="B1313" s="5" t="s">
        <v>45</v>
      </c>
      <c r="C1313" s="22" t="s">
        <v>46</v>
      </c>
      <c r="D1313" s="46">
        <v>65067.3</v>
      </c>
      <c r="E1313" s="46">
        <v>64746.3</v>
      </c>
      <c r="F1313" s="46">
        <v>54993.4</v>
      </c>
      <c r="G1313" s="62">
        <f t="shared" si="179"/>
        <v>-9752.9000000000015</v>
      </c>
      <c r="H1313" s="53">
        <f t="shared" si="180"/>
        <v>84.936745420201618</v>
      </c>
    </row>
    <row r="1314" spans="1:8" ht="14.25" customHeight="1" x14ac:dyDescent="0.2">
      <c r="A1314" s="9"/>
      <c r="B1314" s="5" t="s">
        <v>47</v>
      </c>
      <c r="C1314" s="22" t="s">
        <v>48</v>
      </c>
      <c r="D1314" s="46">
        <v>400</v>
      </c>
      <c r="E1314" s="46">
        <v>400</v>
      </c>
      <c r="F1314" s="46">
        <v>88.2</v>
      </c>
      <c r="G1314" s="62">
        <f t="shared" si="179"/>
        <v>-311.8</v>
      </c>
      <c r="H1314" s="53">
        <f t="shared" si="180"/>
        <v>22.05</v>
      </c>
    </row>
    <row r="1315" spans="1:8" ht="14.25" customHeight="1" x14ac:dyDescent="0.2">
      <c r="A1315" s="9"/>
      <c r="B1315" s="5" t="s">
        <v>49</v>
      </c>
      <c r="C1315" s="22" t="s">
        <v>50</v>
      </c>
      <c r="D1315" s="46">
        <v>300</v>
      </c>
      <c r="E1315" s="46">
        <v>300</v>
      </c>
      <c r="F1315" s="46">
        <v>247.2</v>
      </c>
      <c r="G1315" s="62">
        <f t="shared" si="179"/>
        <v>-52.800000000000011</v>
      </c>
      <c r="H1315" s="53">
        <f t="shared" si="180"/>
        <v>82.399999999999991</v>
      </c>
    </row>
    <row r="1316" spans="1:8" ht="14.25" customHeight="1" x14ac:dyDescent="0.2">
      <c r="A1316" s="9"/>
      <c r="B1316" s="5" t="s">
        <v>51</v>
      </c>
      <c r="C1316" s="22" t="s">
        <v>52</v>
      </c>
      <c r="D1316" s="46">
        <v>38700</v>
      </c>
      <c r="E1316" s="46">
        <v>38700</v>
      </c>
      <c r="F1316" s="46">
        <v>32840.400000000001</v>
      </c>
      <c r="G1316" s="62">
        <f t="shared" si="179"/>
        <v>-5859.5999999999985</v>
      </c>
      <c r="H1316" s="53">
        <f t="shared" si="180"/>
        <v>84.85891472868218</v>
      </c>
    </row>
    <row r="1317" spans="1:8" ht="14.25" customHeight="1" x14ac:dyDescent="0.2">
      <c r="A1317" s="9"/>
      <c r="B1317" s="4" t="s">
        <v>53</v>
      </c>
      <c r="C1317" s="20"/>
      <c r="D1317" s="54">
        <v>1059351.2</v>
      </c>
      <c r="E1317" s="54">
        <v>1093225.7</v>
      </c>
      <c r="F1317" s="54">
        <v>1053124.7</v>
      </c>
      <c r="G1317" s="62">
        <f t="shared" si="179"/>
        <v>-40101</v>
      </c>
      <c r="H1317" s="53">
        <f t="shared" si="180"/>
        <v>96.33186449970944</v>
      </c>
    </row>
    <row r="1318" spans="1:8" ht="14.25" customHeight="1" x14ac:dyDescent="0.2">
      <c r="A1318" s="9"/>
      <c r="B1318" s="5" t="s">
        <v>54</v>
      </c>
      <c r="C1318" s="22" t="s">
        <v>55</v>
      </c>
      <c r="D1318" s="46">
        <v>35200</v>
      </c>
      <c r="E1318" s="46">
        <v>40200</v>
      </c>
      <c r="F1318" s="46">
        <v>36677.5</v>
      </c>
      <c r="G1318" s="62">
        <f t="shared" si="179"/>
        <v>-3522.5</v>
      </c>
      <c r="H1318" s="53">
        <f t="shared" si="180"/>
        <v>91.237562189054728</v>
      </c>
    </row>
    <row r="1319" spans="1:8" ht="14.25" customHeight="1" x14ac:dyDescent="0.2">
      <c r="A1319" s="9"/>
      <c r="B1319" s="4" t="s">
        <v>56</v>
      </c>
      <c r="C1319" s="20"/>
      <c r="D1319" s="54">
        <v>1094551.2</v>
      </c>
      <c r="E1319" s="54">
        <v>1133425.7</v>
      </c>
      <c r="F1319" s="54">
        <v>1089802.2</v>
      </c>
      <c r="G1319" s="62">
        <f t="shared" si="179"/>
        <v>-43623.5</v>
      </c>
      <c r="H1319" s="53">
        <f t="shared" si="180"/>
        <v>96.151181325780783</v>
      </c>
    </row>
    <row r="1320" spans="1:8" ht="14.25" customHeight="1" x14ac:dyDescent="0.2">
      <c r="A1320" s="9"/>
      <c r="B1320" s="4" t="s">
        <v>508</v>
      </c>
      <c r="C1320" s="20"/>
      <c r="D1320" s="54">
        <v>139350</v>
      </c>
      <c r="E1320" s="54">
        <v>169366</v>
      </c>
      <c r="F1320" s="54">
        <v>134500.20000000001</v>
      </c>
      <c r="G1320" s="62">
        <f t="shared" si="179"/>
        <v>-34865.799999999988</v>
      </c>
      <c r="H1320" s="53">
        <f t="shared" si="180"/>
        <v>79.413931958008106</v>
      </c>
    </row>
    <row r="1321" spans="1:8" ht="14.25" customHeight="1" x14ac:dyDescent="0.2">
      <c r="A1321" s="9"/>
      <c r="B1321" s="4" t="s">
        <v>57</v>
      </c>
      <c r="C1321" s="20"/>
      <c r="D1321" s="54">
        <v>1233901.2</v>
      </c>
      <c r="E1321" s="54">
        <v>1302791.7</v>
      </c>
      <c r="F1321" s="54">
        <v>1224302.3999999999</v>
      </c>
      <c r="G1321" s="62">
        <f t="shared" si="179"/>
        <v>-78489.300000000047</v>
      </c>
      <c r="H1321" s="53">
        <f t="shared" si="180"/>
        <v>93.975299351385175</v>
      </c>
    </row>
    <row r="1322" spans="1:8" ht="14.25" customHeight="1" x14ac:dyDescent="0.2">
      <c r="A1322" s="9"/>
      <c r="B1322" s="197"/>
      <c r="C1322" s="197"/>
      <c r="D1322" s="198"/>
      <c r="E1322" s="198"/>
      <c r="F1322" s="198"/>
      <c r="G1322" s="198"/>
      <c r="H1322" s="198"/>
    </row>
    <row r="1323" spans="1:8" ht="26.25" customHeight="1" x14ac:dyDescent="0.2">
      <c r="A1323" s="9"/>
      <c r="B1323" s="4" t="s">
        <v>282</v>
      </c>
      <c r="C1323" s="26" t="s">
        <v>283</v>
      </c>
      <c r="D1323" s="48"/>
      <c r="E1323" s="48"/>
      <c r="F1323" s="48"/>
      <c r="G1323" s="48"/>
      <c r="H1323" s="48"/>
    </row>
    <row r="1324" spans="1:8" ht="23.25" customHeight="1" x14ac:dyDescent="0.2">
      <c r="A1324" s="9"/>
      <c r="B1324" s="4"/>
      <c r="C1324" s="29" t="s">
        <v>0</v>
      </c>
      <c r="D1324" s="15" t="s">
        <v>501</v>
      </c>
      <c r="E1324" s="15" t="s">
        <v>502</v>
      </c>
      <c r="F1324" s="15" t="s">
        <v>499</v>
      </c>
      <c r="G1324" s="16" t="s">
        <v>472</v>
      </c>
      <c r="H1324" s="15" t="s">
        <v>500</v>
      </c>
    </row>
    <row r="1325" spans="1:8" ht="14.25" customHeight="1" x14ac:dyDescent="0.2">
      <c r="A1325" s="9"/>
      <c r="B1325" s="5" t="s">
        <v>54</v>
      </c>
      <c r="C1325" s="22" t="s">
        <v>55</v>
      </c>
      <c r="D1325" s="51">
        <v>46460</v>
      </c>
      <c r="E1325" s="51">
        <v>32600</v>
      </c>
      <c r="F1325" s="51">
        <v>31749.5</v>
      </c>
      <c r="G1325" s="62">
        <f>F1325-E1325</f>
        <v>-850.5</v>
      </c>
      <c r="H1325" s="53">
        <f>F1325/E1325*100</f>
        <v>97.391104294478524</v>
      </c>
    </row>
    <row r="1326" spans="1:8" ht="14.25" customHeight="1" x14ac:dyDescent="0.2">
      <c r="A1326" s="9"/>
      <c r="B1326" s="4" t="s">
        <v>56</v>
      </c>
      <c r="C1326" s="20"/>
      <c r="D1326" s="54">
        <v>46460</v>
      </c>
      <c r="E1326" s="54">
        <v>32600</v>
      </c>
      <c r="F1326" s="54">
        <v>31749.5</v>
      </c>
      <c r="G1326" s="62">
        <f>F1326-E1326</f>
        <v>-850.5</v>
      </c>
      <c r="H1326" s="53">
        <f>F1326/E1326*100</f>
        <v>97.391104294478524</v>
      </c>
    </row>
    <row r="1327" spans="1:8" ht="14.25" customHeight="1" x14ac:dyDescent="0.2">
      <c r="A1327" s="9"/>
      <c r="B1327" s="4" t="s">
        <v>57</v>
      </c>
      <c r="C1327" s="20"/>
      <c r="D1327" s="54">
        <v>46460</v>
      </c>
      <c r="E1327" s="54">
        <v>32600</v>
      </c>
      <c r="F1327" s="54">
        <v>31749.5</v>
      </c>
      <c r="G1327" s="62">
        <f>F1327-E1327</f>
        <v>-850.5</v>
      </c>
      <c r="H1327" s="53">
        <f>F1327/E1327*100</f>
        <v>97.391104294478524</v>
      </c>
    </row>
    <row r="1328" spans="1:8" ht="14.25" customHeight="1" x14ac:dyDescent="0.2">
      <c r="A1328" s="9"/>
      <c r="B1328" s="197"/>
      <c r="C1328" s="197"/>
      <c r="D1328" s="198"/>
      <c r="E1328" s="198"/>
      <c r="F1328" s="198"/>
      <c r="G1328" s="198"/>
      <c r="H1328" s="198"/>
    </row>
    <row r="1329" spans="1:8" ht="25.5" customHeight="1" x14ac:dyDescent="0.2">
      <c r="A1329" s="9"/>
      <c r="B1329" s="4" t="s">
        <v>284</v>
      </c>
      <c r="C1329" s="26" t="s">
        <v>285</v>
      </c>
      <c r="D1329" s="48"/>
      <c r="E1329" s="48"/>
      <c r="F1329" s="48"/>
      <c r="G1329" s="48"/>
      <c r="H1329" s="48"/>
    </row>
    <row r="1330" spans="1:8" ht="21.75" customHeight="1" x14ac:dyDescent="0.2">
      <c r="A1330" s="9"/>
      <c r="B1330" s="4"/>
      <c r="C1330" s="29" t="s">
        <v>0</v>
      </c>
      <c r="D1330" s="15" t="s">
        <v>501</v>
      </c>
      <c r="E1330" s="15" t="s">
        <v>502</v>
      </c>
      <c r="F1330" s="15" t="s">
        <v>499</v>
      </c>
      <c r="G1330" s="16" t="s">
        <v>472</v>
      </c>
      <c r="H1330" s="15" t="s">
        <v>500</v>
      </c>
    </row>
    <row r="1331" spans="1:8" ht="14.25" customHeight="1" x14ac:dyDescent="0.2">
      <c r="A1331" s="9"/>
      <c r="B1331" s="5" t="s">
        <v>37</v>
      </c>
      <c r="C1331" s="22" t="s">
        <v>38</v>
      </c>
      <c r="D1331" s="51">
        <v>30017.9</v>
      </c>
      <c r="E1331" s="51">
        <v>29956.400000000001</v>
      </c>
      <c r="F1331" s="51">
        <v>28945.5</v>
      </c>
      <c r="G1331" s="62">
        <f t="shared" ref="G1331:G1339" si="181">F1331-E1331</f>
        <v>-1010.9000000000015</v>
      </c>
      <c r="H1331" s="53">
        <f t="shared" ref="H1331:H1339" si="182">F1331/E1331*100</f>
        <v>96.625428956750469</v>
      </c>
    </row>
    <row r="1332" spans="1:8" ht="14.25" customHeight="1" x14ac:dyDescent="0.2">
      <c r="A1332" s="9"/>
      <c r="B1332" s="5" t="s">
        <v>39</v>
      </c>
      <c r="C1332" s="22" t="s">
        <v>40</v>
      </c>
      <c r="D1332" s="46">
        <v>5178.1000000000004</v>
      </c>
      <c r="E1332" s="46">
        <v>5167.5</v>
      </c>
      <c r="F1332" s="46">
        <v>4150.8</v>
      </c>
      <c r="G1332" s="62">
        <f t="shared" si="181"/>
        <v>-1016.6999999999998</v>
      </c>
      <c r="H1332" s="53">
        <f t="shared" si="182"/>
        <v>80.32510885341074</v>
      </c>
    </row>
    <row r="1333" spans="1:8" ht="14.25" customHeight="1" x14ac:dyDescent="0.2">
      <c r="A1333" s="9"/>
      <c r="B1333" s="5" t="s">
        <v>41</v>
      </c>
      <c r="C1333" s="22" t="s">
        <v>42</v>
      </c>
      <c r="D1333" s="46">
        <v>2983.1</v>
      </c>
      <c r="E1333" s="46">
        <v>2983.1</v>
      </c>
      <c r="F1333" s="46">
        <v>513.79999999999995</v>
      </c>
      <c r="G1333" s="62">
        <f t="shared" si="181"/>
        <v>-2469.3000000000002</v>
      </c>
      <c r="H1333" s="53">
        <f t="shared" si="182"/>
        <v>17.223693473232544</v>
      </c>
    </row>
    <row r="1334" spans="1:8" ht="14.25" customHeight="1" x14ac:dyDescent="0.2">
      <c r="A1334" s="9"/>
      <c r="B1334" s="5" t="s">
        <v>43</v>
      </c>
      <c r="C1334" s="22" t="s">
        <v>44</v>
      </c>
      <c r="D1334" s="46">
        <v>5000</v>
      </c>
      <c r="E1334" s="46">
        <v>5000</v>
      </c>
      <c r="F1334" s="46">
        <v>860.5</v>
      </c>
      <c r="G1334" s="62">
        <f t="shared" si="181"/>
        <v>-4139.5</v>
      </c>
      <c r="H1334" s="53">
        <f t="shared" si="182"/>
        <v>17.21</v>
      </c>
    </row>
    <row r="1335" spans="1:8" ht="14.25" customHeight="1" x14ac:dyDescent="0.2">
      <c r="A1335" s="9"/>
      <c r="B1335" s="5" t="s">
        <v>45</v>
      </c>
      <c r="C1335" s="22" t="s">
        <v>46</v>
      </c>
      <c r="D1335" s="46">
        <v>3703.2</v>
      </c>
      <c r="E1335" s="46">
        <v>3703.2</v>
      </c>
      <c r="F1335" s="46">
        <v>3703.2</v>
      </c>
      <c r="G1335" s="62">
        <f t="shared" si="181"/>
        <v>0</v>
      </c>
      <c r="H1335" s="53">
        <f t="shared" si="182"/>
        <v>100</v>
      </c>
    </row>
    <row r="1336" spans="1:8" ht="14.25" customHeight="1" x14ac:dyDescent="0.2">
      <c r="A1336" s="9"/>
      <c r="B1336" s="4" t="s">
        <v>53</v>
      </c>
      <c r="C1336" s="20"/>
      <c r="D1336" s="54">
        <v>46882.3</v>
      </c>
      <c r="E1336" s="54">
        <v>46810.2</v>
      </c>
      <c r="F1336" s="54">
        <v>38173.9</v>
      </c>
      <c r="G1336" s="62">
        <f t="shared" si="181"/>
        <v>-8636.2999999999956</v>
      </c>
      <c r="H1336" s="53">
        <f t="shared" si="182"/>
        <v>81.550388590520868</v>
      </c>
    </row>
    <row r="1337" spans="1:8" ht="14.25" customHeight="1" x14ac:dyDescent="0.2">
      <c r="A1337" s="9"/>
      <c r="B1337" s="4" t="s">
        <v>56</v>
      </c>
      <c r="C1337" s="20"/>
      <c r="D1337" s="54">
        <v>46882.3</v>
      </c>
      <c r="E1337" s="54">
        <v>46810.2</v>
      </c>
      <c r="F1337" s="54">
        <v>38173.9</v>
      </c>
      <c r="G1337" s="62">
        <f t="shared" si="181"/>
        <v>-8636.2999999999956</v>
      </c>
      <c r="H1337" s="53">
        <f t="shared" si="182"/>
        <v>81.550388590520868</v>
      </c>
    </row>
    <row r="1338" spans="1:8" ht="14.25" customHeight="1" x14ac:dyDescent="0.2">
      <c r="A1338" s="9"/>
      <c r="B1338" s="4" t="s">
        <v>508</v>
      </c>
      <c r="C1338" s="20"/>
      <c r="D1338" s="54">
        <v>70000</v>
      </c>
      <c r="E1338" s="54">
        <v>169666.6</v>
      </c>
      <c r="F1338" s="54">
        <v>56292</v>
      </c>
      <c r="G1338" s="62">
        <f t="shared" si="181"/>
        <v>-113374.6</v>
      </c>
      <c r="H1338" s="53">
        <f t="shared" si="182"/>
        <v>33.178009107272729</v>
      </c>
    </row>
    <row r="1339" spans="1:8" ht="14.25" customHeight="1" x14ac:dyDescent="0.2">
      <c r="A1339" s="9"/>
      <c r="B1339" s="4" t="s">
        <v>57</v>
      </c>
      <c r="C1339" s="20"/>
      <c r="D1339" s="54">
        <v>116882.3</v>
      </c>
      <c r="E1339" s="54">
        <v>216476.79999999999</v>
      </c>
      <c r="F1339" s="54">
        <v>94465.9</v>
      </c>
      <c r="G1339" s="62">
        <f t="shared" si="181"/>
        <v>-122010.9</v>
      </c>
      <c r="H1339" s="53">
        <f t="shared" si="182"/>
        <v>43.637886369347662</v>
      </c>
    </row>
    <row r="1340" spans="1:8" ht="14.25" customHeight="1" x14ac:dyDescent="0.2">
      <c r="A1340" s="9"/>
      <c r="B1340" s="197"/>
      <c r="C1340" s="197"/>
      <c r="D1340" s="198"/>
      <c r="E1340" s="198"/>
      <c r="F1340" s="198"/>
      <c r="G1340" s="198"/>
      <c r="H1340" s="198"/>
    </row>
    <row r="1341" spans="1:8" ht="21" customHeight="1" x14ac:dyDescent="0.2">
      <c r="A1341" s="9"/>
      <c r="B1341" s="4" t="s">
        <v>286</v>
      </c>
      <c r="C1341" s="26" t="s">
        <v>287</v>
      </c>
      <c r="D1341" s="48"/>
      <c r="E1341" s="48"/>
      <c r="F1341" s="48"/>
      <c r="G1341" s="48"/>
      <c r="H1341" s="48"/>
    </row>
    <row r="1342" spans="1:8" ht="19.5" customHeight="1" x14ac:dyDescent="0.2">
      <c r="A1342" s="9"/>
      <c r="B1342" s="4"/>
      <c r="C1342" s="29" t="s">
        <v>0</v>
      </c>
      <c r="D1342" s="15" t="s">
        <v>501</v>
      </c>
      <c r="E1342" s="15" t="s">
        <v>502</v>
      </c>
      <c r="F1342" s="15" t="s">
        <v>499</v>
      </c>
      <c r="G1342" s="16" t="s">
        <v>472</v>
      </c>
      <c r="H1342" s="15" t="s">
        <v>500</v>
      </c>
    </row>
    <row r="1343" spans="1:8" ht="14.25" customHeight="1" x14ac:dyDescent="0.2">
      <c r="A1343" s="9"/>
      <c r="B1343" s="5" t="s">
        <v>37</v>
      </c>
      <c r="C1343" s="22" t="s">
        <v>38</v>
      </c>
      <c r="D1343" s="51">
        <v>10283.1</v>
      </c>
      <c r="E1343" s="51">
        <v>10283.1</v>
      </c>
      <c r="F1343" s="51">
        <v>8251.4</v>
      </c>
      <c r="G1343" s="62">
        <f t="shared" ref="G1343:G1349" si="183">F1343-E1343</f>
        <v>-2031.7000000000007</v>
      </c>
      <c r="H1343" s="53">
        <f t="shared" ref="H1343:H1349" si="184">F1343/E1343*100</f>
        <v>80.242339372368249</v>
      </c>
    </row>
    <row r="1344" spans="1:8" ht="14.25" customHeight="1" x14ac:dyDescent="0.2">
      <c r="A1344" s="9"/>
      <c r="B1344" s="5" t="s">
        <v>39</v>
      </c>
      <c r="C1344" s="22" t="s">
        <v>40</v>
      </c>
      <c r="D1344" s="46">
        <v>1773.8</v>
      </c>
      <c r="E1344" s="46">
        <v>1773.8</v>
      </c>
      <c r="F1344" s="46">
        <v>1231.5999999999999</v>
      </c>
      <c r="G1344" s="62">
        <f t="shared" si="183"/>
        <v>-542.20000000000005</v>
      </c>
      <c r="H1344" s="53">
        <f t="shared" si="184"/>
        <v>69.432856015334309</v>
      </c>
    </row>
    <row r="1345" spans="1:8" ht="14.25" customHeight="1" x14ac:dyDescent="0.2">
      <c r="A1345" s="9"/>
      <c r="B1345" s="5" t="s">
        <v>45</v>
      </c>
      <c r="C1345" s="22" t="s">
        <v>46</v>
      </c>
      <c r="D1345" s="46">
        <v>1252.8</v>
      </c>
      <c r="E1345" s="46">
        <v>1252.8</v>
      </c>
      <c r="F1345" s="46">
        <v>1252.8</v>
      </c>
      <c r="G1345" s="62">
        <f t="shared" si="183"/>
        <v>0</v>
      </c>
      <c r="H1345" s="53">
        <f t="shared" si="184"/>
        <v>100</v>
      </c>
    </row>
    <row r="1346" spans="1:8" ht="14.25" customHeight="1" x14ac:dyDescent="0.2">
      <c r="A1346" s="9"/>
      <c r="B1346" s="4" t="s">
        <v>53</v>
      </c>
      <c r="C1346" s="20"/>
      <c r="D1346" s="54">
        <v>13309.7</v>
      </c>
      <c r="E1346" s="54">
        <v>13309.7</v>
      </c>
      <c r="F1346" s="54">
        <v>10735.7</v>
      </c>
      <c r="G1346" s="62">
        <f t="shared" si="183"/>
        <v>-2574</v>
      </c>
      <c r="H1346" s="53">
        <f t="shared" si="184"/>
        <v>80.660721128199725</v>
      </c>
    </row>
    <row r="1347" spans="1:8" ht="14.25" customHeight="1" x14ac:dyDescent="0.2">
      <c r="A1347" s="9"/>
      <c r="B1347" s="4" t="s">
        <v>56</v>
      </c>
      <c r="C1347" s="20"/>
      <c r="D1347" s="54">
        <v>13309.7</v>
      </c>
      <c r="E1347" s="54">
        <v>13309.7</v>
      </c>
      <c r="F1347" s="54">
        <v>10735.7</v>
      </c>
      <c r="G1347" s="62">
        <f t="shared" si="183"/>
        <v>-2574</v>
      </c>
      <c r="H1347" s="53">
        <f t="shared" si="184"/>
        <v>80.660721128199725</v>
      </c>
    </row>
    <row r="1348" spans="1:8" ht="14.25" customHeight="1" x14ac:dyDescent="0.2">
      <c r="A1348" s="9"/>
      <c r="B1348" s="4" t="s">
        <v>508</v>
      </c>
      <c r="C1348" s="20"/>
      <c r="D1348" s="54">
        <v>400</v>
      </c>
      <c r="E1348" s="54">
        <v>30032</v>
      </c>
      <c r="F1348" s="54">
        <v>18400.099999999999</v>
      </c>
      <c r="G1348" s="62">
        <f t="shared" si="183"/>
        <v>-11631.900000000001</v>
      </c>
      <c r="H1348" s="53">
        <f t="shared" si="184"/>
        <v>61.268313798614805</v>
      </c>
    </row>
    <row r="1349" spans="1:8" ht="14.25" customHeight="1" x14ac:dyDescent="0.2">
      <c r="A1349" s="9"/>
      <c r="B1349" s="4" t="s">
        <v>57</v>
      </c>
      <c r="C1349" s="20"/>
      <c r="D1349" s="54">
        <v>13709.7</v>
      </c>
      <c r="E1349" s="54">
        <v>43341.7</v>
      </c>
      <c r="F1349" s="54">
        <v>29135.8</v>
      </c>
      <c r="G1349" s="62">
        <f t="shared" si="183"/>
        <v>-14205.899999999998</v>
      </c>
      <c r="H1349" s="53">
        <f t="shared" si="184"/>
        <v>67.223482235353032</v>
      </c>
    </row>
    <row r="1350" spans="1:8" ht="14.25" customHeight="1" x14ac:dyDescent="0.2">
      <c r="A1350" s="9"/>
      <c r="B1350" s="197"/>
      <c r="C1350" s="197"/>
      <c r="D1350" s="198"/>
      <c r="E1350" s="198"/>
      <c r="F1350" s="198"/>
      <c r="G1350" s="198"/>
      <c r="H1350" s="198"/>
    </row>
    <row r="1351" spans="1:8" ht="22.5" customHeight="1" x14ac:dyDescent="0.2">
      <c r="A1351" s="9"/>
      <c r="B1351" s="4" t="s">
        <v>288</v>
      </c>
      <c r="C1351" s="26" t="s">
        <v>289</v>
      </c>
      <c r="D1351" s="48"/>
      <c r="E1351" s="48"/>
      <c r="F1351" s="48"/>
      <c r="G1351" s="48"/>
      <c r="H1351" s="48"/>
    </row>
    <row r="1352" spans="1:8" ht="21.75" customHeight="1" x14ac:dyDescent="0.2">
      <c r="A1352" s="9"/>
      <c r="B1352" s="4"/>
      <c r="C1352" s="29" t="s">
        <v>0</v>
      </c>
      <c r="D1352" s="15" t="s">
        <v>501</v>
      </c>
      <c r="E1352" s="15" t="s">
        <v>502</v>
      </c>
      <c r="F1352" s="15" t="s">
        <v>499</v>
      </c>
      <c r="G1352" s="16" t="s">
        <v>472</v>
      </c>
      <c r="H1352" s="15" t="s">
        <v>500</v>
      </c>
    </row>
    <row r="1353" spans="1:8" ht="14.25" customHeight="1" x14ac:dyDescent="0.2">
      <c r="A1353" s="9"/>
      <c r="B1353" s="5" t="s">
        <v>37</v>
      </c>
      <c r="C1353" s="22" t="s">
        <v>38</v>
      </c>
      <c r="D1353" s="51">
        <v>23783.599999999999</v>
      </c>
      <c r="E1353" s="51">
        <v>24883.599999999999</v>
      </c>
      <c r="F1353" s="51">
        <v>24883.599999999999</v>
      </c>
      <c r="G1353" s="62">
        <f t="shared" ref="G1353:G1361" si="185">F1353-E1353</f>
        <v>0</v>
      </c>
      <c r="H1353" s="53">
        <f t="shared" ref="H1353:H1361" si="186">F1353/E1353*100</f>
        <v>100</v>
      </c>
    </row>
    <row r="1354" spans="1:8" ht="14.25" customHeight="1" x14ac:dyDescent="0.2">
      <c r="A1354" s="9"/>
      <c r="B1354" s="5" t="s">
        <v>39</v>
      </c>
      <c r="C1354" s="22" t="s">
        <v>40</v>
      </c>
      <c r="D1354" s="46">
        <v>3567.5</v>
      </c>
      <c r="E1354" s="46">
        <v>3567.5</v>
      </c>
      <c r="F1354" s="46">
        <v>3567.5</v>
      </c>
      <c r="G1354" s="62">
        <f t="shared" si="185"/>
        <v>0</v>
      </c>
      <c r="H1354" s="53">
        <f t="shared" si="186"/>
        <v>100</v>
      </c>
    </row>
    <row r="1355" spans="1:8" ht="14.25" customHeight="1" x14ac:dyDescent="0.2">
      <c r="A1355" s="9"/>
      <c r="B1355" s="5" t="s">
        <v>41</v>
      </c>
      <c r="C1355" s="22" t="s">
        <v>42</v>
      </c>
      <c r="D1355" s="46">
        <v>6087.2</v>
      </c>
      <c r="E1355" s="46">
        <v>5087.2</v>
      </c>
      <c r="F1355" s="46">
        <v>4437</v>
      </c>
      <c r="G1355" s="62">
        <f t="shared" si="185"/>
        <v>-650.19999999999982</v>
      </c>
      <c r="H1355" s="53">
        <f t="shared" si="186"/>
        <v>87.218902343135724</v>
      </c>
    </row>
    <row r="1356" spans="1:8" ht="14.25" customHeight="1" x14ac:dyDescent="0.2">
      <c r="A1356" s="9"/>
      <c r="B1356" s="5" t="s">
        <v>43</v>
      </c>
      <c r="C1356" s="22" t="s">
        <v>44</v>
      </c>
      <c r="D1356" s="46">
        <v>2740</v>
      </c>
      <c r="E1356" s="46">
        <v>2640</v>
      </c>
      <c r="F1356" s="46">
        <v>2617.4</v>
      </c>
      <c r="G1356" s="62">
        <f t="shared" si="185"/>
        <v>-22.599999999999909</v>
      </c>
      <c r="H1356" s="53">
        <f t="shared" si="186"/>
        <v>99.143939393939391</v>
      </c>
    </row>
    <row r="1357" spans="1:8" ht="14.25" customHeight="1" x14ac:dyDescent="0.2">
      <c r="A1357" s="9"/>
      <c r="B1357" s="5" t="s">
        <v>45</v>
      </c>
      <c r="C1357" s="22" t="s">
        <v>46</v>
      </c>
      <c r="D1357" s="46">
        <v>982.9</v>
      </c>
      <c r="E1357" s="46">
        <v>982.9</v>
      </c>
      <c r="F1357" s="46">
        <v>982.9</v>
      </c>
      <c r="G1357" s="62">
        <f t="shared" si="185"/>
        <v>0</v>
      </c>
      <c r="H1357" s="53">
        <f t="shared" si="186"/>
        <v>100</v>
      </c>
    </row>
    <row r="1358" spans="1:8" ht="14.25" customHeight="1" x14ac:dyDescent="0.2">
      <c r="A1358" s="9"/>
      <c r="B1358" s="4" t="s">
        <v>53</v>
      </c>
      <c r="C1358" s="20"/>
      <c r="D1358" s="54">
        <v>37161.199999999997</v>
      </c>
      <c r="E1358" s="54">
        <v>37161.199999999997</v>
      </c>
      <c r="F1358" s="54">
        <v>36488.400000000001</v>
      </c>
      <c r="G1358" s="62">
        <f t="shared" si="185"/>
        <v>-672.79999999999563</v>
      </c>
      <c r="H1358" s="53">
        <f t="shared" si="186"/>
        <v>98.189509488391124</v>
      </c>
    </row>
    <row r="1359" spans="1:8" ht="14.25" customHeight="1" x14ac:dyDescent="0.2">
      <c r="A1359" s="9"/>
      <c r="B1359" s="4" t="s">
        <v>56</v>
      </c>
      <c r="C1359" s="20"/>
      <c r="D1359" s="54">
        <v>37161.199999999997</v>
      </c>
      <c r="E1359" s="54">
        <v>37161.199999999997</v>
      </c>
      <c r="F1359" s="54">
        <v>36488.400000000001</v>
      </c>
      <c r="G1359" s="62">
        <f t="shared" si="185"/>
        <v>-672.79999999999563</v>
      </c>
      <c r="H1359" s="53">
        <f t="shared" si="186"/>
        <v>98.189509488391124</v>
      </c>
    </row>
    <row r="1360" spans="1:8" ht="14.25" customHeight="1" x14ac:dyDescent="0.2">
      <c r="A1360" s="9"/>
      <c r="B1360" s="4" t="s">
        <v>508</v>
      </c>
      <c r="C1360" s="20"/>
      <c r="D1360" s="54">
        <v>5000</v>
      </c>
      <c r="E1360" s="54">
        <v>76514.399999999994</v>
      </c>
      <c r="F1360" s="54">
        <v>33689.800000000003</v>
      </c>
      <c r="G1360" s="62">
        <f t="shared" si="185"/>
        <v>-42824.599999999991</v>
      </c>
      <c r="H1360" s="53">
        <f t="shared" si="186"/>
        <v>44.030666122978168</v>
      </c>
    </row>
    <row r="1361" spans="1:8" ht="14.25" customHeight="1" x14ac:dyDescent="0.2">
      <c r="A1361" s="9"/>
      <c r="B1361" s="4" t="s">
        <v>57</v>
      </c>
      <c r="C1361" s="20"/>
      <c r="D1361" s="54">
        <v>42161.2</v>
      </c>
      <c r="E1361" s="54">
        <v>113675.6</v>
      </c>
      <c r="F1361" s="54">
        <v>70178.2</v>
      </c>
      <c r="G1361" s="62">
        <f t="shared" si="185"/>
        <v>-43497.400000000009</v>
      </c>
      <c r="H1361" s="53">
        <f t="shared" si="186"/>
        <v>61.735499966571538</v>
      </c>
    </row>
    <row r="1362" spans="1:8" ht="14.25" customHeight="1" x14ac:dyDescent="0.2">
      <c r="A1362" s="9"/>
      <c r="B1362" s="197"/>
      <c r="C1362" s="197"/>
      <c r="D1362" s="198"/>
      <c r="E1362" s="198"/>
      <c r="F1362" s="198"/>
      <c r="G1362" s="198"/>
      <c r="H1362" s="198"/>
    </row>
    <row r="1363" spans="1:8" ht="24" customHeight="1" x14ac:dyDescent="0.2">
      <c r="A1363" s="9"/>
      <c r="B1363" s="4" t="s">
        <v>503</v>
      </c>
      <c r="C1363" s="26" t="s">
        <v>290</v>
      </c>
      <c r="D1363" s="65"/>
      <c r="E1363" s="65"/>
      <c r="F1363" s="65"/>
      <c r="G1363" s="66"/>
      <c r="H1363" s="65"/>
    </row>
    <row r="1364" spans="1:8" ht="27" customHeight="1" x14ac:dyDescent="0.2">
      <c r="A1364" s="9"/>
      <c r="B1364" s="17"/>
      <c r="C1364" s="29" t="s">
        <v>0</v>
      </c>
      <c r="D1364" s="15" t="s">
        <v>501</v>
      </c>
      <c r="E1364" s="15" t="s">
        <v>502</v>
      </c>
      <c r="F1364" s="15" t="s">
        <v>499</v>
      </c>
      <c r="G1364" s="16" t="s">
        <v>472</v>
      </c>
      <c r="H1364" s="15" t="s">
        <v>500</v>
      </c>
    </row>
    <row r="1365" spans="1:8" ht="14.25" customHeight="1" x14ac:dyDescent="0.2">
      <c r="A1365" s="9"/>
      <c r="B1365" s="5" t="s">
        <v>37</v>
      </c>
      <c r="C1365" s="22" t="s">
        <v>38</v>
      </c>
      <c r="D1365" s="46">
        <v>561806.69999999995</v>
      </c>
      <c r="E1365" s="46">
        <v>571573.1</v>
      </c>
      <c r="F1365" s="46">
        <v>614303.69999999995</v>
      </c>
      <c r="G1365" s="62">
        <f t="shared" ref="G1365:G1376" si="187">F1365-E1365</f>
        <v>42730.599999999977</v>
      </c>
      <c r="H1365" s="53">
        <f>F1365/E1365*100</f>
        <v>107.47596414176942</v>
      </c>
    </row>
    <row r="1366" spans="1:8" ht="14.25" customHeight="1" x14ac:dyDescent="0.2">
      <c r="A1366" s="9"/>
      <c r="B1366" s="5" t="s">
        <v>39</v>
      </c>
      <c r="C1366" s="22" t="s">
        <v>40</v>
      </c>
      <c r="D1366" s="46">
        <v>96913.600000000006</v>
      </c>
      <c r="E1366" s="46">
        <v>98598.3</v>
      </c>
      <c r="F1366" s="46">
        <v>105656.9</v>
      </c>
      <c r="G1366" s="62">
        <f t="shared" si="187"/>
        <v>7058.5999999999913</v>
      </c>
      <c r="H1366" s="53">
        <f>F1366/E1366*100</f>
        <v>107.15894695953175</v>
      </c>
    </row>
    <row r="1367" spans="1:8" ht="14.25" customHeight="1" x14ac:dyDescent="0.2">
      <c r="A1367" s="9"/>
      <c r="B1367" s="5" t="s">
        <v>41</v>
      </c>
      <c r="C1367" s="22" t="s">
        <v>42</v>
      </c>
      <c r="D1367" s="46">
        <v>1624941.3</v>
      </c>
      <c r="E1367" s="46">
        <v>1732854.4</v>
      </c>
      <c r="F1367" s="46">
        <v>1466322</v>
      </c>
      <c r="G1367" s="62">
        <f t="shared" si="187"/>
        <v>-266532.39999999991</v>
      </c>
      <c r="H1367" s="53">
        <f>F1367/E1367*100</f>
        <v>84.618880847692694</v>
      </c>
    </row>
    <row r="1368" spans="1:8" ht="14.25" customHeight="1" x14ac:dyDescent="0.2">
      <c r="A1368" s="9"/>
      <c r="B1368" s="5" t="s">
        <v>43</v>
      </c>
      <c r="C1368" s="22" t="s">
        <v>44</v>
      </c>
      <c r="D1368" s="46">
        <v>30258.3</v>
      </c>
      <c r="E1368" s="46">
        <v>59275.4</v>
      </c>
      <c r="F1368" s="46">
        <v>31754.5</v>
      </c>
      <c r="G1368" s="62">
        <f t="shared" si="187"/>
        <v>-27520.9</v>
      </c>
      <c r="H1368" s="53">
        <f>F1368/E1368*100</f>
        <v>53.571127314197795</v>
      </c>
    </row>
    <row r="1369" spans="1:8" ht="14.25" customHeight="1" x14ac:dyDescent="0.2">
      <c r="A1369" s="9"/>
      <c r="B1369" s="5" t="s">
        <v>45</v>
      </c>
      <c r="C1369" s="22" t="s">
        <v>46</v>
      </c>
      <c r="D1369" s="46">
        <v>55442.5</v>
      </c>
      <c r="E1369" s="46">
        <v>56910</v>
      </c>
      <c r="F1369" s="46">
        <v>57271.8</v>
      </c>
      <c r="G1369" s="62">
        <f t="shared" si="187"/>
        <v>361.80000000000291</v>
      </c>
      <c r="H1369" s="53">
        <f>F1369/E1369*100</f>
        <v>100.63574064312073</v>
      </c>
    </row>
    <row r="1370" spans="1:8" ht="14.25" customHeight="1" x14ac:dyDescent="0.2">
      <c r="A1370" s="9"/>
      <c r="B1370" s="5" t="s">
        <v>49</v>
      </c>
      <c r="C1370" s="22" t="s">
        <v>50</v>
      </c>
      <c r="D1370" s="46">
        <v>0</v>
      </c>
      <c r="E1370" s="46">
        <v>0</v>
      </c>
      <c r="F1370" s="46">
        <v>-3.7</v>
      </c>
      <c r="G1370" s="62">
        <f t="shared" si="187"/>
        <v>-3.7</v>
      </c>
      <c r="H1370" s="60"/>
    </row>
    <row r="1371" spans="1:8" ht="14.25" customHeight="1" x14ac:dyDescent="0.2">
      <c r="A1371" s="9"/>
      <c r="B1371" s="5" t="s">
        <v>51</v>
      </c>
      <c r="C1371" s="22" t="s">
        <v>52</v>
      </c>
      <c r="D1371" s="46">
        <v>21015.3</v>
      </c>
      <c r="E1371" s="46">
        <v>21815.3</v>
      </c>
      <c r="F1371" s="46">
        <v>20278.400000000001</v>
      </c>
      <c r="G1371" s="62">
        <f t="shared" si="187"/>
        <v>-1536.8999999999978</v>
      </c>
      <c r="H1371" s="53">
        <f t="shared" ref="H1371:H1376" si="188">F1371/E1371*100</f>
        <v>92.954944465581505</v>
      </c>
    </row>
    <row r="1372" spans="1:8" ht="14.25" customHeight="1" x14ac:dyDescent="0.2">
      <c r="A1372" s="9"/>
      <c r="B1372" s="4" t="s">
        <v>53</v>
      </c>
      <c r="C1372" s="20"/>
      <c r="D1372" s="54">
        <v>2390377.7000000002</v>
      </c>
      <c r="E1372" s="54">
        <v>2541026.5</v>
      </c>
      <c r="F1372" s="54">
        <v>2295583.6</v>
      </c>
      <c r="G1372" s="62">
        <f t="shared" si="187"/>
        <v>-245442.89999999991</v>
      </c>
      <c r="H1372" s="53">
        <f t="shared" si="188"/>
        <v>90.340797311637644</v>
      </c>
    </row>
    <row r="1373" spans="1:8" ht="14.25" customHeight="1" x14ac:dyDescent="0.2">
      <c r="A1373" s="9"/>
      <c r="B1373" s="5" t="s">
        <v>54</v>
      </c>
      <c r="C1373" s="22" t="s">
        <v>55</v>
      </c>
      <c r="D1373" s="46">
        <v>5128.3</v>
      </c>
      <c r="E1373" s="46">
        <v>171252.2</v>
      </c>
      <c r="F1373" s="46">
        <v>101980.4</v>
      </c>
      <c r="G1373" s="62">
        <f t="shared" si="187"/>
        <v>-69271.800000000017</v>
      </c>
      <c r="H1373" s="53">
        <f t="shared" si="188"/>
        <v>59.549833520386883</v>
      </c>
    </row>
    <row r="1374" spans="1:8" ht="14.25" customHeight="1" x14ac:dyDescent="0.2">
      <c r="A1374" s="9"/>
      <c r="B1374" s="4" t="s">
        <v>56</v>
      </c>
      <c r="C1374" s="20"/>
      <c r="D1374" s="54">
        <v>2395506</v>
      </c>
      <c r="E1374" s="54">
        <v>2712278.7</v>
      </c>
      <c r="F1374" s="54">
        <v>2397564</v>
      </c>
      <c r="G1374" s="62">
        <f t="shared" si="187"/>
        <v>-314714.70000000019</v>
      </c>
      <c r="H1374" s="53">
        <f t="shared" si="188"/>
        <v>88.39666808576861</v>
      </c>
    </row>
    <row r="1375" spans="1:8" ht="14.25" customHeight="1" x14ac:dyDescent="0.2">
      <c r="A1375" s="9"/>
      <c r="B1375" s="4" t="s">
        <v>508</v>
      </c>
      <c r="C1375" s="20"/>
      <c r="D1375" s="54">
        <v>1202800</v>
      </c>
      <c r="E1375" s="54">
        <v>1603622.5</v>
      </c>
      <c r="F1375" s="54">
        <v>1335453.8</v>
      </c>
      <c r="G1375" s="62">
        <f t="shared" si="187"/>
        <v>-268168.69999999995</v>
      </c>
      <c r="H1375" s="53">
        <f t="shared" si="188"/>
        <v>83.277317448464345</v>
      </c>
    </row>
    <row r="1376" spans="1:8" ht="14.25" customHeight="1" x14ac:dyDescent="0.2">
      <c r="A1376" s="9"/>
      <c r="B1376" s="4" t="s">
        <v>57</v>
      </c>
      <c r="C1376" s="20"/>
      <c r="D1376" s="54">
        <v>3598306</v>
      </c>
      <c r="E1376" s="54">
        <v>4315901.2</v>
      </c>
      <c r="F1376" s="54">
        <v>3733017.8</v>
      </c>
      <c r="G1376" s="62">
        <f t="shared" si="187"/>
        <v>-582883.40000000037</v>
      </c>
      <c r="H1376" s="53">
        <f t="shared" si="188"/>
        <v>86.494514749318157</v>
      </c>
    </row>
    <row r="1377" spans="1:8" ht="14.25" customHeight="1" x14ac:dyDescent="0.2">
      <c r="A1377" s="9"/>
      <c r="B1377" s="197"/>
      <c r="C1377" s="197"/>
      <c r="D1377" s="198"/>
      <c r="E1377" s="198"/>
      <c r="F1377" s="198"/>
      <c r="G1377" s="198"/>
      <c r="H1377" s="198"/>
    </row>
    <row r="1378" spans="1:8" ht="21.75" customHeight="1" x14ac:dyDescent="0.2">
      <c r="A1378" s="9"/>
      <c r="B1378" s="4" t="s">
        <v>291</v>
      </c>
      <c r="C1378" s="26" t="s">
        <v>292</v>
      </c>
      <c r="D1378" s="48"/>
      <c r="E1378" s="48"/>
      <c r="F1378" s="48"/>
      <c r="G1378" s="48"/>
      <c r="H1378" s="48"/>
    </row>
    <row r="1379" spans="1:8" ht="23.25" customHeight="1" x14ac:dyDescent="0.2">
      <c r="A1379" s="9"/>
      <c r="B1379" s="4"/>
      <c r="C1379" s="29" t="s">
        <v>0</v>
      </c>
      <c r="D1379" s="15" t="s">
        <v>501</v>
      </c>
      <c r="E1379" s="15" t="s">
        <v>502</v>
      </c>
      <c r="F1379" s="15" t="s">
        <v>499</v>
      </c>
      <c r="G1379" s="16" t="s">
        <v>472</v>
      </c>
      <c r="H1379" s="15" t="s">
        <v>500</v>
      </c>
    </row>
    <row r="1380" spans="1:8" ht="14.25" customHeight="1" x14ac:dyDescent="0.2">
      <c r="A1380" s="9"/>
      <c r="B1380" s="5" t="s">
        <v>54</v>
      </c>
      <c r="C1380" s="22" t="s">
        <v>55</v>
      </c>
      <c r="D1380" s="51">
        <v>20375</v>
      </c>
      <c r="E1380" s="51">
        <v>10790</v>
      </c>
      <c r="F1380" s="51">
        <v>10482.200000000001</v>
      </c>
      <c r="G1380" s="62">
        <f>F1380-E1380</f>
        <v>-307.79999999999927</v>
      </c>
      <c r="H1380" s="53">
        <f>F1380/E1380*100</f>
        <v>97.147358665430957</v>
      </c>
    </row>
    <row r="1381" spans="1:8" ht="14.25" customHeight="1" x14ac:dyDescent="0.2">
      <c r="A1381" s="9"/>
      <c r="B1381" s="4" t="s">
        <v>56</v>
      </c>
      <c r="C1381" s="20"/>
      <c r="D1381" s="54">
        <v>20375</v>
      </c>
      <c r="E1381" s="54">
        <v>10790</v>
      </c>
      <c r="F1381" s="54">
        <v>10482.200000000001</v>
      </c>
      <c r="G1381" s="62">
        <f>F1381-E1381</f>
        <v>-307.79999999999927</v>
      </c>
      <c r="H1381" s="53">
        <f>F1381/E1381*100</f>
        <v>97.147358665430957</v>
      </c>
    </row>
    <row r="1382" spans="1:8" ht="14.25" customHeight="1" x14ac:dyDescent="0.2">
      <c r="A1382" s="9"/>
      <c r="B1382" s="4" t="s">
        <v>57</v>
      </c>
      <c r="C1382" s="20"/>
      <c r="D1382" s="54">
        <v>20375</v>
      </c>
      <c r="E1382" s="54">
        <v>10790</v>
      </c>
      <c r="F1382" s="54">
        <v>10482.200000000001</v>
      </c>
      <c r="G1382" s="62">
        <f>F1382-E1382</f>
        <v>-307.79999999999927</v>
      </c>
      <c r="H1382" s="53">
        <f>F1382/E1382*100</f>
        <v>97.147358665430957</v>
      </c>
    </row>
    <row r="1383" spans="1:8" ht="14.25" customHeight="1" x14ac:dyDescent="0.2">
      <c r="A1383" s="9"/>
      <c r="B1383" s="197"/>
      <c r="C1383" s="197"/>
      <c r="D1383" s="198"/>
      <c r="E1383" s="198"/>
      <c r="F1383" s="198"/>
      <c r="G1383" s="198"/>
      <c r="H1383" s="198"/>
    </row>
    <row r="1384" spans="1:8" ht="24" customHeight="1" x14ac:dyDescent="0.2">
      <c r="A1384" s="9"/>
      <c r="B1384" s="4" t="s">
        <v>293</v>
      </c>
      <c r="C1384" s="26" t="s">
        <v>294</v>
      </c>
      <c r="D1384" s="48"/>
      <c r="E1384" s="48"/>
      <c r="F1384" s="48"/>
      <c r="G1384" s="48"/>
      <c r="H1384" s="48"/>
    </row>
    <row r="1385" spans="1:8" ht="21" customHeight="1" x14ac:dyDescent="0.2">
      <c r="A1385" s="9"/>
      <c r="B1385" s="4"/>
      <c r="C1385" s="29" t="s">
        <v>0</v>
      </c>
      <c r="D1385" s="15" t="s">
        <v>501</v>
      </c>
      <c r="E1385" s="15" t="s">
        <v>502</v>
      </c>
      <c r="F1385" s="15" t="s">
        <v>499</v>
      </c>
      <c r="G1385" s="16" t="s">
        <v>472</v>
      </c>
      <c r="H1385" s="15" t="s">
        <v>500</v>
      </c>
    </row>
    <row r="1386" spans="1:8" ht="14.25" customHeight="1" x14ac:dyDescent="0.2">
      <c r="A1386" s="9"/>
      <c r="B1386" s="5" t="s">
        <v>37</v>
      </c>
      <c r="C1386" s="22" t="s">
        <v>38</v>
      </c>
      <c r="D1386" s="51">
        <v>29628.799999999999</v>
      </c>
      <c r="E1386" s="51">
        <v>34097.1</v>
      </c>
      <c r="F1386" s="51">
        <v>34092.199999999997</v>
      </c>
      <c r="G1386" s="62">
        <f t="shared" ref="G1386:G1395" si="189">F1386-E1386</f>
        <v>-4.9000000000014552</v>
      </c>
      <c r="H1386" s="56">
        <f t="shared" ref="H1386:H1395" si="190">F1386/E1386*100</f>
        <v>99.985629276390071</v>
      </c>
    </row>
    <row r="1387" spans="1:8" ht="14.25" customHeight="1" x14ac:dyDescent="0.2">
      <c r="A1387" s="9"/>
      <c r="B1387" s="5" t="s">
        <v>39</v>
      </c>
      <c r="C1387" s="22" t="s">
        <v>40</v>
      </c>
      <c r="D1387" s="46">
        <v>4380.8</v>
      </c>
      <c r="E1387" s="46">
        <v>5128.8</v>
      </c>
      <c r="F1387" s="46">
        <v>4963.7</v>
      </c>
      <c r="G1387" s="62">
        <f t="shared" si="189"/>
        <v>-165.10000000000036</v>
      </c>
      <c r="H1387" s="53">
        <f t="shared" si="190"/>
        <v>96.780923412884107</v>
      </c>
    </row>
    <row r="1388" spans="1:8" ht="14.25" customHeight="1" x14ac:dyDescent="0.2">
      <c r="A1388" s="9"/>
      <c r="B1388" s="5" t="s">
        <v>41</v>
      </c>
      <c r="C1388" s="22" t="s">
        <v>42</v>
      </c>
      <c r="D1388" s="46">
        <v>7726.7</v>
      </c>
      <c r="E1388" s="46">
        <v>8426.7000000000007</v>
      </c>
      <c r="F1388" s="46">
        <v>8288.9</v>
      </c>
      <c r="G1388" s="62">
        <f t="shared" si="189"/>
        <v>-137.80000000000109</v>
      </c>
      <c r="H1388" s="53">
        <f t="shared" si="190"/>
        <v>98.364721658537732</v>
      </c>
    </row>
    <row r="1389" spans="1:8" ht="14.25" customHeight="1" x14ac:dyDescent="0.2">
      <c r="A1389" s="9"/>
      <c r="B1389" s="5" t="s">
        <v>43</v>
      </c>
      <c r="C1389" s="22" t="s">
        <v>44</v>
      </c>
      <c r="D1389" s="46">
        <v>3123</v>
      </c>
      <c r="E1389" s="46">
        <v>2423</v>
      </c>
      <c r="F1389" s="46">
        <v>2214.4</v>
      </c>
      <c r="G1389" s="62">
        <f t="shared" si="189"/>
        <v>-208.59999999999991</v>
      </c>
      <c r="H1389" s="53">
        <f t="shared" si="190"/>
        <v>91.39083780437474</v>
      </c>
    </row>
    <row r="1390" spans="1:8" ht="14.25" customHeight="1" x14ac:dyDescent="0.2">
      <c r="A1390" s="9"/>
      <c r="B1390" s="5" t="s">
        <v>45</v>
      </c>
      <c r="C1390" s="22" t="s">
        <v>46</v>
      </c>
      <c r="D1390" s="46">
        <v>772.7</v>
      </c>
      <c r="E1390" s="46">
        <v>772.7</v>
      </c>
      <c r="F1390" s="46">
        <v>382.5</v>
      </c>
      <c r="G1390" s="62">
        <f t="shared" si="189"/>
        <v>-390.20000000000005</v>
      </c>
      <c r="H1390" s="53">
        <f t="shared" si="190"/>
        <v>49.501747120486598</v>
      </c>
    </row>
    <row r="1391" spans="1:8" ht="14.25" customHeight="1" x14ac:dyDescent="0.2">
      <c r="A1391" s="9"/>
      <c r="B1391" s="4" t="s">
        <v>53</v>
      </c>
      <c r="C1391" s="20"/>
      <c r="D1391" s="54">
        <v>45632</v>
      </c>
      <c r="E1391" s="54">
        <v>50848.3</v>
      </c>
      <c r="F1391" s="54">
        <v>49941.7</v>
      </c>
      <c r="G1391" s="62">
        <f t="shared" si="189"/>
        <v>-906.60000000000582</v>
      </c>
      <c r="H1391" s="53">
        <f t="shared" si="190"/>
        <v>98.217049537545989</v>
      </c>
    </row>
    <row r="1392" spans="1:8" ht="14.25" customHeight="1" x14ac:dyDescent="0.2">
      <c r="A1392" s="9"/>
      <c r="B1392" s="5" t="s">
        <v>54</v>
      </c>
      <c r="C1392" s="22" t="s">
        <v>55</v>
      </c>
      <c r="D1392" s="46">
        <v>400</v>
      </c>
      <c r="E1392" s="46">
        <v>400</v>
      </c>
      <c r="F1392" s="46">
        <v>1</v>
      </c>
      <c r="G1392" s="62">
        <f t="shared" si="189"/>
        <v>-399</v>
      </c>
      <c r="H1392" s="53">
        <f t="shared" si="190"/>
        <v>0.25</v>
      </c>
    </row>
    <row r="1393" spans="1:8" ht="14.25" customHeight="1" x14ac:dyDescent="0.2">
      <c r="A1393" s="9"/>
      <c r="B1393" s="4" t="s">
        <v>56</v>
      </c>
      <c r="C1393" s="20"/>
      <c r="D1393" s="54">
        <v>46032</v>
      </c>
      <c r="E1393" s="54">
        <v>51248.3</v>
      </c>
      <c r="F1393" s="54">
        <v>49942.7</v>
      </c>
      <c r="G1393" s="62">
        <f t="shared" si="189"/>
        <v>-1305.6000000000058</v>
      </c>
      <c r="H1393" s="53">
        <f t="shared" si="190"/>
        <v>97.452403299231378</v>
      </c>
    </row>
    <row r="1394" spans="1:8" ht="14.25" customHeight="1" x14ac:dyDescent="0.2">
      <c r="A1394" s="9"/>
      <c r="B1394" s="4" t="s">
        <v>508</v>
      </c>
      <c r="C1394" s="20"/>
      <c r="D1394" s="54">
        <v>0</v>
      </c>
      <c r="E1394" s="54">
        <v>65.900000000000006</v>
      </c>
      <c r="F1394" s="54">
        <v>0</v>
      </c>
      <c r="G1394" s="62">
        <f t="shared" si="189"/>
        <v>-65.900000000000006</v>
      </c>
      <c r="H1394" s="53">
        <f t="shared" si="190"/>
        <v>0</v>
      </c>
    </row>
    <row r="1395" spans="1:8" ht="14.25" customHeight="1" x14ac:dyDescent="0.2">
      <c r="A1395" s="9"/>
      <c r="B1395" s="4" t="s">
        <v>57</v>
      </c>
      <c r="C1395" s="20"/>
      <c r="D1395" s="54">
        <v>46032</v>
      </c>
      <c r="E1395" s="54">
        <v>51314.2</v>
      </c>
      <c r="F1395" s="54">
        <v>49942.7</v>
      </c>
      <c r="G1395" s="62">
        <f t="shared" si="189"/>
        <v>-1371.5</v>
      </c>
      <c r="H1395" s="53">
        <f t="shared" si="190"/>
        <v>97.327250546632314</v>
      </c>
    </row>
    <row r="1396" spans="1:8" ht="14.25" customHeight="1" x14ac:dyDescent="0.2">
      <c r="A1396" s="9"/>
      <c r="B1396" s="197"/>
      <c r="C1396" s="197"/>
      <c r="D1396" s="198"/>
      <c r="E1396" s="198"/>
      <c r="F1396" s="198"/>
      <c r="G1396" s="198"/>
      <c r="H1396" s="198"/>
    </row>
    <row r="1397" spans="1:8" ht="26.25" customHeight="1" x14ac:dyDescent="0.2">
      <c r="A1397" s="9"/>
      <c r="B1397" s="4" t="s">
        <v>295</v>
      </c>
      <c r="C1397" s="26" t="s">
        <v>296</v>
      </c>
      <c r="D1397" s="48"/>
      <c r="E1397" s="48"/>
      <c r="F1397" s="48"/>
      <c r="G1397" s="48"/>
      <c r="H1397" s="48"/>
    </row>
    <row r="1398" spans="1:8" ht="20.25" customHeight="1" x14ac:dyDescent="0.2">
      <c r="A1398" s="9"/>
      <c r="B1398" s="4"/>
      <c r="C1398" s="29" t="s">
        <v>0</v>
      </c>
      <c r="D1398" s="15" t="s">
        <v>501</v>
      </c>
      <c r="E1398" s="15" t="s">
        <v>502</v>
      </c>
      <c r="F1398" s="15" t="s">
        <v>499</v>
      </c>
      <c r="G1398" s="16" t="s">
        <v>472</v>
      </c>
      <c r="H1398" s="15" t="s">
        <v>500</v>
      </c>
    </row>
    <row r="1399" spans="1:8" ht="14.25" customHeight="1" x14ac:dyDescent="0.2">
      <c r="A1399" s="9"/>
      <c r="B1399" s="5" t="s">
        <v>37</v>
      </c>
      <c r="C1399" s="22" t="s">
        <v>38</v>
      </c>
      <c r="D1399" s="51">
        <v>669601.4</v>
      </c>
      <c r="E1399" s="51">
        <v>658439.6</v>
      </c>
      <c r="F1399" s="51">
        <v>615030.5</v>
      </c>
      <c r="G1399" s="62">
        <f t="shared" ref="G1399:G1409" si="191">F1399-E1399</f>
        <v>-43409.099999999977</v>
      </c>
      <c r="H1399" s="53">
        <f t="shared" ref="H1399:H1409" si="192">F1399/E1399*100</f>
        <v>93.407276840578845</v>
      </c>
    </row>
    <row r="1400" spans="1:8" ht="14.25" customHeight="1" x14ac:dyDescent="0.2">
      <c r="A1400" s="9"/>
      <c r="B1400" s="5" t="s">
        <v>39</v>
      </c>
      <c r="C1400" s="22" t="s">
        <v>40</v>
      </c>
      <c r="D1400" s="46">
        <v>109124</v>
      </c>
      <c r="E1400" s="46">
        <v>107057.1</v>
      </c>
      <c r="F1400" s="46">
        <v>97866.7</v>
      </c>
      <c r="G1400" s="62">
        <f t="shared" si="191"/>
        <v>-9190.4000000000087</v>
      </c>
      <c r="H1400" s="53">
        <f t="shared" si="192"/>
        <v>91.415422237292049</v>
      </c>
    </row>
    <row r="1401" spans="1:8" ht="14.25" customHeight="1" x14ac:dyDescent="0.2">
      <c r="A1401" s="9"/>
      <c r="B1401" s="5" t="s">
        <v>41</v>
      </c>
      <c r="C1401" s="22" t="s">
        <v>42</v>
      </c>
      <c r="D1401" s="46">
        <v>216508.5</v>
      </c>
      <c r="E1401" s="46">
        <v>236645.2</v>
      </c>
      <c r="F1401" s="46">
        <v>199896.2</v>
      </c>
      <c r="G1401" s="62">
        <f t="shared" si="191"/>
        <v>-36749</v>
      </c>
      <c r="H1401" s="53">
        <f t="shared" si="192"/>
        <v>84.4708449611486</v>
      </c>
    </row>
    <row r="1402" spans="1:8" ht="14.25" customHeight="1" x14ac:dyDescent="0.2">
      <c r="A1402" s="9"/>
      <c r="B1402" s="5" t="s">
        <v>43</v>
      </c>
      <c r="C1402" s="22" t="s">
        <v>44</v>
      </c>
      <c r="D1402" s="46">
        <v>110813.2</v>
      </c>
      <c r="E1402" s="46">
        <v>126375.8</v>
      </c>
      <c r="F1402" s="46">
        <v>114036.4</v>
      </c>
      <c r="G1402" s="62">
        <f t="shared" si="191"/>
        <v>-12339.400000000009</v>
      </c>
      <c r="H1402" s="53">
        <f t="shared" si="192"/>
        <v>90.235947072145137</v>
      </c>
    </row>
    <row r="1403" spans="1:8" ht="14.25" customHeight="1" x14ac:dyDescent="0.2">
      <c r="A1403" s="9"/>
      <c r="B1403" s="5" t="s">
        <v>45</v>
      </c>
      <c r="C1403" s="22" t="s">
        <v>46</v>
      </c>
      <c r="D1403" s="46">
        <v>36747.1</v>
      </c>
      <c r="E1403" s="46">
        <v>36782.1</v>
      </c>
      <c r="F1403" s="46">
        <v>26294.2</v>
      </c>
      <c r="G1403" s="62">
        <f t="shared" si="191"/>
        <v>-10487.899999999998</v>
      </c>
      <c r="H1403" s="53">
        <f t="shared" si="192"/>
        <v>71.486402353318596</v>
      </c>
    </row>
    <row r="1404" spans="1:8" ht="14.25" customHeight="1" x14ac:dyDescent="0.2">
      <c r="A1404" s="9"/>
      <c r="B1404" s="5" t="s">
        <v>49</v>
      </c>
      <c r="C1404" s="22" t="s">
        <v>50</v>
      </c>
      <c r="D1404" s="46">
        <v>10548153.5</v>
      </c>
      <c r="E1404" s="46">
        <v>9763061.9000000004</v>
      </c>
      <c r="F1404" s="46">
        <v>9680788.8000000007</v>
      </c>
      <c r="G1404" s="62">
        <f t="shared" si="191"/>
        <v>-82273.099999999627</v>
      </c>
      <c r="H1404" s="53">
        <f t="shared" si="192"/>
        <v>99.157302280343018</v>
      </c>
    </row>
    <row r="1405" spans="1:8" ht="14.25" customHeight="1" x14ac:dyDescent="0.2">
      <c r="A1405" s="9"/>
      <c r="B1405" s="4" t="s">
        <v>53</v>
      </c>
      <c r="C1405" s="20"/>
      <c r="D1405" s="54">
        <v>11690947.699999999</v>
      </c>
      <c r="E1405" s="54">
        <v>10928361.699999999</v>
      </c>
      <c r="F1405" s="54">
        <v>10733912.9</v>
      </c>
      <c r="G1405" s="62">
        <f t="shared" si="191"/>
        <v>-194448.79999999888</v>
      </c>
      <c r="H1405" s="53">
        <f t="shared" si="192"/>
        <v>98.220695788280892</v>
      </c>
    </row>
    <row r="1406" spans="1:8" ht="14.25" customHeight="1" x14ac:dyDescent="0.2">
      <c r="A1406" s="9"/>
      <c r="B1406" s="5" t="s">
        <v>54</v>
      </c>
      <c r="C1406" s="22" t="s">
        <v>55</v>
      </c>
      <c r="D1406" s="46">
        <v>0</v>
      </c>
      <c r="E1406" s="46">
        <v>99029.3</v>
      </c>
      <c r="F1406" s="46">
        <v>50683.9</v>
      </c>
      <c r="G1406" s="62">
        <f t="shared" si="191"/>
        <v>-48345.4</v>
      </c>
      <c r="H1406" s="53">
        <f t="shared" si="192"/>
        <v>51.180711163261783</v>
      </c>
    </row>
    <row r="1407" spans="1:8" ht="14.25" customHeight="1" x14ac:dyDescent="0.2">
      <c r="A1407" s="9"/>
      <c r="B1407" s="4" t="s">
        <v>56</v>
      </c>
      <c r="C1407" s="20"/>
      <c r="D1407" s="54">
        <v>11690947.699999999</v>
      </c>
      <c r="E1407" s="54">
        <v>11027391</v>
      </c>
      <c r="F1407" s="54">
        <v>10784596.800000001</v>
      </c>
      <c r="G1407" s="62">
        <f t="shared" si="191"/>
        <v>-242794.19999999925</v>
      </c>
      <c r="H1407" s="53">
        <f t="shared" si="192"/>
        <v>97.798262526467056</v>
      </c>
    </row>
    <row r="1408" spans="1:8" ht="14.25" customHeight="1" x14ac:dyDescent="0.2">
      <c r="A1408" s="9"/>
      <c r="B1408" s="4" t="s">
        <v>508</v>
      </c>
      <c r="C1408" s="20"/>
      <c r="D1408" s="54">
        <v>9491.2999999999993</v>
      </c>
      <c r="E1408" s="54">
        <v>14513.6</v>
      </c>
      <c r="F1408" s="54">
        <v>7646.1</v>
      </c>
      <c r="G1408" s="62">
        <f t="shared" si="191"/>
        <v>-6867.5</v>
      </c>
      <c r="H1408" s="53">
        <f t="shared" si="192"/>
        <v>52.682311762760449</v>
      </c>
    </row>
    <row r="1409" spans="1:8" ht="14.25" customHeight="1" x14ac:dyDescent="0.2">
      <c r="A1409" s="9"/>
      <c r="B1409" s="4" t="s">
        <v>57</v>
      </c>
      <c r="C1409" s="20"/>
      <c r="D1409" s="54">
        <v>11700439</v>
      </c>
      <c r="E1409" s="54">
        <v>11041904.6</v>
      </c>
      <c r="F1409" s="54">
        <v>10792242.9</v>
      </c>
      <c r="G1409" s="62">
        <f t="shared" si="191"/>
        <v>-249661.69999999925</v>
      </c>
      <c r="H1409" s="53">
        <f t="shared" si="192"/>
        <v>97.73896162805103</v>
      </c>
    </row>
    <row r="1410" spans="1:8" ht="14.25" customHeight="1" x14ac:dyDescent="0.2">
      <c r="A1410" s="9"/>
      <c r="B1410" s="197"/>
      <c r="C1410" s="197"/>
      <c r="D1410" s="198"/>
      <c r="E1410" s="198"/>
      <c r="F1410" s="198"/>
      <c r="G1410" s="198"/>
      <c r="H1410" s="198"/>
    </row>
    <row r="1411" spans="1:8" ht="21.75" customHeight="1" x14ac:dyDescent="0.2">
      <c r="A1411" s="9"/>
      <c r="B1411" s="4" t="s">
        <v>297</v>
      </c>
      <c r="C1411" s="26" t="s">
        <v>298</v>
      </c>
      <c r="D1411" s="48"/>
      <c r="E1411" s="48"/>
      <c r="F1411" s="48"/>
      <c r="G1411" s="48"/>
      <c r="H1411" s="48"/>
    </row>
    <row r="1412" spans="1:8" ht="21" customHeight="1" x14ac:dyDescent="0.2">
      <c r="A1412" s="9"/>
      <c r="B1412" s="4"/>
      <c r="C1412" s="29" t="s">
        <v>0</v>
      </c>
      <c r="D1412" s="15" t="s">
        <v>501</v>
      </c>
      <c r="E1412" s="15" t="s">
        <v>502</v>
      </c>
      <c r="F1412" s="15" t="s">
        <v>499</v>
      </c>
      <c r="G1412" s="16" t="s">
        <v>472</v>
      </c>
      <c r="H1412" s="15" t="s">
        <v>500</v>
      </c>
    </row>
    <row r="1413" spans="1:8" ht="14.25" customHeight="1" x14ac:dyDescent="0.2">
      <c r="A1413" s="9"/>
      <c r="B1413" s="5" t="s">
        <v>37</v>
      </c>
      <c r="C1413" s="22" t="s">
        <v>38</v>
      </c>
      <c r="D1413" s="51">
        <v>2025.6</v>
      </c>
      <c r="E1413" s="51">
        <v>2025.6</v>
      </c>
      <c r="F1413" s="51">
        <v>10007.6</v>
      </c>
      <c r="G1413" s="62">
        <f t="shared" ref="G1413:G1423" si="193">F1413-E1413</f>
        <v>7982</v>
      </c>
      <c r="H1413" s="53">
        <f t="shared" ref="H1413:H1423" si="194">F1413/E1413*100</f>
        <v>494.05608214849923</v>
      </c>
    </row>
    <row r="1414" spans="1:8" ht="14.25" customHeight="1" x14ac:dyDescent="0.2">
      <c r="A1414" s="9"/>
      <c r="B1414" s="5" t="s">
        <v>39</v>
      </c>
      <c r="C1414" s="22" t="s">
        <v>40</v>
      </c>
      <c r="D1414" s="46">
        <v>349.4</v>
      </c>
      <c r="E1414" s="46">
        <v>349.4</v>
      </c>
      <c r="F1414" s="46">
        <v>1529.5</v>
      </c>
      <c r="G1414" s="62">
        <f t="shared" si="193"/>
        <v>1180.0999999999999</v>
      </c>
      <c r="H1414" s="53">
        <f t="shared" si="194"/>
        <v>437.75042930738408</v>
      </c>
    </row>
    <row r="1415" spans="1:8" ht="14.25" customHeight="1" x14ac:dyDescent="0.2">
      <c r="A1415" s="9"/>
      <c r="B1415" s="5" t="s">
        <v>41</v>
      </c>
      <c r="C1415" s="22" t="s">
        <v>42</v>
      </c>
      <c r="D1415" s="46">
        <v>10765.8</v>
      </c>
      <c r="E1415" s="46">
        <v>18241.099999999999</v>
      </c>
      <c r="F1415" s="46">
        <v>7546.8</v>
      </c>
      <c r="G1415" s="62">
        <f t="shared" si="193"/>
        <v>-10694.3</v>
      </c>
      <c r="H1415" s="53">
        <f t="shared" si="194"/>
        <v>41.372504947618296</v>
      </c>
    </row>
    <row r="1416" spans="1:8" ht="14.25" customHeight="1" x14ac:dyDescent="0.2">
      <c r="A1416" s="9"/>
      <c r="B1416" s="5" t="s">
        <v>43</v>
      </c>
      <c r="C1416" s="22" t="s">
        <v>44</v>
      </c>
      <c r="D1416" s="46">
        <v>120</v>
      </c>
      <c r="E1416" s="46">
        <v>275</v>
      </c>
      <c r="F1416" s="46">
        <v>192.3</v>
      </c>
      <c r="G1416" s="62">
        <f t="shared" si="193"/>
        <v>-82.699999999999989</v>
      </c>
      <c r="H1416" s="53">
        <f t="shared" si="194"/>
        <v>69.927272727272722</v>
      </c>
    </row>
    <row r="1417" spans="1:8" ht="14.25" customHeight="1" x14ac:dyDescent="0.2">
      <c r="A1417" s="9"/>
      <c r="B1417" s="5" t="s">
        <v>45</v>
      </c>
      <c r="C1417" s="22" t="s">
        <v>46</v>
      </c>
      <c r="D1417" s="46">
        <v>335</v>
      </c>
      <c r="E1417" s="46">
        <v>335</v>
      </c>
      <c r="F1417" s="46">
        <v>833.5</v>
      </c>
      <c r="G1417" s="62">
        <f t="shared" si="193"/>
        <v>498.5</v>
      </c>
      <c r="H1417" s="53">
        <f t="shared" si="194"/>
        <v>248.80597014925371</v>
      </c>
    </row>
    <row r="1418" spans="1:8" ht="14.25" customHeight="1" x14ac:dyDescent="0.2">
      <c r="A1418" s="9"/>
      <c r="B1418" s="5" t="s">
        <v>51</v>
      </c>
      <c r="C1418" s="22" t="s">
        <v>52</v>
      </c>
      <c r="D1418" s="46">
        <v>100.3</v>
      </c>
      <c r="E1418" s="46">
        <v>100.3</v>
      </c>
      <c r="F1418" s="46">
        <v>48.1</v>
      </c>
      <c r="G1418" s="62">
        <f t="shared" si="193"/>
        <v>-52.199999999999996</v>
      </c>
      <c r="H1418" s="53">
        <f t="shared" si="194"/>
        <v>47.956131605184446</v>
      </c>
    </row>
    <row r="1419" spans="1:8" ht="14.25" customHeight="1" x14ac:dyDescent="0.2">
      <c r="A1419" s="9"/>
      <c r="B1419" s="4" t="s">
        <v>53</v>
      </c>
      <c r="C1419" s="20"/>
      <c r="D1419" s="54">
        <v>13696.1</v>
      </c>
      <c r="E1419" s="54">
        <v>21326.400000000001</v>
      </c>
      <c r="F1419" s="54">
        <v>20157.7</v>
      </c>
      <c r="G1419" s="62">
        <f t="shared" si="193"/>
        <v>-1168.7000000000007</v>
      </c>
      <c r="H1419" s="53">
        <f t="shared" si="194"/>
        <v>94.519937729762177</v>
      </c>
    </row>
    <row r="1420" spans="1:8" ht="14.25" customHeight="1" x14ac:dyDescent="0.2">
      <c r="A1420" s="9"/>
      <c r="B1420" s="5" t="s">
        <v>54</v>
      </c>
      <c r="C1420" s="22" t="s">
        <v>55</v>
      </c>
      <c r="D1420" s="46">
        <v>0</v>
      </c>
      <c r="E1420" s="46">
        <v>2000</v>
      </c>
      <c r="F1420" s="46">
        <v>1814.1</v>
      </c>
      <c r="G1420" s="62">
        <f t="shared" si="193"/>
        <v>-185.90000000000009</v>
      </c>
      <c r="H1420" s="53">
        <f t="shared" si="194"/>
        <v>90.704999999999984</v>
      </c>
    </row>
    <row r="1421" spans="1:8" ht="14.25" customHeight="1" x14ac:dyDescent="0.2">
      <c r="A1421" s="9"/>
      <c r="B1421" s="4" t="s">
        <v>56</v>
      </c>
      <c r="C1421" s="20"/>
      <c r="D1421" s="54">
        <v>13696.1</v>
      </c>
      <c r="E1421" s="54">
        <v>23326.400000000001</v>
      </c>
      <c r="F1421" s="54">
        <v>21971.8</v>
      </c>
      <c r="G1421" s="62">
        <f t="shared" si="193"/>
        <v>-1354.6000000000022</v>
      </c>
      <c r="H1421" s="53">
        <f t="shared" si="194"/>
        <v>94.192845874202618</v>
      </c>
    </row>
    <row r="1422" spans="1:8" ht="14.25" customHeight="1" x14ac:dyDescent="0.2">
      <c r="A1422" s="9"/>
      <c r="B1422" s="4" t="s">
        <v>508</v>
      </c>
      <c r="C1422" s="20"/>
      <c r="D1422" s="54">
        <v>122321.3</v>
      </c>
      <c r="E1422" s="54">
        <v>136562</v>
      </c>
      <c r="F1422" s="54">
        <v>87854.3</v>
      </c>
      <c r="G1422" s="62">
        <f t="shared" si="193"/>
        <v>-48707.7</v>
      </c>
      <c r="H1422" s="53">
        <f t="shared" si="194"/>
        <v>64.332903736031994</v>
      </c>
    </row>
    <row r="1423" spans="1:8" ht="14.25" customHeight="1" x14ac:dyDescent="0.2">
      <c r="A1423" s="9"/>
      <c r="B1423" s="4" t="s">
        <v>57</v>
      </c>
      <c r="C1423" s="20"/>
      <c r="D1423" s="54">
        <v>136017.4</v>
      </c>
      <c r="E1423" s="54">
        <v>159888.4</v>
      </c>
      <c r="F1423" s="54">
        <v>109826.1</v>
      </c>
      <c r="G1423" s="62">
        <f t="shared" si="193"/>
        <v>-50062.299999999988</v>
      </c>
      <c r="H1423" s="53">
        <f t="shared" si="194"/>
        <v>68.689223233205169</v>
      </c>
    </row>
    <row r="1424" spans="1:8" ht="14.25" customHeight="1" x14ac:dyDescent="0.2">
      <c r="A1424" s="9"/>
      <c r="B1424" s="197"/>
      <c r="C1424" s="197"/>
      <c r="D1424" s="198"/>
      <c r="E1424" s="198"/>
      <c r="F1424" s="198"/>
      <c r="G1424" s="198"/>
      <c r="H1424" s="198"/>
    </row>
    <row r="1425" spans="1:8" ht="21" customHeight="1" x14ac:dyDescent="0.2">
      <c r="A1425" s="9"/>
      <c r="B1425" s="4" t="s">
        <v>7</v>
      </c>
      <c r="C1425" s="26" t="s">
        <v>299</v>
      </c>
      <c r="D1425" s="48"/>
      <c r="E1425" s="48"/>
      <c r="F1425" s="48"/>
      <c r="G1425" s="48"/>
      <c r="H1425" s="48"/>
    </row>
    <row r="1426" spans="1:8" ht="24.75" customHeight="1" x14ac:dyDescent="0.2">
      <c r="A1426" s="9"/>
      <c r="B1426" s="4"/>
      <c r="C1426" s="29" t="s">
        <v>0</v>
      </c>
      <c r="D1426" s="15" t="s">
        <v>501</v>
      </c>
      <c r="E1426" s="15" t="s">
        <v>502</v>
      </c>
      <c r="F1426" s="15" t="s">
        <v>499</v>
      </c>
      <c r="G1426" s="16" t="s">
        <v>472</v>
      </c>
      <c r="H1426" s="15" t="s">
        <v>500</v>
      </c>
    </row>
    <row r="1427" spans="1:8" ht="14.25" customHeight="1" x14ac:dyDescent="0.2">
      <c r="A1427" s="9"/>
      <c r="B1427" s="5" t="s">
        <v>41</v>
      </c>
      <c r="C1427" s="22" t="s">
        <v>42</v>
      </c>
      <c r="D1427" s="51">
        <v>739.4</v>
      </c>
      <c r="E1427" s="51">
        <v>739.4</v>
      </c>
      <c r="F1427" s="51">
        <v>739.4</v>
      </c>
      <c r="G1427" s="62">
        <f>F1427-E1427</f>
        <v>0</v>
      </c>
      <c r="H1427" s="53">
        <f>F1427/E1427*100</f>
        <v>100</v>
      </c>
    </row>
    <row r="1428" spans="1:8" ht="14.25" customHeight="1" x14ac:dyDescent="0.2">
      <c r="A1428" s="9"/>
      <c r="B1428" s="4" t="s">
        <v>53</v>
      </c>
      <c r="C1428" s="20"/>
      <c r="D1428" s="54">
        <v>739.4</v>
      </c>
      <c r="E1428" s="54">
        <v>739.4</v>
      </c>
      <c r="F1428" s="54">
        <v>739.4</v>
      </c>
      <c r="G1428" s="62">
        <f>F1428-E1428</f>
        <v>0</v>
      </c>
      <c r="H1428" s="53">
        <f>F1428/E1428*100</f>
        <v>100</v>
      </c>
    </row>
    <row r="1429" spans="1:8" ht="14.25" customHeight="1" x14ac:dyDescent="0.2">
      <c r="A1429" s="9"/>
      <c r="B1429" s="4" t="s">
        <v>56</v>
      </c>
      <c r="C1429" s="20"/>
      <c r="D1429" s="54">
        <v>739.4</v>
      </c>
      <c r="E1429" s="54">
        <v>739.4</v>
      </c>
      <c r="F1429" s="54">
        <v>739.4</v>
      </c>
      <c r="G1429" s="62">
        <f>F1429-E1429</f>
        <v>0</v>
      </c>
      <c r="H1429" s="53">
        <f>F1429/E1429*100</f>
        <v>100</v>
      </c>
    </row>
    <row r="1430" spans="1:8" ht="14.25" customHeight="1" x14ac:dyDescent="0.2">
      <c r="A1430" s="9"/>
      <c r="B1430" s="4" t="s">
        <v>57</v>
      </c>
      <c r="C1430" s="20"/>
      <c r="D1430" s="54">
        <v>739.4</v>
      </c>
      <c r="E1430" s="54">
        <v>739.4</v>
      </c>
      <c r="F1430" s="54">
        <v>739.4</v>
      </c>
      <c r="G1430" s="62">
        <f>F1430-E1430</f>
        <v>0</v>
      </c>
      <c r="H1430" s="53">
        <f>F1430/E1430*100</f>
        <v>100</v>
      </c>
    </row>
    <row r="1431" spans="1:8" ht="14.25" customHeight="1" x14ac:dyDescent="0.2">
      <c r="A1431" s="9"/>
      <c r="B1431" s="197"/>
      <c r="C1431" s="197"/>
      <c r="D1431" s="198"/>
      <c r="E1431" s="198"/>
      <c r="F1431" s="198"/>
      <c r="G1431" s="198"/>
      <c r="H1431" s="198"/>
    </row>
    <row r="1432" spans="1:8" ht="24.75" customHeight="1" x14ac:dyDescent="0.2">
      <c r="A1432" s="9"/>
      <c r="B1432" s="4" t="s">
        <v>8</v>
      </c>
      <c r="C1432" s="26" t="s">
        <v>300</v>
      </c>
      <c r="D1432" s="48"/>
      <c r="E1432" s="48"/>
      <c r="F1432" s="48"/>
      <c r="G1432" s="48"/>
      <c r="H1432" s="48"/>
    </row>
    <row r="1433" spans="1:8" ht="24.75" customHeight="1" x14ac:dyDescent="0.2">
      <c r="A1433" s="9"/>
      <c r="C1433" s="29" t="s">
        <v>0</v>
      </c>
      <c r="D1433" s="15" t="s">
        <v>501</v>
      </c>
      <c r="E1433" s="15" t="s">
        <v>502</v>
      </c>
      <c r="F1433" s="15" t="s">
        <v>499</v>
      </c>
      <c r="G1433" s="16" t="s">
        <v>472</v>
      </c>
      <c r="H1433" s="15" t="s">
        <v>500</v>
      </c>
    </row>
    <row r="1434" spans="1:8" ht="14.25" customHeight="1" x14ac:dyDescent="0.2">
      <c r="A1434" s="9"/>
      <c r="B1434" s="5" t="s">
        <v>37</v>
      </c>
      <c r="C1434" s="22" t="s">
        <v>38</v>
      </c>
      <c r="D1434" s="51">
        <v>29417.599999999999</v>
      </c>
      <c r="E1434" s="51">
        <v>30867.599999999999</v>
      </c>
      <c r="F1434" s="51">
        <v>30867.599999999999</v>
      </c>
      <c r="G1434" s="62">
        <f t="shared" ref="G1434:G1441" si="195">F1434-E1434</f>
        <v>0</v>
      </c>
      <c r="H1434" s="53">
        <f t="shared" ref="H1434:H1441" si="196">F1434/E1434*100</f>
        <v>100</v>
      </c>
    </row>
    <row r="1435" spans="1:8" ht="14.25" customHeight="1" x14ac:dyDescent="0.2">
      <c r="A1435" s="9"/>
      <c r="B1435" s="5" t="s">
        <v>39</v>
      </c>
      <c r="C1435" s="22" t="s">
        <v>40</v>
      </c>
      <c r="D1435" s="46">
        <v>5074.5</v>
      </c>
      <c r="E1435" s="46">
        <v>5324.5</v>
      </c>
      <c r="F1435" s="46">
        <v>5324.5</v>
      </c>
      <c r="G1435" s="62">
        <f t="shared" si="195"/>
        <v>0</v>
      </c>
      <c r="H1435" s="53">
        <f t="shared" si="196"/>
        <v>100</v>
      </c>
    </row>
    <row r="1436" spans="1:8" ht="14.25" customHeight="1" x14ac:dyDescent="0.2">
      <c r="A1436" s="9"/>
      <c r="B1436" s="5" t="s">
        <v>41</v>
      </c>
      <c r="C1436" s="22" t="s">
        <v>42</v>
      </c>
      <c r="D1436" s="46">
        <v>14888.2</v>
      </c>
      <c r="E1436" s="46">
        <v>14388.5</v>
      </c>
      <c r="F1436" s="46">
        <v>14314.1</v>
      </c>
      <c r="G1436" s="62">
        <f t="shared" si="195"/>
        <v>-74.399999999999636</v>
      </c>
      <c r="H1436" s="53">
        <f t="shared" si="196"/>
        <v>99.482920387809713</v>
      </c>
    </row>
    <row r="1437" spans="1:8" ht="14.25" customHeight="1" x14ac:dyDescent="0.2">
      <c r="A1437" s="9"/>
      <c r="B1437" s="5" t="s">
        <v>43</v>
      </c>
      <c r="C1437" s="22" t="s">
        <v>44</v>
      </c>
      <c r="D1437" s="46">
        <v>600</v>
      </c>
      <c r="E1437" s="46">
        <v>600</v>
      </c>
      <c r="F1437" s="46">
        <v>600</v>
      </c>
      <c r="G1437" s="62">
        <f t="shared" si="195"/>
        <v>0</v>
      </c>
      <c r="H1437" s="53">
        <f t="shared" si="196"/>
        <v>100</v>
      </c>
    </row>
    <row r="1438" spans="1:8" ht="14.25" customHeight="1" x14ac:dyDescent="0.2">
      <c r="A1438" s="9"/>
      <c r="B1438" s="5" t="s">
        <v>139</v>
      </c>
      <c r="C1438" s="22" t="s">
        <v>140</v>
      </c>
      <c r="D1438" s="46">
        <v>200</v>
      </c>
      <c r="E1438" s="46">
        <v>200</v>
      </c>
      <c r="F1438" s="46">
        <v>50</v>
      </c>
      <c r="G1438" s="62">
        <f t="shared" si="195"/>
        <v>-150</v>
      </c>
      <c r="H1438" s="53">
        <f t="shared" si="196"/>
        <v>25</v>
      </c>
    </row>
    <row r="1439" spans="1:8" ht="14.25" customHeight="1" x14ac:dyDescent="0.2">
      <c r="A1439" s="9"/>
      <c r="B1439" s="4" t="s">
        <v>53</v>
      </c>
      <c r="C1439" s="20"/>
      <c r="D1439" s="54">
        <v>50180.3</v>
      </c>
      <c r="E1439" s="54">
        <v>51380.6</v>
      </c>
      <c r="F1439" s="54">
        <v>51156.2</v>
      </c>
      <c r="G1439" s="62">
        <f t="shared" si="195"/>
        <v>-224.40000000000146</v>
      </c>
      <c r="H1439" s="53">
        <f t="shared" si="196"/>
        <v>99.563259284632721</v>
      </c>
    </row>
    <row r="1440" spans="1:8" ht="14.25" customHeight="1" x14ac:dyDescent="0.2">
      <c r="A1440" s="9"/>
      <c r="B1440" s="4" t="s">
        <v>56</v>
      </c>
      <c r="C1440" s="20"/>
      <c r="D1440" s="54">
        <v>50180.3</v>
      </c>
      <c r="E1440" s="54">
        <v>51380.6</v>
      </c>
      <c r="F1440" s="54">
        <v>51156.2</v>
      </c>
      <c r="G1440" s="62">
        <f t="shared" si="195"/>
        <v>-224.40000000000146</v>
      </c>
      <c r="H1440" s="53">
        <f t="shared" si="196"/>
        <v>99.563259284632721</v>
      </c>
    </row>
    <row r="1441" spans="1:8" ht="14.25" customHeight="1" x14ac:dyDescent="0.2">
      <c r="A1441" s="9"/>
      <c r="B1441" s="4" t="s">
        <v>57</v>
      </c>
      <c r="C1441" s="20"/>
      <c r="D1441" s="54">
        <v>50180.3</v>
      </c>
      <c r="E1441" s="54">
        <v>51380.6</v>
      </c>
      <c r="F1441" s="54">
        <v>51156.2</v>
      </c>
      <c r="G1441" s="62">
        <f t="shared" si="195"/>
        <v>-224.40000000000146</v>
      </c>
      <c r="H1441" s="53">
        <f t="shared" si="196"/>
        <v>99.563259284632721</v>
      </c>
    </row>
    <row r="1442" spans="1:8" ht="14.25" customHeight="1" x14ac:dyDescent="0.2">
      <c r="A1442" s="9"/>
      <c r="B1442" s="197"/>
      <c r="C1442" s="197"/>
      <c r="D1442" s="198"/>
      <c r="E1442" s="198"/>
      <c r="F1442" s="198"/>
      <c r="G1442" s="198"/>
      <c r="H1442" s="198"/>
    </row>
    <row r="1443" spans="1:8" ht="19.5" customHeight="1" x14ac:dyDescent="0.2">
      <c r="A1443" s="9"/>
      <c r="B1443" s="4" t="s">
        <v>9</v>
      </c>
      <c r="C1443" s="26" t="s">
        <v>301</v>
      </c>
      <c r="D1443" s="48"/>
      <c r="E1443" s="48"/>
      <c r="F1443" s="48"/>
      <c r="G1443" s="48"/>
      <c r="H1443" s="48"/>
    </row>
    <row r="1444" spans="1:8" ht="18.75" customHeight="1" x14ac:dyDescent="0.2">
      <c r="A1444" s="9"/>
      <c r="B1444" s="4"/>
      <c r="C1444" s="29" t="s">
        <v>0</v>
      </c>
      <c r="D1444" s="15" t="s">
        <v>501</v>
      </c>
      <c r="E1444" s="15" t="s">
        <v>502</v>
      </c>
      <c r="F1444" s="15" t="s">
        <v>499</v>
      </c>
      <c r="G1444" s="16" t="s">
        <v>472</v>
      </c>
      <c r="H1444" s="15" t="s">
        <v>500</v>
      </c>
    </row>
    <row r="1445" spans="1:8" ht="14.25" customHeight="1" x14ac:dyDescent="0.2">
      <c r="A1445" s="9"/>
      <c r="B1445" s="5" t="s">
        <v>37</v>
      </c>
      <c r="C1445" s="22" t="s">
        <v>38</v>
      </c>
      <c r="D1445" s="51">
        <v>117746.1</v>
      </c>
      <c r="E1445" s="51">
        <v>119136.2</v>
      </c>
      <c r="F1445" s="51">
        <v>119136.2</v>
      </c>
      <c r="G1445" s="62">
        <f t="shared" ref="G1445:G1458" si="197">F1445-E1445</f>
        <v>0</v>
      </c>
      <c r="H1445" s="53">
        <f t="shared" ref="H1445:H1458" si="198">F1445/E1445*100</f>
        <v>100</v>
      </c>
    </row>
    <row r="1446" spans="1:8" ht="14.25" customHeight="1" x14ac:dyDescent="0.2">
      <c r="A1446" s="9"/>
      <c r="B1446" s="5" t="s">
        <v>39</v>
      </c>
      <c r="C1446" s="22" t="s">
        <v>40</v>
      </c>
      <c r="D1446" s="46">
        <v>17426.400000000001</v>
      </c>
      <c r="E1446" s="46">
        <v>17718.599999999999</v>
      </c>
      <c r="F1446" s="46">
        <v>17701.099999999999</v>
      </c>
      <c r="G1446" s="62">
        <f t="shared" si="197"/>
        <v>-17.5</v>
      </c>
      <c r="H1446" s="53">
        <f t="shared" si="198"/>
        <v>99.901233731784671</v>
      </c>
    </row>
    <row r="1447" spans="1:8" ht="14.25" customHeight="1" x14ac:dyDescent="0.2">
      <c r="A1447" s="9"/>
      <c r="B1447" s="5" t="s">
        <v>41</v>
      </c>
      <c r="C1447" s="22" t="s">
        <v>42</v>
      </c>
      <c r="D1447" s="46">
        <v>21740.799999999999</v>
      </c>
      <c r="E1447" s="46">
        <v>22628.400000000001</v>
      </c>
      <c r="F1447" s="46">
        <v>21163.4</v>
      </c>
      <c r="G1447" s="62">
        <f t="shared" si="197"/>
        <v>-1465</v>
      </c>
      <c r="H1447" s="53">
        <f t="shared" si="198"/>
        <v>93.525834791677724</v>
      </c>
    </row>
    <row r="1448" spans="1:8" ht="14.25" customHeight="1" x14ac:dyDescent="0.2">
      <c r="A1448" s="9"/>
      <c r="B1448" s="5" t="s">
        <v>43</v>
      </c>
      <c r="C1448" s="22" t="s">
        <v>44</v>
      </c>
      <c r="D1448" s="46">
        <v>47287.8</v>
      </c>
      <c r="E1448" s="46">
        <v>44310.400000000001</v>
      </c>
      <c r="F1448" s="46">
        <v>35864.800000000003</v>
      </c>
      <c r="G1448" s="62">
        <f t="shared" si="197"/>
        <v>-8445.5999999999985</v>
      </c>
      <c r="H1448" s="53">
        <f t="shared" si="198"/>
        <v>80.939914782985483</v>
      </c>
    </row>
    <row r="1449" spans="1:8" ht="14.25" customHeight="1" x14ac:dyDescent="0.2">
      <c r="A1449" s="9"/>
      <c r="B1449" s="5" t="s">
        <v>45</v>
      </c>
      <c r="C1449" s="22" t="s">
        <v>46</v>
      </c>
      <c r="D1449" s="46">
        <v>3680.1</v>
      </c>
      <c r="E1449" s="46">
        <v>3665.1</v>
      </c>
      <c r="F1449" s="46">
        <v>3665.1</v>
      </c>
      <c r="G1449" s="62">
        <f t="shared" si="197"/>
        <v>0</v>
      </c>
      <c r="H1449" s="53">
        <f t="shared" si="198"/>
        <v>100</v>
      </c>
    </row>
    <row r="1450" spans="1:8" ht="14.25" customHeight="1" x14ac:dyDescent="0.2">
      <c r="A1450" s="9"/>
      <c r="B1450" s="5" t="s">
        <v>139</v>
      </c>
      <c r="C1450" s="22" t="s">
        <v>140</v>
      </c>
      <c r="D1450" s="46">
        <v>2102.4</v>
      </c>
      <c r="E1450" s="46">
        <v>2102.4</v>
      </c>
      <c r="F1450" s="46">
        <v>2100.9</v>
      </c>
      <c r="G1450" s="62">
        <f t="shared" si="197"/>
        <v>-1.5</v>
      </c>
      <c r="H1450" s="53">
        <f t="shared" si="198"/>
        <v>99.928652968036531</v>
      </c>
    </row>
    <row r="1451" spans="1:8" ht="14.25" customHeight="1" x14ac:dyDescent="0.2">
      <c r="A1451" s="9"/>
      <c r="B1451" s="5" t="s">
        <v>47</v>
      </c>
      <c r="C1451" s="22" t="s">
        <v>48</v>
      </c>
      <c r="D1451" s="46">
        <v>6.3</v>
      </c>
      <c r="E1451" s="46">
        <v>6.3</v>
      </c>
      <c r="F1451" s="46">
        <v>6.3</v>
      </c>
      <c r="G1451" s="62">
        <f t="shared" si="197"/>
        <v>0</v>
      </c>
      <c r="H1451" s="53">
        <f t="shared" si="198"/>
        <v>100</v>
      </c>
    </row>
    <row r="1452" spans="1:8" ht="14.25" customHeight="1" x14ac:dyDescent="0.2">
      <c r="A1452" s="9"/>
      <c r="B1452" s="5" t="s">
        <v>49</v>
      </c>
      <c r="C1452" s="22" t="s">
        <v>50</v>
      </c>
      <c r="D1452" s="46">
        <v>5000</v>
      </c>
      <c r="E1452" s="46">
        <v>5000</v>
      </c>
      <c r="F1452" s="46">
        <v>5000</v>
      </c>
      <c r="G1452" s="62">
        <f t="shared" si="197"/>
        <v>0</v>
      </c>
      <c r="H1452" s="53">
        <f t="shared" si="198"/>
        <v>100</v>
      </c>
    </row>
    <row r="1453" spans="1:8" ht="14.25" customHeight="1" x14ac:dyDescent="0.2">
      <c r="A1453" s="9"/>
      <c r="B1453" s="5" t="s">
        <v>51</v>
      </c>
      <c r="C1453" s="22" t="s">
        <v>52</v>
      </c>
      <c r="D1453" s="46">
        <v>0</v>
      </c>
      <c r="E1453" s="46">
        <v>159.19999999999999</v>
      </c>
      <c r="F1453" s="46">
        <v>159.1</v>
      </c>
      <c r="G1453" s="62">
        <f t="shared" si="197"/>
        <v>-9.9999999999994316E-2</v>
      </c>
      <c r="H1453" s="53">
        <f t="shared" si="198"/>
        <v>99.937185929648237</v>
      </c>
    </row>
    <row r="1454" spans="1:8" ht="14.25" customHeight="1" x14ac:dyDescent="0.2">
      <c r="A1454" s="9"/>
      <c r="B1454" s="4" t="s">
        <v>53</v>
      </c>
      <c r="C1454" s="20"/>
      <c r="D1454" s="54">
        <v>214989.9</v>
      </c>
      <c r="E1454" s="54">
        <v>214726.6</v>
      </c>
      <c r="F1454" s="54">
        <v>204796.9</v>
      </c>
      <c r="G1454" s="62">
        <f t="shared" si="197"/>
        <v>-9929.7000000000116</v>
      </c>
      <c r="H1454" s="53">
        <f t="shared" si="198"/>
        <v>95.37565443685132</v>
      </c>
    </row>
    <row r="1455" spans="1:8" ht="14.25" customHeight="1" x14ac:dyDescent="0.2">
      <c r="A1455" s="9"/>
      <c r="B1455" s="5" t="s">
        <v>54</v>
      </c>
      <c r="C1455" s="22" t="s">
        <v>55</v>
      </c>
      <c r="D1455" s="46">
        <v>3371.6</v>
      </c>
      <c r="E1455" s="46">
        <v>5675.2</v>
      </c>
      <c r="F1455" s="46">
        <v>2698</v>
      </c>
      <c r="G1455" s="62">
        <f t="shared" si="197"/>
        <v>-2977.2</v>
      </c>
      <c r="H1455" s="53">
        <f t="shared" si="198"/>
        <v>47.540174795601921</v>
      </c>
    </row>
    <row r="1456" spans="1:8" ht="14.25" customHeight="1" x14ac:dyDescent="0.2">
      <c r="A1456" s="9"/>
      <c r="B1456" s="4" t="s">
        <v>56</v>
      </c>
      <c r="C1456" s="20"/>
      <c r="D1456" s="54">
        <v>218361.5</v>
      </c>
      <c r="E1456" s="54">
        <v>220401.8</v>
      </c>
      <c r="F1456" s="54">
        <v>207494.9</v>
      </c>
      <c r="G1456" s="62">
        <f t="shared" si="197"/>
        <v>-12906.899999999994</v>
      </c>
      <c r="H1456" s="53">
        <f t="shared" si="198"/>
        <v>94.143922599543188</v>
      </c>
    </row>
    <row r="1457" spans="1:8" ht="14.25" customHeight="1" x14ac:dyDescent="0.2">
      <c r="A1457" s="9"/>
      <c r="B1457" s="4" t="s">
        <v>508</v>
      </c>
      <c r="C1457" s="20"/>
      <c r="D1457" s="54">
        <v>10571.3</v>
      </c>
      <c r="E1457" s="54">
        <v>28290.9</v>
      </c>
      <c r="F1457" s="54">
        <v>23528.5</v>
      </c>
      <c r="G1457" s="62">
        <f t="shared" si="197"/>
        <v>-4762.4000000000015</v>
      </c>
      <c r="H1457" s="53">
        <f t="shared" si="198"/>
        <v>83.16631849817432</v>
      </c>
    </row>
    <row r="1458" spans="1:8" ht="14.25" customHeight="1" x14ac:dyDescent="0.2">
      <c r="A1458" s="9"/>
      <c r="B1458" s="4" t="s">
        <v>57</v>
      </c>
      <c r="C1458" s="20"/>
      <c r="D1458" s="54">
        <v>228932.8</v>
      </c>
      <c r="E1458" s="54">
        <v>248692.7</v>
      </c>
      <c r="F1458" s="54">
        <v>231023.4</v>
      </c>
      <c r="G1458" s="62">
        <f t="shared" si="197"/>
        <v>-17669.300000000017</v>
      </c>
      <c r="H1458" s="53">
        <f t="shared" si="198"/>
        <v>92.895127199149783</v>
      </c>
    </row>
    <row r="1459" spans="1:8" ht="14.25" customHeight="1" x14ac:dyDescent="0.2">
      <c r="A1459" s="9"/>
      <c r="B1459" s="197"/>
      <c r="C1459" s="197"/>
      <c r="D1459" s="198"/>
      <c r="E1459" s="198"/>
      <c r="F1459" s="198"/>
      <c r="G1459" s="198"/>
      <c r="H1459" s="198"/>
    </row>
    <row r="1460" spans="1:8" ht="20.25" customHeight="1" x14ac:dyDescent="0.2">
      <c r="A1460" s="9"/>
      <c r="B1460" s="4" t="s">
        <v>10</v>
      </c>
      <c r="C1460" s="26" t="s">
        <v>302</v>
      </c>
      <c r="D1460" s="48"/>
      <c r="E1460" s="48"/>
      <c r="F1460" s="48"/>
      <c r="G1460" s="48"/>
      <c r="H1460" s="48"/>
    </row>
    <row r="1461" spans="1:8" ht="25.5" customHeight="1" x14ac:dyDescent="0.2">
      <c r="A1461" s="9"/>
      <c r="B1461" s="4"/>
      <c r="C1461" s="29" t="s">
        <v>0</v>
      </c>
      <c r="D1461" s="15" t="s">
        <v>501</v>
      </c>
      <c r="E1461" s="15" t="s">
        <v>502</v>
      </c>
      <c r="F1461" s="15" t="s">
        <v>499</v>
      </c>
      <c r="G1461" s="16" t="s">
        <v>472</v>
      </c>
      <c r="H1461" s="15" t="s">
        <v>500</v>
      </c>
    </row>
    <row r="1462" spans="1:8" ht="14.25" customHeight="1" x14ac:dyDescent="0.2">
      <c r="A1462" s="9"/>
      <c r="B1462" s="5" t="s">
        <v>37</v>
      </c>
      <c r="C1462" s="22" t="s">
        <v>38</v>
      </c>
      <c r="D1462" s="51">
        <v>14144.4</v>
      </c>
      <c r="E1462" s="51">
        <v>8787</v>
      </c>
      <c r="F1462" s="51">
        <v>8787</v>
      </c>
      <c r="G1462" s="62">
        <f t="shared" ref="G1462:G1469" si="199">F1462-E1462</f>
        <v>0</v>
      </c>
      <c r="H1462" s="53">
        <f t="shared" ref="H1462:H1469" si="200">F1462/E1462*100</f>
        <v>100</v>
      </c>
    </row>
    <row r="1463" spans="1:8" ht="14.25" customHeight="1" x14ac:dyDescent="0.2">
      <c r="A1463" s="9"/>
      <c r="B1463" s="5" t="s">
        <v>39</v>
      </c>
      <c r="C1463" s="22" t="s">
        <v>40</v>
      </c>
      <c r="D1463" s="46">
        <v>2335.8000000000002</v>
      </c>
      <c r="E1463" s="46">
        <v>1207.5</v>
      </c>
      <c r="F1463" s="46">
        <v>1207.5</v>
      </c>
      <c r="G1463" s="62">
        <f t="shared" si="199"/>
        <v>0</v>
      </c>
      <c r="H1463" s="53">
        <f t="shared" si="200"/>
        <v>100</v>
      </c>
    </row>
    <row r="1464" spans="1:8" ht="14.25" customHeight="1" x14ac:dyDescent="0.2">
      <c r="A1464" s="9"/>
      <c r="B1464" s="5" t="s">
        <v>41</v>
      </c>
      <c r="C1464" s="22" t="s">
        <v>42</v>
      </c>
      <c r="D1464" s="46">
        <v>2248.4</v>
      </c>
      <c r="E1464" s="46">
        <v>1177.2</v>
      </c>
      <c r="F1464" s="46">
        <v>1177.2</v>
      </c>
      <c r="G1464" s="62">
        <f t="shared" si="199"/>
        <v>0</v>
      </c>
      <c r="H1464" s="53">
        <f t="shared" si="200"/>
        <v>100</v>
      </c>
    </row>
    <row r="1465" spans="1:8" ht="14.25" customHeight="1" x14ac:dyDescent="0.2">
      <c r="A1465" s="9"/>
      <c r="B1465" s="5" t="s">
        <v>43</v>
      </c>
      <c r="C1465" s="22" t="s">
        <v>44</v>
      </c>
      <c r="D1465" s="46">
        <v>781.8</v>
      </c>
      <c r="E1465" s="46">
        <v>493.8</v>
      </c>
      <c r="F1465" s="46">
        <v>493.8</v>
      </c>
      <c r="G1465" s="62">
        <f t="shared" si="199"/>
        <v>0</v>
      </c>
      <c r="H1465" s="53">
        <f t="shared" si="200"/>
        <v>100</v>
      </c>
    </row>
    <row r="1466" spans="1:8" ht="14.25" customHeight="1" x14ac:dyDescent="0.2">
      <c r="A1466" s="9"/>
      <c r="B1466" s="5" t="s">
        <v>45</v>
      </c>
      <c r="C1466" s="22" t="s">
        <v>46</v>
      </c>
      <c r="D1466" s="46">
        <v>580.70000000000005</v>
      </c>
      <c r="E1466" s="46">
        <v>317</v>
      </c>
      <c r="F1466" s="46">
        <v>317</v>
      </c>
      <c r="G1466" s="62">
        <f t="shared" si="199"/>
        <v>0</v>
      </c>
      <c r="H1466" s="53">
        <f t="shared" si="200"/>
        <v>100</v>
      </c>
    </row>
    <row r="1467" spans="1:8" ht="14.25" customHeight="1" x14ac:dyDescent="0.2">
      <c r="A1467" s="9"/>
      <c r="B1467" s="4" t="s">
        <v>53</v>
      </c>
      <c r="C1467" s="20"/>
      <c r="D1467" s="54">
        <v>20091.099999999999</v>
      </c>
      <c r="E1467" s="54">
        <v>11982.5</v>
      </c>
      <c r="F1467" s="54">
        <v>11982.5</v>
      </c>
      <c r="G1467" s="62">
        <f t="shared" si="199"/>
        <v>0</v>
      </c>
      <c r="H1467" s="53">
        <f t="shared" si="200"/>
        <v>100</v>
      </c>
    </row>
    <row r="1468" spans="1:8" ht="14.25" customHeight="1" x14ac:dyDescent="0.2">
      <c r="A1468" s="9"/>
      <c r="B1468" s="4" t="s">
        <v>56</v>
      </c>
      <c r="C1468" s="20"/>
      <c r="D1468" s="54">
        <v>20091.099999999999</v>
      </c>
      <c r="E1468" s="54">
        <v>11982.5</v>
      </c>
      <c r="F1468" s="54">
        <v>11982.5</v>
      </c>
      <c r="G1468" s="62">
        <f t="shared" si="199"/>
        <v>0</v>
      </c>
      <c r="H1468" s="53">
        <f t="shared" si="200"/>
        <v>100</v>
      </c>
    </row>
    <row r="1469" spans="1:8" ht="14.25" customHeight="1" x14ac:dyDescent="0.2">
      <c r="A1469" s="9"/>
      <c r="B1469" s="4" t="s">
        <v>57</v>
      </c>
      <c r="C1469" s="20"/>
      <c r="D1469" s="54">
        <v>20091.099999999999</v>
      </c>
      <c r="E1469" s="54">
        <v>11982.5</v>
      </c>
      <c r="F1469" s="54">
        <v>11982.5</v>
      </c>
      <c r="G1469" s="62">
        <f t="shared" si="199"/>
        <v>0</v>
      </c>
      <c r="H1469" s="53">
        <f t="shared" si="200"/>
        <v>100</v>
      </c>
    </row>
    <row r="1470" spans="1:8" ht="14.25" customHeight="1" x14ac:dyDescent="0.2">
      <c r="A1470" s="9"/>
      <c r="B1470" s="197"/>
      <c r="C1470" s="197"/>
      <c r="D1470" s="198"/>
      <c r="E1470" s="198"/>
      <c r="F1470" s="198"/>
      <c r="G1470" s="198"/>
      <c r="H1470" s="198"/>
    </row>
    <row r="1471" spans="1:8" ht="22.5" customHeight="1" x14ac:dyDescent="0.2">
      <c r="A1471" s="9"/>
      <c r="B1471" s="4" t="s">
        <v>11</v>
      </c>
      <c r="C1471" s="26" t="s">
        <v>303</v>
      </c>
      <c r="D1471" s="48"/>
      <c r="E1471" s="48"/>
      <c r="F1471" s="48"/>
      <c r="G1471" s="48"/>
      <c r="H1471" s="48"/>
    </row>
    <row r="1472" spans="1:8" ht="21.75" customHeight="1" x14ac:dyDescent="0.2">
      <c r="A1472" s="9"/>
      <c r="B1472" s="4"/>
      <c r="C1472" s="29" t="s">
        <v>0</v>
      </c>
      <c r="D1472" s="15" t="s">
        <v>501</v>
      </c>
      <c r="E1472" s="15" t="s">
        <v>502</v>
      </c>
      <c r="F1472" s="15" t="s">
        <v>499</v>
      </c>
      <c r="G1472" s="16" t="s">
        <v>472</v>
      </c>
      <c r="H1472" s="15" t="s">
        <v>500</v>
      </c>
    </row>
    <row r="1473" spans="1:8" ht="14.25" customHeight="1" x14ac:dyDescent="0.2">
      <c r="A1473" s="9"/>
      <c r="B1473" s="5" t="s">
        <v>37</v>
      </c>
      <c r="C1473" s="22" t="s">
        <v>38</v>
      </c>
      <c r="D1473" s="51">
        <v>617418.80000000005</v>
      </c>
      <c r="E1473" s="51">
        <v>444657.9</v>
      </c>
      <c r="F1473" s="51">
        <v>444633</v>
      </c>
      <c r="G1473" s="62">
        <f t="shared" ref="G1473:G1483" si="201">F1473-E1473</f>
        <v>-24.900000000023283</v>
      </c>
      <c r="H1473" s="53">
        <f t="shared" ref="H1473:H1481" si="202">F1473/E1473*100</f>
        <v>99.99440018944901</v>
      </c>
    </row>
    <row r="1474" spans="1:8" ht="14.25" customHeight="1" x14ac:dyDescent="0.2">
      <c r="A1474" s="9"/>
      <c r="B1474" s="5" t="s">
        <v>39</v>
      </c>
      <c r="C1474" s="22" t="s">
        <v>40</v>
      </c>
      <c r="D1474" s="46">
        <v>92615</v>
      </c>
      <c r="E1474" s="46">
        <v>66244.100000000006</v>
      </c>
      <c r="F1474" s="46">
        <v>66244.100000000006</v>
      </c>
      <c r="G1474" s="62">
        <f t="shared" si="201"/>
        <v>0</v>
      </c>
      <c r="H1474" s="53">
        <f t="shared" si="202"/>
        <v>100</v>
      </c>
    </row>
    <row r="1475" spans="1:8" ht="14.25" customHeight="1" x14ac:dyDescent="0.2">
      <c r="A1475" s="9"/>
      <c r="B1475" s="5" t="s">
        <v>41</v>
      </c>
      <c r="C1475" s="22" t="s">
        <v>42</v>
      </c>
      <c r="D1475" s="46">
        <v>33716.699999999997</v>
      </c>
      <c r="E1475" s="46">
        <v>8167</v>
      </c>
      <c r="F1475" s="46">
        <v>8166</v>
      </c>
      <c r="G1475" s="62">
        <f t="shared" si="201"/>
        <v>-1</v>
      </c>
      <c r="H1475" s="53">
        <f t="shared" si="202"/>
        <v>99.987755601812168</v>
      </c>
    </row>
    <row r="1476" spans="1:8" ht="14.25" customHeight="1" x14ac:dyDescent="0.2">
      <c r="A1476" s="9"/>
      <c r="B1476" s="5" t="s">
        <v>43</v>
      </c>
      <c r="C1476" s="22" t="s">
        <v>44</v>
      </c>
      <c r="D1476" s="46">
        <v>62210.8</v>
      </c>
      <c r="E1476" s="46">
        <v>22347.1</v>
      </c>
      <c r="F1476" s="46">
        <v>22347</v>
      </c>
      <c r="G1476" s="62">
        <f t="shared" si="201"/>
        <v>-9.9999999998544808E-2</v>
      </c>
      <c r="H1476" s="53">
        <f t="shared" si="202"/>
        <v>99.999552514643966</v>
      </c>
    </row>
    <row r="1477" spans="1:8" ht="14.25" customHeight="1" x14ac:dyDescent="0.2">
      <c r="A1477" s="9"/>
      <c r="B1477" s="5" t="s">
        <v>45</v>
      </c>
      <c r="C1477" s="22" t="s">
        <v>46</v>
      </c>
      <c r="D1477" s="46">
        <v>174240</v>
      </c>
      <c r="E1477" s="46">
        <v>143748.79999999999</v>
      </c>
      <c r="F1477" s="46">
        <v>143748.79999999999</v>
      </c>
      <c r="G1477" s="62">
        <f t="shared" si="201"/>
        <v>0</v>
      </c>
      <c r="H1477" s="53">
        <f t="shared" si="202"/>
        <v>100</v>
      </c>
    </row>
    <row r="1478" spans="1:8" ht="14.25" customHeight="1" x14ac:dyDescent="0.2">
      <c r="A1478" s="9"/>
      <c r="B1478" s="5" t="s">
        <v>51</v>
      </c>
      <c r="C1478" s="22" t="s">
        <v>52</v>
      </c>
      <c r="D1478" s="46">
        <v>0</v>
      </c>
      <c r="E1478" s="46">
        <v>1000</v>
      </c>
      <c r="F1478" s="46">
        <v>1000</v>
      </c>
      <c r="G1478" s="62">
        <f t="shared" si="201"/>
        <v>0</v>
      </c>
      <c r="H1478" s="53">
        <f t="shared" si="202"/>
        <v>100</v>
      </c>
    </row>
    <row r="1479" spans="1:8" ht="14.25" customHeight="1" x14ac:dyDescent="0.2">
      <c r="A1479" s="9"/>
      <c r="B1479" s="4" t="s">
        <v>53</v>
      </c>
      <c r="C1479" s="20"/>
      <c r="D1479" s="54">
        <v>980201.3</v>
      </c>
      <c r="E1479" s="54">
        <v>686164.9</v>
      </c>
      <c r="F1479" s="54">
        <v>686138.9</v>
      </c>
      <c r="G1479" s="62">
        <f t="shared" si="201"/>
        <v>-26</v>
      </c>
      <c r="H1479" s="53">
        <f t="shared" si="202"/>
        <v>99.996210823374966</v>
      </c>
    </row>
    <row r="1480" spans="1:8" ht="14.25" customHeight="1" x14ac:dyDescent="0.2">
      <c r="A1480" s="9"/>
      <c r="B1480" s="5" t="s">
        <v>54</v>
      </c>
      <c r="C1480" s="22" t="s">
        <v>55</v>
      </c>
      <c r="D1480" s="46">
        <v>295994.5</v>
      </c>
      <c r="E1480" s="46">
        <v>229533</v>
      </c>
      <c r="F1480" s="46">
        <v>229517.3</v>
      </c>
      <c r="G1480" s="62">
        <f t="shared" si="201"/>
        <v>-15.700000000011642</v>
      </c>
      <c r="H1480" s="53">
        <f t="shared" si="202"/>
        <v>99.993160024920158</v>
      </c>
    </row>
    <row r="1481" spans="1:8" ht="14.25" customHeight="1" x14ac:dyDescent="0.2">
      <c r="A1481" s="9"/>
      <c r="B1481" s="4" t="s">
        <v>56</v>
      </c>
      <c r="C1481" s="20"/>
      <c r="D1481" s="54">
        <v>1276195.8</v>
      </c>
      <c r="E1481" s="54">
        <v>915697.9</v>
      </c>
      <c r="F1481" s="54">
        <v>915656.2</v>
      </c>
      <c r="G1481" s="62">
        <f t="shared" si="201"/>
        <v>-41.700000000069849</v>
      </c>
      <c r="H1481" s="53">
        <f t="shared" si="202"/>
        <v>99.995446096359942</v>
      </c>
    </row>
    <row r="1482" spans="1:8" ht="14.25" customHeight="1" x14ac:dyDescent="0.2">
      <c r="A1482" s="9"/>
      <c r="B1482" s="4" t="s">
        <v>508</v>
      </c>
      <c r="C1482" s="20"/>
      <c r="D1482" s="54">
        <v>85597.5</v>
      </c>
      <c r="E1482" s="54">
        <v>47824</v>
      </c>
      <c r="F1482" s="54">
        <v>47695.3</v>
      </c>
      <c r="G1482" s="62">
        <f t="shared" si="201"/>
        <v>-128.69999999999709</v>
      </c>
      <c r="H1482" s="53">
        <f t="shared" ref="H1482:H1483" si="203">F1482/E1482*100</f>
        <v>99.730888256942123</v>
      </c>
    </row>
    <row r="1483" spans="1:8" ht="14.25" customHeight="1" x14ac:dyDescent="0.2">
      <c r="A1483" s="9"/>
      <c r="B1483" s="4" t="s">
        <v>57</v>
      </c>
      <c r="C1483" s="20"/>
      <c r="D1483" s="54">
        <v>1361793.3</v>
      </c>
      <c r="E1483" s="54">
        <v>963521.9</v>
      </c>
      <c r="F1483" s="54">
        <v>963351.4</v>
      </c>
      <c r="G1483" s="62">
        <f t="shared" si="201"/>
        <v>-170.5</v>
      </c>
      <c r="H1483" s="53">
        <f t="shared" si="203"/>
        <v>99.982304501848901</v>
      </c>
    </row>
    <row r="1484" spans="1:8" ht="14.25" customHeight="1" x14ac:dyDescent="0.2">
      <c r="A1484" s="9"/>
      <c r="B1484" s="197"/>
      <c r="C1484" s="197"/>
      <c r="D1484" s="198"/>
      <c r="E1484" s="198"/>
      <c r="F1484" s="198"/>
      <c r="G1484" s="198"/>
      <c r="H1484" s="198"/>
    </row>
    <row r="1485" spans="1:8" ht="30.75" customHeight="1" x14ac:dyDescent="0.2">
      <c r="A1485" s="9"/>
      <c r="B1485" s="4" t="s">
        <v>12</v>
      </c>
      <c r="C1485" s="26" t="s">
        <v>304</v>
      </c>
      <c r="D1485" s="48"/>
      <c r="E1485" s="48"/>
      <c r="F1485" s="48"/>
      <c r="G1485" s="48"/>
      <c r="H1485" s="48"/>
    </row>
    <row r="1486" spans="1:8" ht="23.25" customHeight="1" x14ac:dyDescent="0.2">
      <c r="A1486" s="9"/>
      <c r="B1486" s="4"/>
      <c r="C1486" s="29" t="s">
        <v>0</v>
      </c>
      <c r="D1486" s="15" t="s">
        <v>501</v>
      </c>
      <c r="E1486" s="15" t="s">
        <v>502</v>
      </c>
      <c r="F1486" s="15" t="s">
        <v>499</v>
      </c>
      <c r="G1486" s="16" t="s">
        <v>472</v>
      </c>
      <c r="H1486" s="15" t="s">
        <v>500</v>
      </c>
    </row>
    <row r="1487" spans="1:8" ht="14.25" customHeight="1" x14ac:dyDescent="0.2">
      <c r="A1487" s="9"/>
      <c r="B1487" s="5" t="s">
        <v>37</v>
      </c>
      <c r="C1487" s="22" t="s">
        <v>38</v>
      </c>
      <c r="D1487" s="51">
        <v>59293.9</v>
      </c>
      <c r="E1487" s="51">
        <v>56896.800000000003</v>
      </c>
      <c r="F1487" s="51">
        <v>53246.7</v>
      </c>
      <c r="G1487" s="62">
        <f t="shared" ref="G1487:G1495" si="204">F1487-E1487</f>
        <v>-3650.1000000000058</v>
      </c>
      <c r="H1487" s="53">
        <f t="shared" ref="H1487:H1495" si="205">F1487/E1487*100</f>
        <v>93.584700721305936</v>
      </c>
    </row>
    <row r="1488" spans="1:8" ht="14.25" customHeight="1" x14ac:dyDescent="0.2">
      <c r="A1488" s="9"/>
      <c r="B1488" s="5" t="s">
        <v>39</v>
      </c>
      <c r="C1488" s="22" t="s">
        <v>40</v>
      </c>
      <c r="D1488" s="46">
        <v>8775.5</v>
      </c>
      <c r="E1488" s="46">
        <v>8310.2999999999993</v>
      </c>
      <c r="F1488" s="46">
        <v>8131.2</v>
      </c>
      <c r="G1488" s="62">
        <f t="shared" si="204"/>
        <v>-179.09999999999945</v>
      </c>
      <c r="H1488" s="53">
        <f t="shared" si="205"/>
        <v>97.84484314645681</v>
      </c>
    </row>
    <row r="1489" spans="1:8" ht="14.25" customHeight="1" x14ac:dyDescent="0.2">
      <c r="A1489" s="9"/>
      <c r="B1489" s="5" t="s">
        <v>41</v>
      </c>
      <c r="C1489" s="22" t="s">
        <v>42</v>
      </c>
      <c r="D1489" s="46">
        <v>9984.4</v>
      </c>
      <c r="E1489" s="46">
        <v>9910.2999999999993</v>
      </c>
      <c r="F1489" s="46">
        <v>9468</v>
      </c>
      <c r="G1489" s="62">
        <f t="shared" si="204"/>
        <v>-442.29999999999927</v>
      </c>
      <c r="H1489" s="53">
        <f t="shared" si="205"/>
        <v>95.536966590315131</v>
      </c>
    </row>
    <row r="1490" spans="1:8" ht="14.25" customHeight="1" x14ac:dyDescent="0.2">
      <c r="A1490" s="9"/>
      <c r="B1490" s="5" t="s">
        <v>43</v>
      </c>
      <c r="C1490" s="22" t="s">
        <v>44</v>
      </c>
      <c r="D1490" s="46">
        <v>2200.3000000000002</v>
      </c>
      <c r="E1490" s="46">
        <v>2200.3000000000002</v>
      </c>
      <c r="F1490" s="46">
        <v>1985.8</v>
      </c>
      <c r="G1490" s="62">
        <f t="shared" si="204"/>
        <v>-214.50000000000023</v>
      </c>
      <c r="H1490" s="53">
        <f t="shared" si="205"/>
        <v>90.251329364177607</v>
      </c>
    </row>
    <row r="1491" spans="1:8" ht="14.25" customHeight="1" x14ac:dyDescent="0.2">
      <c r="A1491" s="9"/>
      <c r="B1491" s="5" t="s">
        <v>45</v>
      </c>
      <c r="C1491" s="22" t="s">
        <v>46</v>
      </c>
      <c r="D1491" s="46">
        <v>2000</v>
      </c>
      <c r="E1491" s="46">
        <v>1957.2</v>
      </c>
      <c r="F1491" s="46">
        <v>1926.9</v>
      </c>
      <c r="G1491" s="62">
        <f t="shared" si="204"/>
        <v>-30.299999999999955</v>
      </c>
      <c r="H1491" s="53">
        <f t="shared" si="205"/>
        <v>98.451870018393635</v>
      </c>
    </row>
    <row r="1492" spans="1:8" ht="14.25" customHeight="1" x14ac:dyDescent="0.2">
      <c r="A1492" s="9"/>
      <c r="B1492" s="5" t="s">
        <v>47</v>
      </c>
      <c r="C1492" s="22" t="s">
        <v>48</v>
      </c>
      <c r="D1492" s="46">
        <v>350</v>
      </c>
      <c r="E1492" s="46">
        <v>350</v>
      </c>
      <c r="F1492" s="46">
        <v>298</v>
      </c>
      <c r="G1492" s="62">
        <f t="shared" si="204"/>
        <v>-52</v>
      </c>
      <c r="H1492" s="53">
        <f t="shared" si="205"/>
        <v>85.142857142857139</v>
      </c>
    </row>
    <row r="1493" spans="1:8" ht="14.25" customHeight="1" x14ac:dyDescent="0.2">
      <c r="A1493" s="9"/>
      <c r="B1493" s="4" t="s">
        <v>53</v>
      </c>
      <c r="C1493" s="20"/>
      <c r="D1493" s="54">
        <v>82604.100000000006</v>
      </c>
      <c r="E1493" s="54">
        <v>79624.899999999994</v>
      </c>
      <c r="F1493" s="54">
        <v>75056.7</v>
      </c>
      <c r="G1493" s="62">
        <f t="shared" si="204"/>
        <v>-4568.1999999999971</v>
      </c>
      <c r="H1493" s="53">
        <f t="shared" si="205"/>
        <v>94.262849937645129</v>
      </c>
    </row>
    <row r="1494" spans="1:8" ht="14.25" customHeight="1" x14ac:dyDescent="0.2">
      <c r="A1494" s="9"/>
      <c r="B1494" s="4" t="s">
        <v>56</v>
      </c>
      <c r="C1494" s="20"/>
      <c r="D1494" s="54">
        <v>82604.100000000006</v>
      </c>
      <c r="E1494" s="54">
        <v>79624.899999999994</v>
      </c>
      <c r="F1494" s="54">
        <v>75056.7</v>
      </c>
      <c r="G1494" s="62">
        <f t="shared" si="204"/>
        <v>-4568.1999999999971</v>
      </c>
      <c r="H1494" s="53">
        <f t="shared" si="205"/>
        <v>94.262849937645129</v>
      </c>
    </row>
    <row r="1495" spans="1:8" ht="14.25" customHeight="1" x14ac:dyDescent="0.2">
      <c r="A1495" s="9"/>
      <c r="B1495" s="4" t="s">
        <v>57</v>
      </c>
      <c r="C1495" s="20"/>
      <c r="D1495" s="54">
        <v>82604.100000000006</v>
      </c>
      <c r="E1495" s="54">
        <v>79624.899999999994</v>
      </c>
      <c r="F1495" s="54">
        <v>75056.7</v>
      </c>
      <c r="G1495" s="62">
        <f t="shared" si="204"/>
        <v>-4568.1999999999971</v>
      </c>
      <c r="H1495" s="53">
        <f t="shared" si="205"/>
        <v>94.262849937645129</v>
      </c>
    </row>
    <row r="1496" spans="1:8" ht="14.25" customHeight="1" x14ac:dyDescent="0.2">
      <c r="A1496" s="9"/>
      <c r="B1496" s="197"/>
      <c r="C1496" s="197"/>
      <c r="D1496" s="198"/>
      <c r="E1496" s="198"/>
      <c r="F1496" s="198"/>
      <c r="G1496" s="198"/>
      <c r="H1496" s="198"/>
    </row>
    <row r="1497" spans="1:8" ht="22.5" customHeight="1" x14ac:dyDescent="0.2">
      <c r="A1497" s="9"/>
      <c r="B1497" s="4" t="s">
        <v>305</v>
      </c>
      <c r="C1497" s="26" t="s">
        <v>306</v>
      </c>
      <c r="D1497" s="48"/>
      <c r="E1497" s="48"/>
      <c r="F1497" s="48"/>
      <c r="G1497" s="48"/>
      <c r="H1497" s="48"/>
    </row>
    <row r="1498" spans="1:8" ht="25.5" customHeight="1" x14ac:dyDescent="0.2">
      <c r="A1498" s="9"/>
      <c r="B1498" s="4"/>
      <c r="C1498" s="29" t="s">
        <v>0</v>
      </c>
      <c r="D1498" s="15" t="s">
        <v>501</v>
      </c>
      <c r="E1498" s="15" t="s">
        <v>502</v>
      </c>
      <c r="F1498" s="15" t="s">
        <v>499</v>
      </c>
      <c r="G1498" s="16" t="s">
        <v>472</v>
      </c>
      <c r="H1498" s="15" t="s">
        <v>500</v>
      </c>
    </row>
    <row r="1499" spans="1:8" ht="14.25" customHeight="1" x14ac:dyDescent="0.2">
      <c r="A1499" s="9"/>
      <c r="B1499" s="5" t="s">
        <v>37</v>
      </c>
      <c r="C1499" s="22" t="s">
        <v>38</v>
      </c>
      <c r="D1499" s="51">
        <v>37836.699999999997</v>
      </c>
      <c r="E1499" s="51">
        <v>26062.400000000001</v>
      </c>
      <c r="F1499" s="51">
        <v>26062.400000000001</v>
      </c>
      <c r="G1499" s="14">
        <f t="shared" ref="G1499:G1507" si="206">F1499-E1499</f>
        <v>0</v>
      </c>
      <c r="H1499" s="53">
        <f t="shared" ref="H1499:H1507" si="207">F1499/E1499*100</f>
        <v>100</v>
      </c>
    </row>
    <row r="1500" spans="1:8" ht="14.25" customHeight="1" x14ac:dyDescent="0.2">
      <c r="A1500" s="9"/>
      <c r="B1500" s="5" t="s">
        <v>39</v>
      </c>
      <c r="C1500" s="22" t="s">
        <v>40</v>
      </c>
      <c r="D1500" s="46">
        <v>5598.2</v>
      </c>
      <c r="E1500" s="46">
        <v>4038</v>
      </c>
      <c r="F1500" s="46">
        <v>4038</v>
      </c>
      <c r="G1500" s="14">
        <f t="shared" si="206"/>
        <v>0</v>
      </c>
      <c r="H1500" s="53">
        <f t="shared" si="207"/>
        <v>100</v>
      </c>
    </row>
    <row r="1501" spans="1:8" ht="14.25" customHeight="1" x14ac:dyDescent="0.2">
      <c r="A1501" s="9"/>
      <c r="B1501" s="5" t="s">
        <v>41</v>
      </c>
      <c r="C1501" s="22" t="s">
        <v>42</v>
      </c>
      <c r="D1501" s="46">
        <v>7848.2</v>
      </c>
      <c r="E1501" s="46">
        <v>6888</v>
      </c>
      <c r="F1501" s="46">
        <v>6888</v>
      </c>
      <c r="G1501" s="14">
        <f t="shared" si="206"/>
        <v>0</v>
      </c>
      <c r="H1501" s="53">
        <f t="shared" si="207"/>
        <v>100</v>
      </c>
    </row>
    <row r="1502" spans="1:8" ht="14.25" customHeight="1" x14ac:dyDescent="0.2">
      <c r="A1502" s="9"/>
      <c r="B1502" s="5" t="s">
        <v>43</v>
      </c>
      <c r="C1502" s="22" t="s">
        <v>44</v>
      </c>
      <c r="D1502" s="46">
        <v>282.2</v>
      </c>
      <c r="E1502" s="46">
        <v>15</v>
      </c>
      <c r="F1502" s="46">
        <v>14.8</v>
      </c>
      <c r="G1502" s="14">
        <f t="shared" si="206"/>
        <v>-0.19999999999999929</v>
      </c>
      <c r="H1502" s="53">
        <f t="shared" si="207"/>
        <v>98.666666666666671</v>
      </c>
    </row>
    <row r="1503" spans="1:8" ht="14.25" customHeight="1" x14ac:dyDescent="0.2">
      <c r="A1503" s="9"/>
      <c r="B1503" s="5" t="s">
        <v>45</v>
      </c>
      <c r="C1503" s="22" t="s">
        <v>46</v>
      </c>
      <c r="D1503" s="46">
        <v>1170</v>
      </c>
      <c r="E1503" s="46">
        <v>859.7</v>
      </c>
      <c r="F1503" s="46">
        <v>859.7</v>
      </c>
      <c r="G1503" s="14">
        <f t="shared" si="206"/>
        <v>0</v>
      </c>
      <c r="H1503" s="53">
        <f t="shared" si="207"/>
        <v>100</v>
      </c>
    </row>
    <row r="1504" spans="1:8" ht="14.25" customHeight="1" x14ac:dyDescent="0.2">
      <c r="A1504" s="9"/>
      <c r="B1504" s="4" t="s">
        <v>53</v>
      </c>
      <c r="C1504" s="20"/>
      <c r="D1504" s="54">
        <v>52735.3</v>
      </c>
      <c r="E1504" s="54">
        <v>37863.1</v>
      </c>
      <c r="F1504" s="54">
        <v>37862.800000000003</v>
      </c>
      <c r="G1504" s="62">
        <f t="shared" si="206"/>
        <v>-0.29999999999563443</v>
      </c>
      <c r="H1504" s="53">
        <f t="shared" si="207"/>
        <v>99.999207671849391</v>
      </c>
    </row>
    <row r="1505" spans="1:8" ht="14.25" customHeight="1" x14ac:dyDescent="0.2">
      <c r="A1505" s="9"/>
      <c r="B1505" s="4" t="s">
        <v>56</v>
      </c>
      <c r="C1505" s="20"/>
      <c r="D1505" s="54">
        <v>52735.3</v>
      </c>
      <c r="E1505" s="54">
        <v>37863.1</v>
      </c>
      <c r="F1505" s="54">
        <v>37862.800000000003</v>
      </c>
      <c r="G1505" s="62">
        <f t="shared" si="206"/>
        <v>-0.29999999999563443</v>
      </c>
      <c r="H1505" s="53">
        <f t="shared" si="207"/>
        <v>99.999207671849391</v>
      </c>
    </row>
    <row r="1506" spans="1:8" ht="14.25" customHeight="1" x14ac:dyDescent="0.2">
      <c r="A1506" s="9"/>
      <c r="B1506" s="4" t="s">
        <v>508</v>
      </c>
      <c r="C1506" s="20"/>
      <c r="D1506" s="54">
        <v>0</v>
      </c>
      <c r="E1506" s="54">
        <v>1.5</v>
      </c>
      <c r="F1506" s="54">
        <v>0.9</v>
      </c>
      <c r="G1506" s="62">
        <f t="shared" si="206"/>
        <v>-0.6</v>
      </c>
      <c r="H1506" s="53">
        <f t="shared" si="207"/>
        <v>60</v>
      </c>
    </row>
    <row r="1507" spans="1:8" ht="14.25" customHeight="1" x14ac:dyDescent="0.2">
      <c r="A1507" s="9"/>
      <c r="B1507" s="4" t="s">
        <v>57</v>
      </c>
      <c r="C1507" s="20"/>
      <c r="D1507" s="54">
        <v>52735.3</v>
      </c>
      <c r="E1507" s="54">
        <v>37864.6</v>
      </c>
      <c r="F1507" s="54">
        <v>37863.800000000003</v>
      </c>
      <c r="G1507" s="62">
        <f t="shared" si="206"/>
        <v>-0.79999999999563443</v>
      </c>
      <c r="H1507" s="53">
        <f t="shared" si="207"/>
        <v>99.997887208632875</v>
      </c>
    </row>
    <row r="1508" spans="1:8" ht="14.25" customHeight="1" x14ac:dyDescent="0.2">
      <c r="A1508" s="9"/>
      <c r="B1508" s="197"/>
      <c r="C1508" s="197"/>
      <c r="D1508" s="198"/>
      <c r="E1508" s="198"/>
      <c r="F1508" s="198"/>
      <c r="G1508" s="198"/>
      <c r="H1508" s="198"/>
    </row>
    <row r="1509" spans="1:8" ht="23.25" customHeight="1" x14ac:dyDescent="0.2">
      <c r="A1509" s="9"/>
      <c r="B1509" s="4" t="s">
        <v>13</v>
      </c>
      <c r="C1509" s="26" t="s">
        <v>307</v>
      </c>
      <c r="D1509" s="48"/>
      <c r="E1509" s="48"/>
      <c r="F1509" s="48"/>
      <c r="G1509" s="48"/>
      <c r="H1509" s="48"/>
    </row>
    <row r="1510" spans="1:8" ht="19.5" customHeight="1" x14ac:dyDescent="0.2">
      <c r="A1510" s="9"/>
      <c r="B1510" s="4"/>
      <c r="C1510" s="29" t="s">
        <v>0</v>
      </c>
      <c r="D1510" s="15" t="s">
        <v>501</v>
      </c>
      <c r="E1510" s="15" t="s">
        <v>502</v>
      </c>
      <c r="F1510" s="15" t="s">
        <v>499</v>
      </c>
      <c r="G1510" s="16" t="s">
        <v>472</v>
      </c>
      <c r="H1510" s="15" t="s">
        <v>500</v>
      </c>
    </row>
    <row r="1511" spans="1:8" ht="14.25" customHeight="1" x14ac:dyDescent="0.2">
      <c r="A1511" s="9"/>
      <c r="B1511" s="5" t="s">
        <v>54</v>
      </c>
      <c r="C1511" s="22" t="s">
        <v>55</v>
      </c>
      <c r="D1511" s="51">
        <v>48114</v>
      </c>
      <c r="E1511" s="51">
        <v>33950</v>
      </c>
      <c r="F1511" s="51">
        <v>31343.1</v>
      </c>
      <c r="G1511" s="14">
        <f>F1511-E1511</f>
        <v>-2606.9000000000015</v>
      </c>
      <c r="H1511" s="53">
        <f t="shared" ref="H1511:H1513" si="208">F1511/E1511*100</f>
        <v>92.32135493372607</v>
      </c>
    </row>
    <row r="1512" spans="1:8" ht="14.25" customHeight="1" x14ac:dyDescent="0.2">
      <c r="A1512" s="9"/>
      <c r="B1512" s="4" t="s">
        <v>56</v>
      </c>
      <c r="C1512" s="20"/>
      <c r="D1512" s="54">
        <v>48114</v>
      </c>
      <c r="E1512" s="54">
        <v>33950</v>
      </c>
      <c r="F1512" s="54">
        <v>31343.1</v>
      </c>
      <c r="G1512" s="62">
        <f>F1512-E1512</f>
        <v>-2606.9000000000015</v>
      </c>
      <c r="H1512" s="53">
        <f t="shared" si="208"/>
        <v>92.32135493372607</v>
      </c>
    </row>
    <row r="1513" spans="1:8" ht="14.25" customHeight="1" x14ac:dyDescent="0.2">
      <c r="A1513" s="9"/>
      <c r="B1513" s="4" t="s">
        <v>57</v>
      </c>
      <c r="C1513" s="20"/>
      <c r="D1513" s="54">
        <v>48114</v>
      </c>
      <c r="E1513" s="54">
        <v>33950</v>
      </c>
      <c r="F1513" s="54">
        <v>31343.1</v>
      </c>
      <c r="G1513" s="62">
        <f>F1513-E1513</f>
        <v>-2606.9000000000015</v>
      </c>
      <c r="H1513" s="53">
        <f t="shared" si="208"/>
        <v>92.32135493372607</v>
      </c>
    </row>
    <row r="1514" spans="1:8" ht="14.25" customHeight="1" x14ac:dyDescent="0.2">
      <c r="A1514" s="9"/>
      <c r="B1514" s="197"/>
      <c r="C1514" s="197"/>
      <c r="D1514" s="198"/>
      <c r="E1514" s="198"/>
      <c r="F1514" s="198"/>
      <c r="G1514" s="198"/>
      <c r="H1514" s="198"/>
    </row>
    <row r="1515" spans="1:8" ht="22.5" customHeight="1" x14ac:dyDescent="0.2">
      <c r="A1515" s="9"/>
      <c r="B1515" s="4" t="s">
        <v>308</v>
      </c>
      <c r="C1515" s="26" t="s">
        <v>309</v>
      </c>
      <c r="D1515" s="48"/>
      <c r="E1515" s="48"/>
      <c r="F1515" s="48"/>
      <c r="G1515" s="48"/>
      <c r="H1515" s="48"/>
    </row>
    <row r="1516" spans="1:8" ht="20.25" customHeight="1" x14ac:dyDescent="0.2">
      <c r="A1516" s="9"/>
      <c r="B1516" s="4"/>
      <c r="C1516" s="29" t="s">
        <v>0</v>
      </c>
      <c r="D1516" s="15" t="s">
        <v>501</v>
      </c>
      <c r="E1516" s="15" t="s">
        <v>502</v>
      </c>
      <c r="F1516" s="15" t="s">
        <v>499</v>
      </c>
      <c r="G1516" s="16" t="s">
        <v>472</v>
      </c>
      <c r="H1516" s="15" t="s">
        <v>500</v>
      </c>
    </row>
    <row r="1517" spans="1:8" ht="14.25" customHeight="1" x14ac:dyDescent="0.2">
      <c r="A1517" s="9"/>
      <c r="B1517" s="5" t="s">
        <v>37</v>
      </c>
      <c r="C1517" s="22" t="s">
        <v>38</v>
      </c>
      <c r="D1517" s="51">
        <v>0</v>
      </c>
      <c r="E1517" s="51">
        <v>5357.4</v>
      </c>
      <c r="F1517" s="51">
        <v>3506</v>
      </c>
      <c r="G1517" s="14">
        <f t="shared" ref="G1517:G1525" si="209">F1517-E1517</f>
        <v>-1851.3999999999996</v>
      </c>
      <c r="H1517" s="53">
        <f t="shared" ref="H1517:H1525" si="210">F1517/E1517*100</f>
        <v>65.442192108112152</v>
      </c>
    </row>
    <row r="1518" spans="1:8" ht="14.25" customHeight="1" x14ac:dyDescent="0.2">
      <c r="A1518" s="9"/>
      <c r="B1518" s="5" t="s">
        <v>39</v>
      </c>
      <c r="C1518" s="22" t="s">
        <v>40</v>
      </c>
      <c r="D1518" s="46">
        <v>0</v>
      </c>
      <c r="E1518" s="46">
        <v>1128.3</v>
      </c>
      <c r="F1518" s="46">
        <v>510</v>
      </c>
      <c r="G1518" s="14">
        <f t="shared" si="209"/>
        <v>-618.29999999999995</v>
      </c>
      <c r="H1518" s="53">
        <f t="shared" si="210"/>
        <v>45.200744482850311</v>
      </c>
    </row>
    <row r="1519" spans="1:8" ht="14.25" customHeight="1" x14ac:dyDescent="0.2">
      <c r="A1519" s="9"/>
      <c r="B1519" s="5" t="s">
        <v>41</v>
      </c>
      <c r="C1519" s="22" t="s">
        <v>42</v>
      </c>
      <c r="D1519" s="46">
        <v>0</v>
      </c>
      <c r="E1519" s="46">
        <v>863.3</v>
      </c>
      <c r="F1519" s="46">
        <v>276.7</v>
      </c>
      <c r="G1519" s="14">
        <f t="shared" si="209"/>
        <v>-586.59999999999991</v>
      </c>
      <c r="H1519" s="53">
        <f t="shared" si="210"/>
        <v>32.051430557164366</v>
      </c>
    </row>
    <row r="1520" spans="1:8" ht="14.25" customHeight="1" x14ac:dyDescent="0.2">
      <c r="A1520" s="9"/>
      <c r="B1520" s="5" t="s">
        <v>43</v>
      </c>
      <c r="C1520" s="22" t="s">
        <v>44</v>
      </c>
      <c r="D1520" s="46">
        <v>0</v>
      </c>
      <c r="E1520" s="46">
        <v>288</v>
      </c>
      <c r="F1520" s="46">
        <v>113.1</v>
      </c>
      <c r="G1520" s="14">
        <f t="shared" si="209"/>
        <v>-174.9</v>
      </c>
      <c r="H1520" s="53">
        <f t="shared" si="210"/>
        <v>39.270833333333336</v>
      </c>
    </row>
    <row r="1521" spans="1:8" ht="14.25" customHeight="1" x14ac:dyDescent="0.2">
      <c r="A1521" s="9"/>
      <c r="B1521" s="5" t="s">
        <v>45</v>
      </c>
      <c r="C1521" s="22" t="s">
        <v>46</v>
      </c>
      <c r="D1521" s="46">
        <v>0</v>
      </c>
      <c r="E1521" s="46">
        <v>263.7</v>
      </c>
      <c r="F1521" s="46">
        <v>94.7</v>
      </c>
      <c r="G1521" s="14">
        <f t="shared" si="209"/>
        <v>-169</v>
      </c>
      <c r="H1521" s="53">
        <f t="shared" si="210"/>
        <v>35.912021236253324</v>
      </c>
    </row>
    <row r="1522" spans="1:8" ht="14.25" customHeight="1" x14ac:dyDescent="0.2">
      <c r="A1522" s="9"/>
      <c r="B1522" s="4" t="s">
        <v>53</v>
      </c>
      <c r="C1522" s="20"/>
      <c r="D1522" s="54">
        <v>0</v>
      </c>
      <c r="E1522" s="54">
        <v>7900.7</v>
      </c>
      <c r="F1522" s="54">
        <v>4500.5</v>
      </c>
      <c r="G1522" s="62">
        <f t="shared" si="209"/>
        <v>-3400.2</v>
      </c>
      <c r="H1522" s="53">
        <f t="shared" si="210"/>
        <v>56.963307048742514</v>
      </c>
    </row>
    <row r="1523" spans="1:8" ht="14.25" customHeight="1" x14ac:dyDescent="0.2">
      <c r="A1523" s="9"/>
      <c r="B1523" s="5" t="s">
        <v>54</v>
      </c>
      <c r="C1523" s="22" t="s">
        <v>55</v>
      </c>
      <c r="D1523" s="46">
        <v>0</v>
      </c>
      <c r="E1523" s="46">
        <v>6000</v>
      </c>
      <c r="F1523" s="46">
        <v>596.5</v>
      </c>
      <c r="G1523" s="14">
        <f t="shared" si="209"/>
        <v>-5403.5</v>
      </c>
      <c r="H1523" s="53">
        <f t="shared" si="210"/>
        <v>9.9416666666666664</v>
      </c>
    </row>
    <row r="1524" spans="1:8" ht="14.25" customHeight="1" x14ac:dyDescent="0.2">
      <c r="A1524" s="9"/>
      <c r="B1524" s="4" t="s">
        <v>56</v>
      </c>
      <c r="C1524" s="20"/>
      <c r="D1524" s="54">
        <v>0</v>
      </c>
      <c r="E1524" s="54">
        <v>13900.7</v>
      </c>
      <c r="F1524" s="54">
        <v>5097</v>
      </c>
      <c r="G1524" s="62">
        <f t="shared" si="209"/>
        <v>-8803.7000000000007</v>
      </c>
      <c r="H1524" s="53">
        <f t="shared" si="210"/>
        <v>36.667218197644722</v>
      </c>
    </row>
    <row r="1525" spans="1:8" ht="14.25" customHeight="1" x14ac:dyDescent="0.2">
      <c r="A1525" s="9"/>
      <c r="B1525" s="4" t="s">
        <v>57</v>
      </c>
      <c r="C1525" s="20"/>
      <c r="D1525" s="54">
        <v>0</v>
      </c>
      <c r="E1525" s="54">
        <v>13900.7</v>
      </c>
      <c r="F1525" s="54">
        <v>5097</v>
      </c>
      <c r="G1525" s="62">
        <f t="shared" si="209"/>
        <v>-8803.7000000000007</v>
      </c>
      <c r="H1525" s="53">
        <f t="shared" si="210"/>
        <v>36.667218197644722</v>
      </c>
    </row>
    <row r="1526" spans="1:8" ht="14.25" customHeight="1" x14ac:dyDescent="0.2">
      <c r="A1526" s="9"/>
      <c r="B1526" s="197"/>
      <c r="C1526" s="197"/>
      <c r="D1526" s="198"/>
      <c r="E1526" s="198"/>
      <c r="F1526" s="198"/>
      <c r="G1526" s="198"/>
      <c r="H1526" s="198"/>
    </row>
    <row r="1527" spans="1:8" ht="24.75" customHeight="1" x14ac:dyDescent="0.2">
      <c r="A1527" s="9"/>
      <c r="B1527" s="4" t="s">
        <v>310</v>
      </c>
      <c r="C1527" s="26" t="s">
        <v>311</v>
      </c>
      <c r="D1527" s="48"/>
      <c r="E1527" s="48"/>
      <c r="F1527" s="48"/>
      <c r="G1527" s="48"/>
      <c r="H1527" s="48"/>
    </row>
    <row r="1528" spans="1:8" ht="19.5" customHeight="1" x14ac:dyDescent="0.2">
      <c r="A1528" s="9"/>
      <c r="B1528" s="4"/>
      <c r="C1528" s="29" t="s">
        <v>0</v>
      </c>
      <c r="D1528" s="15" t="s">
        <v>501</v>
      </c>
      <c r="E1528" s="15" t="s">
        <v>502</v>
      </c>
      <c r="F1528" s="15" t="s">
        <v>499</v>
      </c>
      <c r="G1528" s="16" t="s">
        <v>472</v>
      </c>
      <c r="H1528" s="15" t="s">
        <v>500</v>
      </c>
    </row>
    <row r="1529" spans="1:8" ht="14.25" customHeight="1" x14ac:dyDescent="0.2">
      <c r="A1529" s="9"/>
      <c r="B1529" s="5" t="s">
        <v>37</v>
      </c>
      <c r="C1529" s="22" t="s">
        <v>38</v>
      </c>
      <c r="D1529" s="51">
        <v>0</v>
      </c>
      <c r="E1529" s="51">
        <v>174746</v>
      </c>
      <c r="F1529" s="51">
        <v>163363.79999999999</v>
      </c>
      <c r="G1529" s="14">
        <f t="shared" ref="G1529:G1539" si="211">F1529-E1529</f>
        <v>-11382.200000000012</v>
      </c>
      <c r="H1529" s="53">
        <f t="shared" ref="H1529:H1539" si="212">F1529/E1529*100</f>
        <v>93.486431735204235</v>
      </c>
    </row>
    <row r="1530" spans="1:8" ht="14.25" customHeight="1" x14ac:dyDescent="0.2">
      <c r="A1530" s="9"/>
      <c r="B1530" s="5" t="s">
        <v>39</v>
      </c>
      <c r="C1530" s="22" t="s">
        <v>40</v>
      </c>
      <c r="D1530" s="46">
        <v>0</v>
      </c>
      <c r="E1530" s="46">
        <v>26683.4</v>
      </c>
      <c r="F1530" s="46">
        <v>23841.3</v>
      </c>
      <c r="G1530" s="14">
        <f t="shared" si="211"/>
        <v>-2842.1000000000022</v>
      </c>
      <c r="H1530" s="53">
        <f t="shared" si="212"/>
        <v>89.348808622589317</v>
      </c>
    </row>
    <row r="1531" spans="1:8" ht="14.25" customHeight="1" x14ac:dyDescent="0.2">
      <c r="A1531" s="9"/>
      <c r="B1531" s="5" t="s">
        <v>41</v>
      </c>
      <c r="C1531" s="22" t="s">
        <v>42</v>
      </c>
      <c r="D1531" s="46">
        <v>0</v>
      </c>
      <c r="E1531" s="46">
        <v>28153.4</v>
      </c>
      <c r="F1531" s="46">
        <v>9725</v>
      </c>
      <c r="G1531" s="14">
        <f t="shared" si="211"/>
        <v>-18428.400000000001</v>
      </c>
      <c r="H1531" s="53">
        <f t="shared" si="212"/>
        <v>34.542897127877978</v>
      </c>
    </row>
    <row r="1532" spans="1:8" ht="14.25" customHeight="1" x14ac:dyDescent="0.2">
      <c r="A1532" s="9"/>
      <c r="B1532" s="5" t="s">
        <v>43</v>
      </c>
      <c r="C1532" s="22" t="s">
        <v>44</v>
      </c>
      <c r="D1532" s="46">
        <v>0</v>
      </c>
      <c r="E1532" s="46">
        <v>39671.9</v>
      </c>
      <c r="F1532" s="46">
        <v>12271.9</v>
      </c>
      <c r="G1532" s="14">
        <f t="shared" si="211"/>
        <v>-27400</v>
      </c>
      <c r="H1532" s="53">
        <f t="shared" si="212"/>
        <v>30.933481885163051</v>
      </c>
    </row>
    <row r="1533" spans="1:8" ht="14.25" customHeight="1" x14ac:dyDescent="0.2">
      <c r="A1533" s="9"/>
      <c r="B1533" s="5" t="s">
        <v>45</v>
      </c>
      <c r="C1533" s="22" t="s">
        <v>46</v>
      </c>
      <c r="D1533" s="46">
        <v>0</v>
      </c>
      <c r="E1533" s="46">
        <v>30669.5</v>
      </c>
      <c r="F1533" s="46">
        <v>30669.5</v>
      </c>
      <c r="G1533" s="14">
        <f t="shared" si="211"/>
        <v>0</v>
      </c>
      <c r="H1533" s="53">
        <f t="shared" si="212"/>
        <v>100</v>
      </c>
    </row>
    <row r="1534" spans="1:8" ht="14.25" customHeight="1" x14ac:dyDescent="0.2">
      <c r="A1534" s="9"/>
      <c r="B1534" s="5" t="s">
        <v>51</v>
      </c>
      <c r="C1534" s="22" t="s">
        <v>52</v>
      </c>
      <c r="D1534" s="46">
        <v>0</v>
      </c>
      <c r="E1534" s="46">
        <v>1237.3</v>
      </c>
      <c r="F1534" s="46">
        <v>0</v>
      </c>
      <c r="G1534" s="14">
        <f t="shared" si="211"/>
        <v>-1237.3</v>
      </c>
      <c r="H1534" s="53">
        <f t="shared" si="212"/>
        <v>0</v>
      </c>
    </row>
    <row r="1535" spans="1:8" ht="14.25" customHeight="1" x14ac:dyDescent="0.2">
      <c r="A1535" s="9"/>
      <c r="B1535" s="4" t="s">
        <v>53</v>
      </c>
      <c r="C1535" s="20"/>
      <c r="D1535" s="54">
        <v>0</v>
      </c>
      <c r="E1535" s="54">
        <v>301161.5</v>
      </c>
      <c r="F1535" s="54">
        <v>239871.5</v>
      </c>
      <c r="G1535" s="62">
        <f t="shared" si="211"/>
        <v>-61290</v>
      </c>
      <c r="H1535" s="53">
        <f t="shared" si="212"/>
        <v>79.648793089422128</v>
      </c>
    </row>
    <row r="1536" spans="1:8" ht="14.25" customHeight="1" x14ac:dyDescent="0.2">
      <c r="A1536" s="9"/>
      <c r="B1536" s="5" t="s">
        <v>54</v>
      </c>
      <c r="C1536" s="22" t="s">
        <v>55</v>
      </c>
      <c r="D1536" s="46">
        <v>0</v>
      </c>
      <c r="E1536" s="46">
        <v>42250.1</v>
      </c>
      <c r="F1536" s="46">
        <v>26511.200000000001</v>
      </c>
      <c r="G1536" s="14">
        <f t="shared" si="211"/>
        <v>-15738.899999999998</v>
      </c>
      <c r="H1536" s="53">
        <f t="shared" si="212"/>
        <v>62.748253850286751</v>
      </c>
    </row>
    <row r="1537" spans="1:8" ht="14.25" customHeight="1" x14ac:dyDescent="0.2">
      <c r="A1537" s="9"/>
      <c r="B1537" s="4" t="s">
        <v>56</v>
      </c>
      <c r="C1537" s="20"/>
      <c r="D1537" s="54">
        <v>0</v>
      </c>
      <c r="E1537" s="54">
        <v>343411.6</v>
      </c>
      <c r="F1537" s="54">
        <v>266382.7</v>
      </c>
      <c r="G1537" s="62">
        <f t="shared" si="211"/>
        <v>-77028.899999999965</v>
      </c>
      <c r="H1537" s="53">
        <f t="shared" si="212"/>
        <v>77.569511338580298</v>
      </c>
    </row>
    <row r="1538" spans="1:8" ht="14.25" customHeight="1" x14ac:dyDescent="0.2">
      <c r="A1538" s="9"/>
      <c r="B1538" s="4" t="s">
        <v>508</v>
      </c>
      <c r="C1538" s="20"/>
      <c r="D1538" s="54">
        <v>0</v>
      </c>
      <c r="E1538" s="54">
        <v>46775.8</v>
      </c>
      <c r="F1538" s="54">
        <v>30891</v>
      </c>
      <c r="G1538" s="62">
        <f t="shared" si="211"/>
        <v>-15884.800000000003</v>
      </c>
      <c r="H1538" s="53">
        <f t="shared" si="212"/>
        <v>66.040559434579421</v>
      </c>
    </row>
    <row r="1539" spans="1:8" ht="14.25" customHeight="1" x14ac:dyDescent="0.2">
      <c r="A1539" s="9"/>
      <c r="B1539" s="4" t="s">
        <v>57</v>
      </c>
      <c r="C1539" s="20"/>
      <c r="D1539" s="54">
        <v>0</v>
      </c>
      <c r="E1539" s="54">
        <v>390187.4</v>
      </c>
      <c r="F1539" s="54">
        <v>297273.7</v>
      </c>
      <c r="G1539" s="62">
        <f t="shared" si="211"/>
        <v>-92913.700000000012</v>
      </c>
      <c r="H1539" s="53">
        <f t="shared" si="212"/>
        <v>76.187416610582503</v>
      </c>
    </row>
    <row r="1540" spans="1:8" ht="14.25" customHeight="1" x14ac:dyDescent="0.2">
      <c r="A1540" s="9"/>
      <c r="B1540" s="197"/>
      <c r="C1540" s="197"/>
      <c r="D1540" s="198"/>
      <c r="E1540" s="198"/>
      <c r="F1540" s="198"/>
      <c r="G1540" s="198"/>
      <c r="H1540" s="198"/>
    </row>
    <row r="1541" spans="1:8" ht="21.75" customHeight="1" x14ac:dyDescent="0.2">
      <c r="A1541" s="9"/>
      <c r="B1541" s="8" t="s">
        <v>312</v>
      </c>
      <c r="C1541" s="35" t="s">
        <v>313</v>
      </c>
      <c r="D1541" s="48"/>
      <c r="E1541" s="48"/>
      <c r="F1541" s="48"/>
      <c r="G1541" s="48"/>
      <c r="H1541" s="48"/>
    </row>
    <row r="1542" spans="1:8" ht="21" customHeight="1" x14ac:dyDescent="0.2">
      <c r="A1542" s="9"/>
      <c r="B1542" s="6"/>
      <c r="C1542" s="29" t="s">
        <v>0</v>
      </c>
      <c r="D1542" s="15" t="s">
        <v>501</v>
      </c>
      <c r="E1542" s="15" t="s">
        <v>502</v>
      </c>
      <c r="F1542" s="15" t="s">
        <v>499</v>
      </c>
      <c r="G1542" s="16" t="s">
        <v>472</v>
      </c>
      <c r="H1542" s="15" t="s">
        <v>500</v>
      </c>
    </row>
    <row r="1543" spans="1:8" ht="14.25" customHeight="1" x14ac:dyDescent="0.2">
      <c r="A1543" s="9"/>
      <c r="B1543" s="34" t="s">
        <v>54</v>
      </c>
      <c r="C1543" s="36" t="s">
        <v>55</v>
      </c>
      <c r="D1543" s="51">
        <v>0</v>
      </c>
      <c r="E1543" s="51">
        <v>33875</v>
      </c>
      <c r="F1543" s="51">
        <v>15438.5</v>
      </c>
      <c r="G1543" s="14">
        <f>F1543-E1543</f>
        <v>-18436.5</v>
      </c>
      <c r="H1543" s="53">
        <f t="shared" ref="H1543:H1545" si="213">F1543/E1543*100</f>
        <v>45.574907749077489</v>
      </c>
    </row>
    <row r="1544" spans="1:8" ht="14.25" customHeight="1" x14ac:dyDescent="0.2">
      <c r="A1544" s="9"/>
      <c r="B1544" s="4" t="s">
        <v>56</v>
      </c>
      <c r="C1544" s="20"/>
      <c r="D1544" s="54">
        <v>0</v>
      </c>
      <c r="E1544" s="54">
        <v>33875</v>
      </c>
      <c r="F1544" s="54">
        <v>15438.5</v>
      </c>
      <c r="G1544" s="62">
        <f>F1544-E1544</f>
        <v>-18436.5</v>
      </c>
      <c r="H1544" s="53">
        <f t="shared" si="213"/>
        <v>45.574907749077489</v>
      </c>
    </row>
    <row r="1545" spans="1:8" ht="14.25" customHeight="1" x14ac:dyDescent="0.2">
      <c r="A1545" s="9"/>
      <c r="B1545" s="4" t="s">
        <v>57</v>
      </c>
      <c r="C1545" s="20"/>
      <c r="D1545" s="54">
        <v>0</v>
      </c>
      <c r="E1545" s="54">
        <v>33875</v>
      </c>
      <c r="F1545" s="54">
        <v>15438.5</v>
      </c>
      <c r="G1545" s="62">
        <f>F1545-E1545</f>
        <v>-18436.5</v>
      </c>
      <c r="H1545" s="53">
        <f t="shared" si="213"/>
        <v>45.574907749077489</v>
      </c>
    </row>
    <row r="1546" spans="1:8" ht="14.25" customHeight="1" x14ac:dyDescent="0.2">
      <c r="A1546" s="9"/>
      <c r="B1546" s="197"/>
      <c r="C1546" s="197"/>
      <c r="D1546" s="198"/>
      <c r="E1546" s="198"/>
      <c r="F1546" s="198"/>
      <c r="G1546" s="198"/>
      <c r="H1546" s="198"/>
    </row>
    <row r="1547" spans="1:8" ht="14.25" customHeight="1" x14ac:dyDescent="0.2">
      <c r="A1547" s="9"/>
      <c r="B1547" s="4" t="s">
        <v>314</v>
      </c>
      <c r="C1547" s="26" t="s">
        <v>315</v>
      </c>
      <c r="D1547" s="48"/>
      <c r="E1547" s="48"/>
      <c r="F1547" s="48"/>
      <c r="G1547" s="48"/>
      <c r="H1547" s="48"/>
    </row>
    <row r="1548" spans="1:8" ht="21" customHeight="1" x14ac:dyDescent="0.2">
      <c r="A1548" s="9"/>
      <c r="B1548" s="4"/>
      <c r="C1548" s="29" t="s">
        <v>0</v>
      </c>
      <c r="D1548" s="15" t="s">
        <v>501</v>
      </c>
      <c r="E1548" s="15" t="s">
        <v>502</v>
      </c>
      <c r="F1548" s="15" t="s">
        <v>499</v>
      </c>
      <c r="G1548" s="16" t="s">
        <v>472</v>
      </c>
      <c r="H1548" s="15" t="s">
        <v>500</v>
      </c>
    </row>
    <row r="1549" spans="1:8" ht="14.25" customHeight="1" x14ac:dyDescent="0.2">
      <c r="A1549" s="9"/>
      <c r="B1549" s="5" t="s">
        <v>37</v>
      </c>
      <c r="C1549" s="22" t="s">
        <v>38</v>
      </c>
      <c r="D1549" s="51">
        <v>24573.200000000001</v>
      </c>
      <c r="E1549" s="51">
        <v>24573.200000000001</v>
      </c>
      <c r="F1549" s="51">
        <v>24573.200000000001</v>
      </c>
      <c r="G1549" s="14">
        <f t="shared" ref="G1549:G1560" si="214">F1549-E1549</f>
        <v>0</v>
      </c>
      <c r="H1549" s="53">
        <f t="shared" ref="H1549:H1560" si="215">F1549/E1549*100</f>
        <v>100</v>
      </c>
    </row>
    <row r="1550" spans="1:8" ht="14.25" customHeight="1" x14ac:dyDescent="0.2">
      <c r="A1550" s="9"/>
      <c r="B1550" s="5" t="s">
        <v>39</v>
      </c>
      <c r="C1550" s="22" t="s">
        <v>40</v>
      </c>
      <c r="D1550" s="46">
        <v>3627.5</v>
      </c>
      <c r="E1550" s="46">
        <v>3627.5</v>
      </c>
      <c r="F1550" s="46">
        <v>3613.3</v>
      </c>
      <c r="G1550" s="14">
        <f t="shared" si="214"/>
        <v>-14.199999999999818</v>
      </c>
      <c r="H1550" s="53">
        <f t="shared" si="215"/>
        <v>99.608545830461765</v>
      </c>
    </row>
    <row r="1551" spans="1:8" ht="14.25" customHeight="1" x14ac:dyDescent="0.2">
      <c r="A1551" s="9"/>
      <c r="B1551" s="5" t="s">
        <v>41</v>
      </c>
      <c r="C1551" s="22" t="s">
        <v>42</v>
      </c>
      <c r="D1551" s="46">
        <v>8780</v>
      </c>
      <c r="E1551" s="46">
        <v>8501.2999999999993</v>
      </c>
      <c r="F1551" s="46">
        <v>8214.7000000000007</v>
      </c>
      <c r="G1551" s="14">
        <f t="shared" si="214"/>
        <v>-286.59999999999854</v>
      </c>
      <c r="H1551" s="53">
        <f t="shared" si="215"/>
        <v>96.628750896921673</v>
      </c>
    </row>
    <row r="1552" spans="1:8" ht="14.25" customHeight="1" x14ac:dyDescent="0.2">
      <c r="A1552" s="9"/>
      <c r="B1552" s="5" t="s">
        <v>43</v>
      </c>
      <c r="C1552" s="22" t="s">
        <v>44</v>
      </c>
      <c r="D1552" s="46">
        <v>920</v>
      </c>
      <c r="E1552" s="46">
        <v>779.1</v>
      </c>
      <c r="F1552" s="46">
        <v>657.8</v>
      </c>
      <c r="G1552" s="14">
        <f t="shared" si="214"/>
        <v>-121.30000000000007</v>
      </c>
      <c r="H1552" s="53">
        <f t="shared" si="215"/>
        <v>84.430753433448842</v>
      </c>
    </row>
    <row r="1553" spans="1:8" ht="14.25" customHeight="1" x14ac:dyDescent="0.2">
      <c r="A1553" s="9"/>
      <c r="B1553" s="5" t="s">
        <v>45</v>
      </c>
      <c r="C1553" s="22" t="s">
        <v>46</v>
      </c>
      <c r="D1553" s="46">
        <v>1474.8</v>
      </c>
      <c r="E1553" s="46">
        <v>1474.8</v>
      </c>
      <c r="F1553" s="46">
        <v>1474.8</v>
      </c>
      <c r="G1553" s="14">
        <f t="shared" si="214"/>
        <v>0</v>
      </c>
      <c r="H1553" s="53">
        <f t="shared" si="215"/>
        <v>100</v>
      </c>
    </row>
    <row r="1554" spans="1:8" ht="14.25" customHeight="1" x14ac:dyDescent="0.2">
      <c r="A1554" s="9"/>
      <c r="B1554" s="5" t="s">
        <v>139</v>
      </c>
      <c r="C1554" s="22" t="s">
        <v>140</v>
      </c>
      <c r="D1554" s="46">
        <v>3512.5</v>
      </c>
      <c r="E1554" s="46">
        <v>3512.5</v>
      </c>
      <c r="F1554" s="46">
        <v>3385.4</v>
      </c>
      <c r="G1554" s="14">
        <f t="shared" si="214"/>
        <v>-127.09999999999991</v>
      </c>
      <c r="H1554" s="53">
        <f t="shared" si="215"/>
        <v>96.381494661921707</v>
      </c>
    </row>
    <row r="1555" spans="1:8" ht="14.25" customHeight="1" x14ac:dyDescent="0.2">
      <c r="A1555" s="9"/>
      <c r="B1555" s="5" t="s">
        <v>47</v>
      </c>
      <c r="C1555" s="22" t="s">
        <v>48</v>
      </c>
      <c r="D1555" s="46">
        <v>50</v>
      </c>
      <c r="E1555" s="46">
        <v>50</v>
      </c>
      <c r="F1555" s="46">
        <v>43.8</v>
      </c>
      <c r="G1555" s="14">
        <f t="shared" si="214"/>
        <v>-6.2000000000000028</v>
      </c>
      <c r="H1555" s="53">
        <f t="shared" si="215"/>
        <v>87.6</v>
      </c>
    </row>
    <row r="1556" spans="1:8" ht="14.25" customHeight="1" x14ac:dyDescent="0.2">
      <c r="A1556" s="9"/>
      <c r="B1556" s="5" t="s">
        <v>51</v>
      </c>
      <c r="C1556" s="22" t="s">
        <v>52</v>
      </c>
      <c r="D1556" s="46">
        <v>0</v>
      </c>
      <c r="E1556" s="46">
        <v>412.2</v>
      </c>
      <c r="F1556" s="46">
        <v>412.1</v>
      </c>
      <c r="G1556" s="14">
        <f t="shared" si="214"/>
        <v>-9.9999999999965894E-2</v>
      </c>
      <c r="H1556" s="53">
        <f t="shared" si="215"/>
        <v>99.975739932071818</v>
      </c>
    </row>
    <row r="1557" spans="1:8" ht="14.25" customHeight="1" x14ac:dyDescent="0.2">
      <c r="A1557" s="9"/>
      <c r="B1557" s="4" t="s">
        <v>53</v>
      </c>
      <c r="C1557" s="20"/>
      <c r="D1557" s="54">
        <v>42938</v>
      </c>
      <c r="E1557" s="54">
        <v>42930.6</v>
      </c>
      <c r="F1557" s="54">
        <v>42375.199999999997</v>
      </c>
      <c r="G1557" s="62">
        <f t="shared" si="214"/>
        <v>-555.40000000000146</v>
      </c>
      <c r="H1557" s="53">
        <f t="shared" si="215"/>
        <v>98.706284095726588</v>
      </c>
    </row>
    <row r="1558" spans="1:8" ht="14.25" customHeight="1" x14ac:dyDescent="0.2">
      <c r="A1558" s="9"/>
      <c r="B1558" s="5" t="s">
        <v>54</v>
      </c>
      <c r="C1558" s="22" t="s">
        <v>55</v>
      </c>
      <c r="D1558" s="46">
        <v>200</v>
      </c>
      <c r="E1558" s="46">
        <v>188.3</v>
      </c>
      <c r="F1558" s="46">
        <v>188.1</v>
      </c>
      <c r="G1558" s="14">
        <f t="shared" si="214"/>
        <v>-0.20000000000001705</v>
      </c>
      <c r="H1558" s="53">
        <f t="shared" si="215"/>
        <v>99.893786510886869</v>
      </c>
    </row>
    <row r="1559" spans="1:8" ht="14.25" customHeight="1" x14ac:dyDescent="0.2">
      <c r="A1559" s="9"/>
      <c r="B1559" s="4" t="s">
        <v>56</v>
      </c>
      <c r="C1559" s="20"/>
      <c r="D1559" s="54">
        <v>43138</v>
      </c>
      <c r="E1559" s="54">
        <v>43118.9</v>
      </c>
      <c r="F1559" s="54">
        <v>42563.3</v>
      </c>
      <c r="G1559" s="62">
        <f t="shared" si="214"/>
        <v>-555.59999999999854</v>
      </c>
      <c r="H1559" s="53">
        <f t="shared" si="215"/>
        <v>98.711469912265855</v>
      </c>
    </row>
    <row r="1560" spans="1:8" ht="14.25" customHeight="1" x14ac:dyDescent="0.2">
      <c r="A1560" s="9"/>
      <c r="B1560" s="4" t="s">
        <v>57</v>
      </c>
      <c r="C1560" s="20"/>
      <c r="D1560" s="54">
        <v>43138</v>
      </c>
      <c r="E1560" s="54">
        <v>43118.9</v>
      </c>
      <c r="F1560" s="54">
        <v>42563.3</v>
      </c>
      <c r="G1560" s="62">
        <f t="shared" si="214"/>
        <v>-555.59999999999854</v>
      </c>
      <c r="H1560" s="53">
        <f t="shared" si="215"/>
        <v>98.711469912265855</v>
      </c>
    </row>
    <row r="1561" spans="1:8" ht="14.25" customHeight="1" x14ac:dyDescent="0.2">
      <c r="A1561" s="9"/>
      <c r="B1561" s="197"/>
      <c r="C1561" s="197"/>
      <c r="D1561" s="198"/>
      <c r="E1561" s="198"/>
      <c r="F1561" s="198"/>
      <c r="G1561" s="198"/>
      <c r="H1561" s="198"/>
    </row>
    <row r="1562" spans="1:8" ht="21" customHeight="1" x14ac:dyDescent="0.2">
      <c r="A1562" s="9"/>
      <c r="B1562" s="4" t="s">
        <v>316</v>
      </c>
      <c r="C1562" s="26" t="s">
        <v>317</v>
      </c>
      <c r="D1562" s="48"/>
      <c r="E1562" s="48"/>
      <c r="F1562" s="48"/>
      <c r="G1562" s="48"/>
      <c r="H1562" s="48"/>
    </row>
    <row r="1563" spans="1:8" ht="22.5" customHeight="1" x14ac:dyDescent="0.2">
      <c r="A1563" s="9"/>
      <c r="B1563" s="4"/>
      <c r="C1563" s="29" t="s">
        <v>0</v>
      </c>
      <c r="D1563" s="15" t="s">
        <v>501</v>
      </c>
      <c r="E1563" s="15" t="s">
        <v>502</v>
      </c>
      <c r="F1563" s="15" t="s">
        <v>499</v>
      </c>
      <c r="G1563" s="16" t="s">
        <v>472</v>
      </c>
      <c r="H1563" s="15" t="s">
        <v>500</v>
      </c>
    </row>
    <row r="1564" spans="1:8" ht="14.25" customHeight="1" x14ac:dyDescent="0.2">
      <c r="A1564" s="9"/>
      <c r="B1564" s="5" t="s">
        <v>37</v>
      </c>
      <c r="C1564" s="22" t="s">
        <v>38</v>
      </c>
      <c r="D1564" s="51">
        <v>11455.8</v>
      </c>
      <c r="E1564" s="51">
        <v>11455.8</v>
      </c>
      <c r="F1564" s="51">
        <v>11444.2</v>
      </c>
      <c r="G1564" s="14">
        <f t="shared" ref="G1564:G1572" si="216">F1564-E1564</f>
        <v>-11.599999999998545</v>
      </c>
      <c r="H1564" s="53">
        <f t="shared" ref="H1564:H1572" si="217">F1564/E1564*100</f>
        <v>99.898741248974332</v>
      </c>
    </row>
    <row r="1565" spans="1:8" ht="14.25" customHeight="1" x14ac:dyDescent="0.2">
      <c r="A1565" s="9"/>
      <c r="B1565" s="5" t="s">
        <v>39</v>
      </c>
      <c r="C1565" s="22" t="s">
        <v>40</v>
      </c>
      <c r="D1565" s="46">
        <v>1838.4</v>
      </c>
      <c r="E1565" s="46">
        <v>1838.4</v>
      </c>
      <c r="F1565" s="46">
        <v>1838.4</v>
      </c>
      <c r="G1565" s="14">
        <f t="shared" si="216"/>
        <v>0</v>
      </c>
      <c r="H1565" s="53">
        <f t="shared" si="217"/>
        <v>100</v>
      </c>
    </row>
    <row r="1566" spans="1:8" ht="14.25" customHeight="1" x14ac:dyDescent="0.2">
      <c r="A1566" s="9"/>
      <c r="B1566" s="5" t="s">
        <v>41</v>
      </c>
      <c r="C1566" s="22" t="s">
        <v>42</v>
      </c>
      <c r="D1566" s="46">
        <v>5147.1000000000004</v>
      </c>
      <c r="E1566" s="46">
        <v>5147.1000000000004</v>
      </c>
      <c r="F1566" s="46">
        <v>4274.2</v>
      </c>
      <c r="G1566" s="14">
        <f t="shared" si="216"/>
        <v>-872.90000000000055</v>
      </c>
      <c r="H1566" s="53">
        <f t="shared" si="217"/>
        <v>83.040935672514621</v>
      </c>
    </row>
    <row r="1567" spans="1:8" ht="14.25" customHeight="1" x14ac:dyDescent="0.2">
      <c r="A1567" s="9"/>
      <c r="B1567" s="5" t="s">
        <v>43</v>
      </c>
      <c r="C1567" s="22" t="s">
        <v>44</v>
      </c>
      <c r="D1567" s="46">
        <v>600</v>
      </c>
      <c r="E1567" s="46">
        <v>510.1</v>
      </c>
      <c r="F1567" s="46">
        <v>177.6</v>
      </c>
      <c r="G1567" s="14">
        <f t="shared" si="216"/>
        <v>-332.5</v>
      </c>
      <c r="H1567" s="53">
        <f t="shared" si="217"/>
        <v>34.816702607331898</v>
      </c>
    </row>
    <row r="1568" spans="1:8" ht="14.25" customHeight="1" x14ac:dyDescent="0.2">
      <c r="A1568" s="9"/>
      <c r="B1568" s="4" t="s">
        <v>53</v>
      </c>
      <c r="C1568" s="20"/>
      <c r="D1568" s="54">
        <v>19041.3</v>
      </c>
      <c r="E1568" s="54">
        <v>18951.400000000001</v>
      </c>
      <c r="F1568" s="54">
        <v>17734.3</v>
      </c>
      <c r="G1568" s="62">
        <f t="shared" si="216"/>
        <v>-1217.1000000000022</v>
      </c>
      <c r="H1568" s="53">
        <f t="shared" si="217"/>
        <v>93.577783171691792</v>
      </c>
    </row>
    <row r="1569" spans="1:8" ht="14.25" customHeight="1" x14ac:dyDescent="0.2">
      <c r="A1569" s="9"/>
      <c r="B1569" s="5" t="s">
        <v>54</v>
      </c>
      <c r="C1569" s="22" t="s">
        <v>55</v>
      </c>
      <c r="D1569" s="46">
        <v>300000</v>
      </c>
      <c r="E1569" s="46">
        <v>173290</v>
      </c>
      <c r="F1569" s="46">
        <v>169445.9</v>
      </c>
      <c r="G1569" s="14">
        <f t="shared" si="216"/>
        <v>-3844.1000000000058</v>
      </c>
      <c r="H1569" s="53">
        <f t="shared" si="217"/>
        <v>97.781695423855965</v>
      </c>
    </row>
    <row r="1570" spans="1:8" ht="14.25" customHeight="1" x14ac:dyDescent="0.2">
      <c r="A1570" s="9"/>
      <c r="B1570" s="4" t="s">
        <v>56</v>
      </c>
      <c r="C1570" s="20"/>
      <c r="D1570" s="54">
        <v>319041.3</v>
      </c>
      <c r="E1570" s="54">
        <v>192241.4</v>
      </c>
      <c r="F1570" s="54">
        <v>187180.3</v>
      </c>
      <c r="G1570" s="62">
        <f t="shared" si="216"/>
        <v>-5061.1000000000058</v>
      </c>
      <c r="H1570" s="53">
        <f t="shared" si="217"/>
        <v>97.367320462709898</v>
      </c>
    </row>
    <row r="1571" spans="1:8" ht="14.25" customHeight="1" x14ac:dyDescent="0.2">
      <c r="A1571" s="9"/>
      <c r="B1571" s="4" t="s">
        <v>508</v>
      </c>
      <c r="C1571" s="20"/>
      <c r="D1571" s="54">
        <v>0</v>
      </c>
      <c r="E1571" s="54">
        <v>29</v>
      </c>
      <c r="F1571" s="54">
        <v>4.4000000000000004</v>
      </c>
      <c r="G1571" s="62">
        <f t="shared" si="216"/>
        <v>-24.6</v>
      </c>
      <c r="H1571" s="53">
        <f t="shared" si="217"/>
        <v>15.17241379310345</v>
      </c>
    </row>
    <row r="1572" spans="1:8" ht="14.25" customHeight="1" x14ac:dyDescent="0.2">
      <c r="A1572" s="9"/>
      <c r="B1572" s="4" t="s">
        <v>57</v>
      </c>
      <c r="C1572" s="20"/>
      <c r="D1572" s="54">
        <v>319041.3</v>
      </c>
      <c r="E1572" s="54">
        <v>192270.4</v>
      </c>
      <c r="F1572" s="54">
        <v>187184.6</v>
      </c>
      <c r="G1572" s="62">
        <f t="shared" si="216"/>
        <v>-5085.7999999999884</v>
      </c>
      <c r="H1572" s="53">
        <f t="shared" si="217"/>
        <v>97.3548710565953</v>
      </c>
    </row>
    <row r="1573" spans="1:8" ht="14.25" customHeight="1" x14ac:dyDescent="0.2">
      <c r="A1573" s="9"/>
      <c r="B1573" s="197"/>
      <c r="C1573" s="197"/>
      <c r="D1573" s="198"/>
      <c r="E1573" s="198"/>
      <c r="F1573" s="198"/>
      <c r="G1573" s="198"/>
      <c r="H1573" s="198"/>
    </row>
    <row r="1574" spans="1:8" ht="24.75" customHeight="1" x14ac:dyDescent="0.2">
      <c r="A1574" s="9"/>
      <c r="B1574" s="4" t="s">
        <v>318</v>
      </c>
      <c r="C1574" s="26" t="s">
        <v>319</v>
      </c>
      <c r="D1574" s="48"/>
      <c r="E1574" s="48"/>
      <c r="F1574" s="48"/>
      <c r="G1574" s="48"/>
      <c r="H1574" s="48"/>
    </row>
    <row r="1575" spans="1:8" ht="25.5" customHeight="1" x14ac:dyDescent="0.2">
      <c r="A1575" s="9"/>
      <c r="B1575" s="4"/>
      <c r="C1575" s="29" t="s">
        <v>0</v>
      </c>
      <c r="D1575" s="15" t="s">
        <v>501</v>
      </c>
      <c r="E1575" s="15" t="s">
        <v>502</v>
      </c>
      <c r="F1575" s="15" t="s">
        <v>499</v>
      </c>
      <c r="G1575" s="16" t="s">
        <v>472</v>
      </c>
      <c r="H1575" s="15" t="s">
        <v>500</v>
      </c>
    </row>
    <row r="1576" spans="1:8" ht="14.25" customHeight="1" x14ac:dyDescent="0.2">
      <c r="A1576" s="9"/>
      <c r="B1576" s="5" t="s">
        <v>37</v>
      </c>
      <c r="C1576" s="22" t="s">
        <v>38</v>
      </c>
      <c r="D1576" s="51">
        <v>82315.100000000006</v>
      </c>
      <c r="E1576" s="51">
        <v>82315.100000000006</v>
      </c>
      <c r="F1576" s="51">
        <v>75909</v>
      </c>
      <c r="G1576" s="14">
        <f t="shared" ref="G1576:G1583" si="218">F1576-E1576</f>
        <v>-6406.1000000000058</v>
      </c>
      <c r="H1576" s="53">
        <f t="shared" ref="H1576:H1583" si="219">F1576/E1576*100</f>
        <v>92.217588267523212</v>
      </c>
    </row>
    <row r="1577" spans="1:8" ht="14.25" customHeight="1" x14ac:dyDescent="0.2">
      <c r="A1577" s="9"/>
      <c r="B1577" s="5" t="s">
        <v>39</v>
      </c>
      <c r="C1577" s="22" t="s">
        <v>40</v>
      </c>
      <c r="D1577" s="46">
        <v>14116.7</v>
      </c>
      <c r="E1577" s="46">
        <v>14116.7</v>
      </c>
      <c r="F1577" s="46">
        <v>12440.9</v>
      </c>
      <c r="G1577" s="14">
        <f t="shared" si="218"/>
        <v>-1675.8000000000011</v>
      </c>
      <c r="H1577" s="53">
        <f t="shared" si="219"/>
        <v>88.128953650640725</v>
      </c>
    </row>
    <row r="1578" spans="1:8" ht="14.25" customHeight="1" x14ac:dyDescent="0.2">
      <c r="A1578" s="9"/>
      <c r="B1578" s="5" t="s">
        <v>49</v>
      </c>
      <c r="C1578" s="22" t="s">
        <v>50</v>
      </c>
      <c r="D1578" s="46">
        <v>759.5</v>
      </c>
      <c r="E1578" s="46">
        <v>1186.2</v>
      </c>
      <c r="F1578" s="46">
        <v>1167.5</v>
      </c>
      <c r="G1578" s="14">
        <f t="shared" si="218"/>
        <v>-18.700000000000045</v>
      </c>
      <c r="H1578" s="53">
        <f t="shared" si="219"/>
        <v>98.423537346147356</v>
      </c>
    </row>
    <row r="1579" spans="1:8" ht="14.25" customHeight="1" x14ac:dyDescent="0.2">
      <c r="A1579" s="9"/>
      <c r="B1579" s="4" t="s">
        <v>53</v>
      </c>
      <c r="C1579" s="20"/>
      <c r="D1579" s="54">
        <v>97191.3</v>
      </c>
      <c r="E1579" s="54">
        <v>97618</v>
      </c>
      <c r="F1579" s="54">
        <v>89517.4</v>
      </c>
      <c r="G1579" s="62">
        <f t="shared" si="218"/>
        <v>-8100.6000000000058</v>
      </c>
      <c r="H1579" s="53">
        <f t="shared" si="219"/>
        <v>91.70173533569627</v>
      </c>
    </row>
    <row r="1580" spans="1:8" ht="14.25" customHeight="1" x14ac:dyDescent="0.2">
      <c r="A1580" s="9"/>
      <c r="B1580" s="5" t="s">
        <v>54</v>
      </c>
      <c r="C1580" s="22" t="s">
        <v>55</v>
      </c>
      <c r="D1580" s="46">
        <v>1457080.8</v>
      </c>
      <c r="E1580" s="46">
        <v>1577746.8</v>
      </c>
      <c r="F1580" s="46">
        <v>1577724.5</v>
      </c>
      <c r="G1580" s="14">
        <f t="shared" si="218"/>
        <v>-22.300000000046566</v>
      </c>
      <c r="H1580" s="53">
        <f t="shared" si="219"/>
        <v>99.998586591967737</v>
      </c>
    </row>
    <row r="1581" spans="1:8" ht="14.25" customHeight="1" x14ac:dyDescent="0.2">
      <c r="A1581" s="9"/>
      <c r="B1581" s="4" t="s">
        <v>56</v>
      </c>
      <c r="C1581" s="20"/>
      <c r="D1581" s="54">
        <v>1554272.1</v>
      </c>
      <c r="E1581" s="54">
        <v>1675364.8</v>
      </c>
      <c r="F1581" s="54">
        <v>1667241.9</v>
      </c>
      <c r="G1581" s="62">
        <f t="shared" si="218"/>
        <v>-8122.9000000001397</v>
      </c>
      <c r="H1581" s="53">
        <f t="shared" si="219"/>
        <v>99.51515634087572</v>
      </c>
    </row>
    <row r="1582" spans="1:8" ht="14.25" customHeight="1" x14ac:dyDescent="0.2">
      <c r="A1582" s="9"/>
      <c r="B1582" s="4" t="s">
        <v>508</v>
      </c>
      <c r="C1582" s="20"/>
      <c r="D1582" s="54">
        <v>90000</v>
      </c>
      <c r="E1582" s="54">
        <v>117018.9</v>
      </c>
      <c r="F1582" s="54">
        <v>84919.4</v>
      </c>
      <c r="G1582" s="62">
        <f t="shared" si="218"/>
        <v>-32099.5</v>
      </c>
      <c r="H1582" s="53">
        <f t="shared" si="219"/>
        <v>72.568961082355059</v>
      </c>
    </row>
    <row r="1583" spans="1:8" ht="14.25" customHeight="1" x14ac:dyDescent="0.2">
      <c r="A1583" s="9"/>
      <c r="B1583" s="4" t="s">
        <v>57</v>
      </c>
      <c r="C1583" s="20"/>
      <c r="D1583" s="54">
        <v>1644272.1</v>
      </c>
      <c r="E1583" s="54">
        <v>1792383.7</v>
      </c>
      <c r="F1583" s="54">
        <v>1752161.3</v>
      </c>
      <c r="G1583" s="62">
        <f t="shared" si="218"/>
        <v>-40222.399999999907</v>
      </c>
      <c r="H1583" s="53">
        <f t="shared" si="219"/>
        <v>97.755926925691199</v>
      </c>
    </row>
    <row r="1584" spans="1:8" ht="14.25" customHeight="1" x14ac:dyDescent="0.2">
      <c r="A1584" s="9"/>
      <c r="B1584" s="197"/>
      <c r="C1584" s="197"/>
      <c r="D1584" s="198"/>
      <c r="E1584" s="198"/>
      <c r="F1584" s="198"/>
      <c r="G1584" s="198"/>
      <c r="H1584" s="198"/>
    </row>
    <row r="1585" spans="1:8" ht="21" customHeight="1" x14ac:dyDescent="0.2">
      <c r="A1585" s="9"/>
      <c r="B1585" s="4" t="s">
        <v>320</v>
      </c>
      <c r="C1585" s="26" t="s">
        <v>321</v>
      </c>
      <c r="D1585" s="48"/>
      <c r="E1585" s="48"/>
      <c r="F1585" s="48"/>
      <c r="G1585" s="48"/>
      <c r="H1585" s="48"/>
    </row>
    <row r="1586" spans="1:8" ht="18.75" customHeight="1" x14ac:dyDescent="0.2">
      <c r="A1586" s="9"/>
      <c r="B1586" s="4"/>
      <c r="C1586" s="29" t="s">
        <v>0</v>
      </c>
      <c r="D1586" s="15" t="s">
        <v>501</v>
      </c>
      <c r="E1586" s="15" t="s">
        <v>502</v>
      </c>
      <c r="F1586" s="15" t="s">
        <v>499</v>
      </c>
      <c r="G1586" s="16" t="s">
        <v>472</v>
      </c>
      <c r="H1586" s="15" t="s">
        <v>500</v>
      </c>
    </row>
    <row r="1587" spans="1:8" ht="14.25" customHeight="1" x14ac:dyDescent="0.2">
      <c r="A1587" s="9"/>
      <c r="B1587" s="5" t="s">
        <v>37</v>
      </c>
      <c r="C1587" s="22" t="s">
        <v>38</v>
      </c>
      <c r="D1587" s="51">
        <v>46068.800000000003</v>
      </c>
      <c r="E1587" s="51">
        <v>45573.1</v>
      </c>
      <c r="F1587" s="51">
        <v>45573.1</v>
      </c>
      <c r="G1587" s="14">
        <f t="shared" ref="G1587:G1595" si="220">F1587-E1587</f>
        <v>0</v>
      </c>
      <c r="H1587" s="53">
        <f t="shared" ref="H1587:H1595" si="221">F1587/E1587*100</f>
        <v>100</v>
      </c>
    </row>
    <row r="1588" spans="1:8" ht="14.25" customHeight="1" x14ac:dyDescent="0.2">
      <c r="A1588" s="9"/>
      <c r="B1588" s="5" t="s">
        <v>39</v>
      </c>
      <c r="C1588" s="22" t="s">
        <v>40</v>
      </c>
      <c r="D1588" s="46">
        <v>6908.9</v>
      </c>
      <c r="E1588" s="46">
        <v>6839.3</v>
      </c>
      <c r="F1588" s="46">
        <v>6835.5</v>
      </c>
      <c r="G1588" s="14">
        <f t="shared" si="220"/>
        <v>-3.8000000000001819</v>
      </c>
      <c r="H1588" s="53">
        <f t="shared" si="221"/>
        <v>99.944438758352462</v>
      </c>
    </row>
    <row r="1589" spans="1:8" ht="14.25" customHeight="1" x14ac:dyDescent="0.2">
      <c r="A1589" s="9"/>
      <c r="B1589" s="5" t="s">
        <v>41</v>
      </c>
      <c r="C1589" s="22" t="s">
        <v>42</v>
      </c>
      <c r="D1589" s="46">
        <v>125631.9</v>
      </c>
      <c r="E1589" s="46">
        <v>156360.20000000001</v>
      </c>
      <c r="F1589" s="46">
        <v>156356.70000000001</v>
      </c>
      <c r="G1589" s="14">
        <f t="shared" si="220"/>
        <v>-3.5</v>
      </c>
      <c r="H1589" s="53">
        <f t="shared" si="221"/>
        <v>99.997761578713764</v>
      </c>
    </row>
    <row r="1590" spans="1:8" ht="14.25" customHeight="1" x14ac:dyDescent="0.2">
      <c r="A1590" s="9"/>
      <c r="B1590" s="5" t="s">
        <v>43</v>
      </c>
      <c r="C1590" s="22" t="s">
        <v>44</v>
      </c>
      <c r="D1590" s="46">
        <v>663.6</v>
      </c>
      <c r="E1590" s="46">
        <v>500.6</v>
      </c>
      <c r="F1590" s="46">
        <v>488.6</v>
      </c>
      <c r="G1590" s="14">
        <f t="shared" si="220"/>
        <v>-12</v>
      </c>
      <c r="H1590" s="53">
        <f t="shared" si="221"/>
        <v>97.60287654814222</v>
      </c>
    </row>
    <row r="1591" spans="1:8" ht="14.25" customHeight="1" x14ac:dyDescent="0.2">
      <c r="A1591" s="9"/>
      <c r="B1591" s="5" t="s">
        <v>49</v>
      </c>
      <c r="C1591" s="22" t="s">
        <v>50</v>
      </c>
      <c r="D1591" s="46">
        <v>37.6</v>
      </c>
      <c r="E1591" s="46">
        <v>37.6</v>
      </c>
      <c r="F1591" s="46">
        <v>37.6</v>
      </c>
      <c r="G1591" s="14">
        <f t="shared" si="220"/>
        <v>0</v>
      </c>
      <c r="H1591" s="53">
        <f t="shared" si="221"/>
        <v>100</v>
      </c>
    </row>
    <row r="1592" spans="1:8" ht="14.25" customHeight="1" x14ac:dyDescent="0.2">
      <c r="A1592" s="9"/>
      <c r="B1592" s="4" t="s">
        <v>53</v>
      </c>
      <c r="C1592" s="20"/>
      <c r="D1592" s="54">
        <v>179310.8</v>
      </c>
      <c r="E1592" s="54">
        <v>209310.8</v>
      </c>
      <c r="F1592" s="54">
        <v>209291.6</v>
      </c>
      <c r="G1592" s="62">
        <f t="shared" si="220"/>
        <v>-19.199999999982538</v>
      </c>
      <c r="H1592" s="53">
        <f t="shared" si="221"/>
        <v>99.99082703806971</v>
      </c>
    </row>
    <row r="1593" spans="1:8" ht="14.25" customHeight="1" x14ac:dyDescent="0.2">
      <c r="A1593" s="9"/>
      <c r="B1593" s="5" t="s">
        <v>54</v>
      </c>
      <c r="C1593" s="22" t="s">
        <v>55</v>
      </c>
      <c r="D1593" s="46">
        <v>600</v>
      </c>
      <c r="E1593" s="46">
        <v>600</v>
      </c>
      <c r="F1593" s="46">
        <v>583.6</v>
      </c>
      <c r="G1593" s="14">
        <f t="shared" si="220"/>
        <v>-16.399999999999977</v>
      </c>
      <c r="H1593" s="53">
        <f t="shared" si="221"/>
        <v>97.266666666666666</v>
      </c>
    </row>
    <row r="1594" spans="1:8" ht="14.25" customHeight="1" x14ac:dyDescent="0.2">
      <c r="A1594" s="9"/>
      <c r="B1594" s="4" t="s">
        <v>56</v>
      </c>
      <c r="C1594" s="20"/>
      <c r="D1594" s="54">
        <v>179910.8</v>
      </c>
      <c r="E1594" s="54">
        <v>209910.8</v>
      </c>
      <c r="F1594" s="54">
        <v>209875.20000000001</v>
      </c>
      <c r="G1594" s="62">
        <f t="shared" si="220"/>
        <v>-35.599999999976717</v>
      </c>
      <c r="H1594" s="53">
        <f t="shared" si="221"/>
        <v>99.98304041526211</v>
      </c>
    </row>
    <row r="1595" spans="1:8" ht="14.25" customHeight="1" x14ac:dyDescent="0.2">
      <c r="A1595" s="9"/>
      <c r="B1595" s="4" t="s">
        <v>57</v>
      </c>
      <c r="C1595" s="20"/>
      <c r="D1595" s="54">
        <v>179910.8</v>
      </c>
      <c r="E1595" s="54">
        <v>209910.8</v>
      </c>
      <c r="F1595" s="54">
        <v>209875.20000000001</v>
      </c>
      <c r="G1595" s="62">
        <f t="shared" si="220"/>
        <v>-35.599999999976717</v>
      </c>
      <c r="H1595" s="53">
        <f t="shared" si="221"/>
        <v>99.98304041526211</v>
      </c>
    </row>
    <row r="1596" spans="1:8" ht="14.25" customHeight="1" x14ac:dyDescent="0.2">
      <c r="A1596" s="9"/>
      <c r="B1596" s="197"/>
      <c r="C1596" s="197"/>
      <c r="D1596" s="198"/>
      <c r="E1596" s="198"/>
      <c r="F1596" s="198"/>
      <c r="G1596" s="198"/>
      <c r="H1596" s="198"/>
    </row>
    <row r="1597" spans="1:8" ht="23.25" customHeight="1" x14ac:dyDescent="0.2">
      <c r="A1597" s="9"/>
      <c r="B1597" s="4" t="s">
        <v>14</v>
      </c>
      <c r="C1597" s="26" t="s">
        <v>322</v>
      </c>
      <c r="D1597" s="48"/>
      <c r="E1597" s="48"/>
      <c r="F1597" s="48"/>
      <c r="G1597" s="48"/>
      <c r="H1597" s="48"/>
    </row>
    <row r="1598" spans="1:8" ht="20.25" customHeight="1" x14ac:dyDescent="0.2">
      <c r="A1598" s="9"/>
      <c r="B1598" s="4"/>
      <c r="C1598" s="29" t="s">
        <v>0</v>
      </c>
      <c r="D1598" s="15" t="s">
        <v>501</v>
      </c>
      <c r="E1598" s="15" t="s">
        <v>502</v>
      </c>
      <c r="F1598" s="15" t="s">
        <v>499</v>
      </c>
      <c r="G1598" s="16" t="s">
        <v>472</v>
      </c>
      <c r="H1598" s="15" t="s">
        <v>500</v>
      </c>
    </row>
    <row r="1599" spans="1:8" ht="14.25" customHeight="1" x14ac:dyDescent="0.2">
      <c r="A1599" s="9"/>
      <c r="B1599" s="5" t="s">
        <v>37</v>
      </c>
      <c r="C1599" s="22" t="s">
        <v>38</v>
      </c>
      <c r="D1599" s="51">
        <v>11060</v>
      </c>
      <c r="E1599" s="51">
        <v>11060</v>
      </c>
      <c r="F1599" s="51">
        <v>11035.4</v>
      </c>
      <c r="G1599" s="14">
        <f t="shared" ref="G1599:G1607" si="222">F1599-E1599</f>
        <v>-24.600000000000364</v>
      </c>
      <c r="H1599" s="53">
        <f t="shared" ref="H1599:H1607" si="223">F1599/E1599*100</f>
        <v>99.777576853526213</v>
      </c>
    </row>
    <row r="1600" spans="1:8" ht="14.25" customHeight="1" x14ac:dyDescent="0.2">
      <c r="A1600" s="9"/>
      <c r="B1600" s="5" t="s">
        <v>39</v>
      </c>
      <c r="C1600" s="22" t="s">
        <v>40</v>
      </c>
      <c r="D1600" s="46">
        <v>1635.3</v>
      </c>
      <c r="E1600" s="46">
        <v>1635.3</v>
      </c>
      <c r="F1600" s="46">
        <v>1572.8</v>
      </c>
      <c r="G1600" s="14">
        <f t="shared" si="222"/>
        <v>-62.5</v>
      </c>
      <c r="H1600" s="53">
        <f t="shared" si="223"/>
        <v>96.178071301901795</v>
      </c>
    </row>
    <row r="1601" spans="1:8" ht="14.25" customHeight="1" x14ac:dyDescent="0.2">
      <c r="A1601" s="9"/>
      <c r="B1601" s="5" t="s">
        <v>41</v>
      </c>
      <c r="C1601" s="22" t="s">
        <v>42</v>
      </c>
      <c r="D1601" s="46">
        <v>8323.5</v>
      </c>
      <c r="E1601" s="46">
        <v>12993.7</v>
      </c>
      <c r="F1601" s="46">
        <v>7216.9</v>
      </c>
      <c r="G1601" s="14">
        <f t="shared" si="222"/>
        <v>-5776.8000000000011</v>
      </c>
      <c r="H1601" s="53">
        <f t="shared" si="223"/>
        <v>55.541531665345509</v>
      </c>
    </row>
    <row r="1602" spans="1:8" ht="14.25" customHeight="1" x14ac:dyDescent="0.2">
      <c r="A1602" s="9"/>
      <c r="B1602" s="5" t="s">
        <v>43</v>
      </c>
      <c r="C1602" s="22" t="s">
        <v>44</v>
      </c>
      <c r="D1602" s="46">
        <v>967.6</v>
      </c>
      <c r="E1602" s="46">
        <v>802.6</v>
      </c>
      <c r="F1602" s="46">
        <v>380</v>
      </c>
      <c r="G1602" s="14">
        <f t="shared" si="222"/>
        <v>-422.6</v>
      </c>
      <c r="H1602" s="53">
        <f t="shared" si="223"/>
        <v>47.346125093446304</v>
      </c>
    </row>
    <row r="1603" spans="1:8" ht="14.25" customHeight="1" x14ac:dyDescent="0.2">
      <c r="A1603" s="9"/>
      <c r="B1603" s="5" t="s">
        <v>45</v>
      </c>
      <c r="C1603" s="22" t="s">
        <v>46</v>
      </c>
      <c r="D1603" s="46">
        <v>100</v>
      </c>
      <c r="E1603" s="46">
        <v>100</v>
      </c>
      <c r="F1603" s="46">
        <v>19.600000000000001</v>
      </c>
      <c r="G1603" s="14">
        <f t="shared" si="222"/>
        <v>-80.400000000000006</v>
      </c>
      <c r="H1603" s="53">
        <f t="shared" si="223"/>
        <v>19.600000000000001</v>
      </c>
    </row>
    <row r="1604" spans="1:8" ht="14.25" customHeight="1" x14ac:dyDescent="0.2">
      <c r="A1604" s="9"/>
      <c r="B1604" s="5" t="s">
        <v>139</v>
      </c>
      <c r="C1604" s="22" t="s">
        <v>140</v>
      </c>
      <c r="D1604" s="46">
        <v>700</v>
      </c>
      <c r="E1604" s="46">
        <v>865</v>
      </c>
      <c r="F1604" s="46">
        <v>865</v>
      </c>
      <c r="G1604" s="14">
        <f t="shared" si="222"/>
        <v>0</v>
      </c>
      <c r="H1604" s="53">
        <f t="shared" si="223"/>
        <v>100</v>
      </c>
    </row>
    <row r="1605" spans="1:8" ht="14.25" customHeight="1" x14ac:dyDescent="0.2">
      <c r="A1605" s="9"/>
      <c r="B1605" s="4" t="s">
        <v>53</v>
      </c>
      <c r="C1605" s="20"/>
      <c r="D1605" s="54">
        <v>22786.400000000001</v>
      </c>
      <c r="E1605" s="54">
        <v>27456.6</v>
      </c>
      <c r="F1605" s="54">
        <v>21089.7</v>
      </c>
      <c r="G1605" s="62">
        <f t="shared" si="222"/>
        <v>-6366.8999999999978</v>
      </c>
      <c r="H1605" s="53">
        <f t="shared" si="223"/>
        <v>76.811039968532157</v>
      </c>
    </row>
    <row r="1606" spans="1:8" ht="14.25" customHeight="1" x14ac:dyDescent="0.2">
      <c r="A1606" s="9"/>
      <c r="B1606" s="4" t="s">
        <v>56</v>
      </c>
      <c r="C1606" s="20"/>
      <c r="D1606" s="54">
        <v>22786.400000000001</v>
      </c>
      <c r="E1606" s="54">
        <v>27456.6</v>
      </c>
      <c r="F1606" s="54">
        <v>21089.7</v>
      </c>
      <c r="G1606" s="62">
        <f t="shared" si="222"/>
        <v>-6366.8999999999978</v>
      </c>
      <c r="H1606" s="53">
        <f t="shared" si="223"/>
        <v>76.811039968532157</v>
      </c>
    </row>
    <row r="1607" spans="1:8" ht="14.25" customHeight="1" x14ac:dyDescent="0.2">
      <c r="A1607" s="9"/>
      <c r="B1607" s="4" t="s">
        <v>57</v>
      </c>
      <c r="C1607" s="20"/>
      <c r="D1607" s="54">
        <v>22786.400000000001</v>
      </c>
      <c r="E1607" s="54">
        <v>27456.6</v>
      </c>
      <c r="F1607" s="54">
        <v>21089.7</v>
      </c>
      <c r="G1607" s="62">
        <f t="shared" si="222"/>
        <v>-6366.8999999999978</v>
      </c>
      <c r="H1607" s="53">
        <f t="shared" si="223"/>
        <v>76.811039968532157</v>
      </c>
    </row>
    <row r="1608" spans="1:8" ht="14.25" customHeight="1" x14ac:dyDescent="0.2">
      <c r="A1608" s="9"/>
      <c r="B1608" s="197"/>
      <c r="C1608" s="197"/>
      <c r="D1608" s="198"/>
      <c r="E1608" s="198"/>
      <c r="F1608" s="198"/>
      <c r="G1608" s="198"/>
      <c r="H1608" s="198"/>
    </row>
    <row r="1609" spans="1:8" ht="23.25" customHeight="1" x14ac:dyDescent="0.2">
      <c r="A1609" s="9"/>
      <c r="B1609" s="4" t="s">
        <v>15</v>
      </c>
      <c r="C1609" s="26" t="s">
        <v>323</v>
      </c>
      <c r="D1609" s="48"/>
      <c r="E1609" s="48"/>
      <c r="F1609" s="48"/>
      <c r="G1609" s="48"/>
      <c r="H1609" s="48"/>
    </row>
    <row r="1610" spans="1:8" ht="19.5" customHeight="1" x14ac:dyDescent="0.2">
      <c r="A1610" s="9"/>
      <c r="B1610" s="4"/>
      <c r="C1610" s="29" t="s">
        <v>0</v>
      </c>
      <c r="D1610" s="15" t="s">
        <v>501</v>
      </c>
      <c r="E1610" s="15" t="s">
        <v>502</v>
      </c>
      <c r="F1610" s="15" t="s">
        <v>499</v>
      </c>
      <c r="G1610" s="16" t="s">
        <v>472</v>
      </c>
      <c r="H1610" s="15" t="s">
        <v>500</v>
      </c>
    </row>
    <row r="1611" spans="1:8" ht="14.25" customHeight="1" x14ac:dyDescent="0.2">
      <c r="A1611" s="9"/>
      <c r="B1611" s="5" t="s">
        <v>37</v>
      </c>
      <c r="C1611" s="22" t="s">
        <v>38</v>
      </c>
      <c r="D1611" s="46">
        <v>80920.899999999994</v>
      </c>
      <c r="E1611" s="46">
        <v>80866.5</v>
      </c>
      <c r="F1611" s="46">
        <v>75303.5</v>
      </c>
      <c r="G1611" s="14">
        <f t="shared" ref="G1611:G1620" si="224">F1611-E1611</f>
        <v>-5563</v>
      </c>
      <c r="H1611" s="53">
        <f t="shared" ref="H1611:H1620" si="225">F1611/E1611*100</f>
        <v>93.120760760018044</v>
      </c>
    </row>
    <row r="1612" spans="1:8" ht="14.25" customHeight="1" x14ac:dyDescent="0.2">
      <c r="A1612" s="9"/>
      <c r="B1612" s="5" t="s">
        <v>39</v>
      </c>
      <c r="C1612" s="22" t="s">
        <v>40</v>
      </c>
      <c r="D1612" s="46">
        <v>12057.9</v>
      </c>
      <c r="E1612" s="46">
        <v>12048.5</v>
      </c>
      <c r="F1612" s="46">
        <v>11315.6</v>
      </c>
      <c r="G1612" s="14">
        <f t="shared" si="224"/>
        <v>-732.89999999999964</v>
      </c>
      <c r="H1612" s="53">
        <f t="shared" si="225"/>
        <v>93.917085114329595</v>
      </c>
    </row>
    <row r="1613" spans="1:8" ht="14.25" customHeight="1" x14ac:dyDescent="0.2">
      <c r="A1613" s="9"/>
      <c r="B1613" s="5" t="s">
        <v>41</v>
      </c>
      <c r="C1613" s="22" t="s">
        <v>42</v>
      </c>
      <c r="D1613" s="46">
        <v>9655.7999999999993</v>
      </c>
      <c r="E1613" s="46">
        <v>9605.7999999999993</v>
      </c>
      <c r="F1613" s="46">
        <v>8711.6</v>
      </c>
      <c r="G1613" s="14">
        <f t="shared" si="224"/>
        <v>-894.19999999999891</v>
      </c>
      <c r="H1613" s="53">
        <f t="shared" si="225"/>
        <v>90.69104082949886</v>
      </c>
    </row>
    <row r="1614" spans="1:8" ht="14.25" customHeight="1" x14ac:dyDescent="0.2">
      <c r="A1614" s="9"/>
      <c r="B1614" s="5" t="s">
        <v>43</v>
      </c>
      <c r="C1614" s="22" t="s">
        <v>44</v>
      </c>
      <c r="D1614" s="46">
        <v>5023.7</v>
      </c>
      <c r="E1614" s="46">
        <v>4467.5</v>
      </c>
      <c r="F1614" s="46">
        <v>3303.9</v>
      </c>
      <c r="G1614" s="14">
        <f t="shared" si="224"/>
        <v>-1163.5999999999999</v>
      </c>
      <c r="H1614" s="53">
        <f t="shared" si="225"/>
        <v>73.954113038612206</v>
      </c>
    </row>
    <row r="1615" spans="1:8" ht="14.25" customHeight="1" x14ac:dyDescent="0.2">
      <c r="A1615" s="9"/>
      <c r="B1615" s="5" t="s">
        <v>45</v>
      </c>
      <c r="C1615" s="22" t="s">
        <v>46</v>
      </c>
      <c r="D1615" s="46">
        <v>1350.4</v>
      </c>
      <c r="E1615" s="46">
        <v>1580.4</v>
      </c>
      <c r="F1615" s="46">
        <v>1297.4000000000001</v>
      </c>
      <c r="G1615" s="14">
        <f t="shared" si="224"/>
        <v>-283</v>
      </c>
      <c r="H1615" s="53">
        <f t="shared" si="225"/>
        <v>82.09314097696786</v>
      </c>
    </row>
    <row r="1616" spans="1:8" ht="14.25" customHeight="1" x14ac:dyDescent="0.2">
      <c r="A1616" s="9"/>
      <c r="B1616" s="5" t="s">
        <v>51</v>
      </c>
      <c r="C1616" s="22" t="s">
        <v>52</v>
      </c>
      <c r="D1616" s="46">
        <v>0</v>
      </c>
      <c r="E1616" s="46">
        <v>473.8</v>
      </c>
      <c r="F1616" s="46">
        <v>473.8</v>
      </c>
      <c r="G1616" s="14">
        <f t="shared" si="224"/>
        <v>0</v>
      </c>
      <c r="H1616" s="53">
        <f t="shared" si="225"/>
        <v>100</v>
      </c>
    </row>
    <row r="1617" spans="1:8" ht="14.25" customHeight="1" x14ac:dyDescent="0.2">
      <c r="A1617" s="9"/>
      <c r="B1617" s="4" t="s">
        <v>53</v>
      </c>
      <c r="C1617" s="20"/>
      <c r="D1617" s="54">
        <v>109008.7</v>
      </c>
      <c r="E1617" s="54">
        <v>109042.5</v>
      </c>
      <c r="F1617" s="54">
        <v>100405.8</v>
      </c>
      <c r="G1617" s="62">
        <f t="shared" si="224"/>
        <v>-8636.6999999999971</v>
      </c>
      <c r="H1617" s="53">
        <f t="shared" si="225"/>
        <v>92.079510282687949</v>
      </c>
    </row>
    <row r="1618" spans="1:8" ht="14.25" customHeight="1" x14ac:dyDescent="0.2">
      <c r="A1618" s="9"/>
      <c r="B1618" s="5" t="s">
        <v>54</v>
      </c>
      <c r="C1618" s="22" t="s">
        <v>55</v>
      </c>
      <c r="D1618" s="46">
        <v>23385.3</v>
      </c>
      <c r="E1618" s="46">
        <v>18587.7</v>
      </c>
      <c r="F1618" s="46">
        <v>16852.7</v>
      </c>
      <c r="G1618" s="14">
        <f t="shared" si="224"/>
        <v>-1735</v>
      </c>
      <c r="H1618" s="53">
        <f t="shared" si="225"/>
        <v>90.66587044120574</v>
      </c>
    </row>
    <row r="1619" spans="1:8" ht="14.25" customHeight="1" x14ac:dyDescent="0.2">
      <c r="A1619" s="9"/>
      <c r="B1619" s="4" t="s">
        <v>56</v>
      </c>
      <c r="C1619" s="20"/>
      <c r="D1619" s="54">
        <v>132394</v>
      </c>
      <c r="E1619" s="54">
        <v>127630.2</v>
      </c>
      <c r="F1619" s="54">
        <v>117258.5</v>
      </c>
      <c r="G1619" s="62">
        <f t="shared" si="224"/>
        <v>-10371.699999999997</v>
      </c>
      <c r="H1619" s="53">
        <f t="shared" si="225"/>
        <v>91.873631789341388</v>
      </c>
    </row>
    <row r="1620" spans="1:8" ht="14.25" customHeight="1" x14ac:dyDescent="0.2">
      <c r="A1620" s="9"/>
      <c r="B1620" s="4" t="s">
        <v>57</v>
      </c>
      <c r="C1620" s="20"/>
      <c r="D1620" s="54">
        <v>132394</v>
      </c>
      <c r="E1620" s="54">
        <v>127630.2</v>
      </c>
      <c r="F1620" s="54">
        <v>117258.5</v>
      </c>
      <c r="G1620" s="62">
        <f t="shared" si="224"/>
        <v>-10371.699999999997</v>
      </c>
      <c r="H1620" s="53">
        <f t="shared" si="225"/>
        <v>91.873631789341388</v>
      </c>
    </row>
    <row r="1621" spans="1:8" ht="14.25" customHeight="1" x14ac:dyDescent="0.2">
      <c r="A1621" s="9"/>
      <c r="B1621" s="197"/>
      <c r="C1621" s="197"/>
      <c r="D1621" s="198"/>
      <c r="E1621" s="198"/>
      <c r="F1621" s="198"/>
      <c r="G1621" s="198"/>
      <c r="H1621" s="198"/>
    </row>
    <row r="1622" spans="1:8" ht="14.25" customHeight="1" x14ac:dyDescent="0.2">
      <c r="A1622" s="9"/>
      <c r="B1622" s="4" t="s">
        <v>504</v>
      </c>
      <c r="C1622" s="26" t="s">
        <v>324</v>
      </c>
      <c r="D1622" s="48"/>
      <c r="E1622" s="48"/>
      <c r="F1622" s="48"/>
      <c r="G1622" s="48"/>
      <c r="H1622" s="48"/>
    </row>
    <row r="1623" spans="1:8" ht="21" customHeight="1" x14ac:dyDescent="0.2">
      <c r="A1623" s="9"/>
      <c r="B1623" s="4"/>
      <c r="C1623" s="29" t="s">
        <v>0</v>
      </c>
      <c r="D1623" s="15" t="s">
        <v>501</v>
      </c>
      <c r="E1623" s="15" t="s">
        <v>502</v>
      </c>
      <c r="F1623" s="15" t="s">
        <v>499</v>
      </c>
      <c r="G1623" s="16" t="s">
        <v>472</v>
      </c>
      <c r="H1623" s="15" t="s">
        <v>500</v>
      </c>
    </row>
    <row r="1624" spans="1:8" ht="14.25" customHeight="1" x14ac:dyDescent="0.2">
      <c r="A1624" s="9"/>
      <c r="B1624" s="5" t="s">
        <v>37</v>
      </c>
      <c r="C1624" s="22" t="s">
        <v>38</v>
      </c>
      <c r="D1624" s="51">
        <v>8175.1</v>
      </c>
      <c r="E1624" s="51">
        <v>8423.4</v>
      </c>
      <c r="F1624" s="51">
        <v>8423.2999999999993</v>
      </c>
      <c r="G1624" s="14">
        <f t="shared" ref="G1624:G1633" si="226">F1624-E1624</f>
        <v>-0.1000000000003638</v>
      </c>
      <c r="H1624" s="53">
        <f t="shared" ref="H1624:H1633" si="227">F1624/E1624*100</f>
        <v>99.998812830923384</v>
      </c>
    </row>
    <row r="1625" spans="1:8" ht="14.25" customHeight="1" x14ac:dyDescent="0.2">
      <c r="A1625" s="9"/>
      <c r="B1625" s="5" t="s">
        <v>39</v>
      </c>
      <c r="C1625" s="22" t="s">
        <v>40</v>
      </c>
      <c r="D1625" s="46">
        <v>1410.3</v>
      </c>
      <c r="E1625" s="46">
        <v>1453.1</v>
      </c>
      <c r="F1625" s="46">
        <v>1453.1</v>
      </c>
      <c r="G1625" s="14">
        <f t="shared" si="226"/>
        <v>0</v>
      </c>
      <c r="H1625" s="53">
        <f t="shared" si="227"/>
        <v>100</v>
      </c>
    </row>
    <row r="1626" spans="1:8" ht="14.25" customHeight="1" x14ac:dyDescent="0.2">
      <c r="A1626" s="9"/>
      <c r="B1626" s="5" t="s">
        <v>41</v>
      </c>
      <c r="C1626" s="22" t="s">
        <v>42</v>
      </c>
      <c r="D1626" s="46">
        <v>533.5</v>
      </c>
      <c r="E1626" s="46">
        <v>533.5</v>
      </c>
      <c r="F1626" s="46">
        <v>533.5</v>
      </c>
      <c r="G1626" s="14">
        <f t="shared" si="226"/>
        <v>0</v>
      </c>
      <c r="H1626" s="53">
        <f t="shared" si="227"/>
        <v>100</v>
      </c>
    </row>
    <row r="1627" spans="1:8" ht="14.25" customHeight="1" x14ac:dyDescent="0.2">
      <c r="A1627" s="9"/>
      <c r="B1627" s="5" t="s">
        <v>43</v>
      </c>
      <c r="C1627" s="22" t="s">
        <v>44</v>
      </c>
      <c r="D1627" s="46">
        <v>1049.5</v>
      </c>
      <c r="E1627" s="46">
        <v>1049.5</v>
      </c>
      <c r="F1627" s="46">
        <v>1048.5</v>
      </c>
      <c r="G1627" s="14">
        <f t="shared" si="226"/>
        <v>-1</v>
      </c>
      <c r="H1627" s="53">
        <f t="shared" si="227"/>
        <v>99.904716531681757</v>
      </c>
    </row>
    <row r="1628" spans="1:8" ht="14.25" customHeight="1" x14ac:dyDescent="0.2">
      <c r="A1628" s="9"/>
      <c r="B1628" s="5" t="s">
        <v>45</v>
      </c>
      <c r="C1628" s="22" t="s">
        <v>46</v>
      </c>
      <c r="D1628" s="46">
        <v>933.3</v>
      </c>
      <c r="E1628" s="46">
        <v>933.3</v>
      </c>
      <c r="F1628" s="46">
        <v>933.3</v>
      </c>
      <c r="G1628" s="14">
        <f t="shared" si="226"/>
        <v>0</v>
      </c>
      <c r="H1628" s="53">
        <f t="shared" si="227"/>
        <v>100</v>
      </c>
    </row>
    <row r="1629" spans="1:8" ht="14.25" customHeight="1" x14ac:dyDescent="0.2">
      <c r="A1629" s="9"/>
      <c r="B1629" s="5" t="s">
        <v>51</v>
      </c>
      <c r="C1629" s="22" t="s">
        <v>52</v>
      </c>
      <c r="D1629" s="46">
        <v>46.4</v>
      </c>
      <c r="E1629" s="46">
        <v>46.4</v>
      </c>
      <c r="F1629" s="46">
        <v>46.4</v>
      </c>
      <c r="G1629" s="14">
        <f t="shared" si="226"/>
        <v>0</v>
      </c>
      <c r="H1629" s="53">
        <f t="shared" si="227"/>
        <v>100</v>
      </c>
    </row>
    <row r="1630" spans="1:8" ht="14.25" customHeight="1" x14ac:dyDescent="0.2">
      <c r="A1630" s="9"/>
      <c r="B1630" s="4" t="s">
        <v>53</v>
      </c>
      <c r="C1630" s="20"/>
      <c r="D1630" s="54">
        <v>12148.1</v>
      </c>
      <c r="E1630" s="54">
        <v>12439.2</v>
      </c>
      <c r="F1630" s="54">
        <v>12438.1</v>
      </c>
      <c r="G1630" s="62">
        <f t="shared" si="226"/>
        <v>-1.1000000000003638</v>
      </c>
      <c r="H1630" s="53">
        <f t="shared" si="227"/>
        <v>99.99115698758763</v>
      </c>
    </row>
    <row r="1631" spans="1:8" ht="14.25" customHeight="1" x14ac:dyDescent="0.2">
      <c r="A1631" s="9"/>
      <c r="B1631" s="4" t="s">
        <v>56</v>
      </c>
      <c r="C1631" s="20"/>
      <c r="D1631" s="54">
        <v>12148.1</v>
      </c>
      <c r="E1631" s="54">
        <v>12439.2</v>
      </c>
      <c r="F1631" s="54">
        <v>12438.1</v>
      </c>
      <c r="G1631" s="62">
        <f t="shared" si="226"/>
        <v>-1.1000000000003638</v>
      </c>
      <c r="H1631" s="53">
        <f t="shared" si="227"/>
        <v>99.99115698758763</v>
      </c>
    </row>
    <row r="1632" spans="1:8" ht="14.25" customHeight="1" x14ac:dyDescent="0.2">
      <c r="A1632" s="9"/>
      <c r="B1632" s="4" t="s">
        <v>508</v>
      </c>
      <c r="C1632" s="20"/>
      <c r="D1632" s="54">
        <v>12383.2</v>
      </c>
      <c r="E1632" s="54">
        <v>49903.6</v>
      </c>
      <c r="F1632" s="54">
        <v>43407.9</v>
      </c>
      <c r="G1632" s="62">
        <f t="shared" si="226"/>
        <v>-6495.6999999999971</v>
      </c>
      <c r="H1632" s="53">
        <f t="shared" si="227"/>
        <v>86.983504196090067</v>
      </c>
    </row>
    <row r="1633" spans="1:8" ht="14.25" customHeight="1" x14ac:dyDescent="0.2">
      <c r="A1633" s="9"/>
      <c r="B1633" s="4" t="s">
        <v>57</v>
      </c>
      <c r="C1633" s="20"/>
      <c r="D1633" s="54">
        <v>24531.3</v>
      </c>
      <c r="E1633" s="54">
        <v>62342.8</v>
      </c>
      <c r="F1633" s="54">
        <v>55846</v>
      </c>
      <c r="G1633" s="62">
        <f t="shared" si="226"/>
        <v>-6496.8000000000029</v>
      </c>
      <c r="H1633" s="53">
        <f t="shared" si="227"/>
        <v>89.578908871593825</v>
      </c>
    </row>
    <row r="1634" spans="1:8" ht="14.25" customHeight="1" x14ac:dyDescent="0.2">
      <c r="A1634" s="9"/>
      <c r="B1634" s="197"/>
      <c r="C1634" s="197"/>
      <c r="D1634" s="198"/>
      <c r="E1634" s="198"/>
      <c r="F1634" s="198"/>
      <c r="G1634" s="198"/>
      <c r="H1634" s="198"/>
    </row>
    <row r="1635" spans="1:8" ht="21.75" customHeight="1" x14ac:dyDescent="0.2">
      <c r="A1635" s="9"/>
      <c r="B1635" s="4" t="s">
        <v>325</v>
      </c>
      <c r="C1635" s="26" t="s">
        <v>326</v>
      </c>
      <c r="D1635" s="48"/>
      <c r="E1635" s="48"/>
      <c r="F1635" s="48"/>
      <c r="G1635" s="48"/>
      <c r="H1635" s="48"/>
    </row>
    <row r="1636" spans="1:8" ht="21.75" customHeight="1" x14ac:dyDescent="0.2">
      <c r="A1636" s="9"/>
      <c r="B1636" s="4"/>
      <c r="C1636" s="29" t="s">
        <v>0</v>
      </c>
      <c r="D1636" s="15" t="s">
        <v>501</v>
      </c>
      <c r="E1636" s="15" t="s">
        <v>502</v>
      </c>
      <c r="F1636" s="15" t="s">
        <v>499</v>
      </c>
      <c r="G1636" s="16" t="s">
        <v>472</v>
      </c>
      <c r="H1636" s="15" t="s">
        <v>500</v>
      </c>
    </row>
    <row r="1637" spans="1:8" ht="14.25" customHeight="1" x14ac:dyDescent="0.2">
      <c r="A1637" s="9"/>
      <c r="B1637" s="5" t="s">
        <v>54</v>
      </c>
      <c r="C1637" s="22" t="s">
        <v>55</v>
      </c>
      <c r="D1637" s="51">
        <v>711018</v>
      </c>
      <c r="E1637" s="51">
        <v>589459</v>
      </c>
      <c r="F1637" s="51">
        <v>486853.3</v>
      </c>
      <c r="G1637" s="14">
        <f>F1637-E1637</f>
        <v>-102605.70000000001</v>
      </c>
      <c r="H1637" s="53">
        <f t="shared" ref="H1637:H1639" si="228">F1637/E1637*100</f>
        <v>82.59324227808888</v>
      </c>
    </row>
    <row r="1638" spans="1:8" ht="14.25" customHeight="1" x14ac:dyDescent="0.2">
      <c r="A1638" s="9"/>
      <c r="B1638" s="4" t="s">
        <v>56</v>
      </c>
      <c r="C1638" s="20"/>
      <c r="D1638" s="54">
        <v>711018</v>
      </c>
      <c r="E1638" s="54">
        <v>589459</v>
      </c>
      <c r="F1638" s="54">
        <v>486853.3</v>
      </c>
      <c r="G1638" s="62">
        <f>F1638-E1638</f>
        <v>-102605.70000000001</v>
      </c>
      <c r="H1638" s="53">
        <f t="shared" si="228"/>
        <v>82.59324227808888</v>
      </c>
    </row>
    <row r="1639" spans="1:8" ht="14.25" customHeight="1" x14ac:dyDescent="0.2">
      <c r="A1639" s="9"/>
      <c r="B1639" s="4" t="s">
        <v>57</v>
      </c>
      <c r="C1639" s="20"/>
      <c r="D1639" s="54">
        <v>711018</v>
      </c>
      <c r="E1639" s="54">
        <v>589459</v>
      </c>
      <c r="F1639" s="54">
        <v>486853.3</v>
      </c>
      <c r="G1639" s="62">
        <f>F1639-E1639</f>
        <v>-102605.70000000001</v>
      </c>
      <c r="H1639" s="53">
        <f t="shared" si="228"/>
        <v>82.59324227808888</v>
      </c>
    </row>
    <row r="1640" spans="1:8" ht="14.25" customHeight="1" x14ac:dyDescent="0.2">
      <c r="A1640" s="9"/>
      <c r="B1640" s="197"/>
      <c r="C1640" s="197"/>
      <c r="D1640" s="198"/>
      <c r="E1640" s="198"/>
      <c r="F1640" s="198"/>
      <c r="G1640" s="198"/>
      <c r="H1640" s="198"/>
    </row>
    <row r="1641" spans="1:8" ht="22.5" customHeight="1" x14ac:dyDescent="0.2">
      <c r="A1641" s="9"/>
      <c r="B1641" s="4" t="s">
        <v>16</v>
      </c>
      <c r="C1641" s="26" t="s">
        <v>327</v>
      </c>
      <c r="D1641" s="48"/>
      <c r="E1641" s="48"/>
      <c r="F1641" s="48"/>
      <c r="G1641" s="48"/>
      <c r="H1641" s="48"/>
    </row>
    <row r="1642" spans="1:8" ht="21.75" customHeight="1" x14ac:dyDescent="0.2">
      <c r="A1642" s="9"/>
      <c r="B1642" s="4"/>
      <c r="C1642" s="29" t="s">
        <v>0</v>
      </c>
      <c r="D1642" s="15" t="s">
        <v>501</v>
      </c>
      <c r="E1642" s="15" t="s">
        <v>502</v>
      </c>
      <c r="F1642" s="15" t="s">
        <v>499</v>
      </c>
      <c r="G1642" s="16" t="s">
        <v>472</v>
      </c>
      <c r="H1642" s="15" t="s">
        <v>500</v>
      </c>
    </row>
    <row r="1643" spans="1:8" ht="14.25" customHeight="1" x14ac:dyDescent="0.2">
      <c r="A1643" s="9"/>
      <c r="B1643" s="5" t="s">
        <v>37</v>
      </c>
      <c r="C1643" s="22" t="s">
        <v>38</v>
      </c>
      <c r="D1643" s="51">
        <v>17826.400000000001</v>
      </c>
      <c r="E1643" s="51">
        <v>20826.400000000001</v>
      </c>
      <c r="F1643" s="51">
        <v>20826.400000000001</v>
      </c>
      <c r="G1643" s="14">
        <f t="shared" ref="G1643:G1652" si="229">F1643-E1643</f>
        <v>0</v>
      </c>
      <c r="H1643" s="53">
        <f t="shared" ref="H1643:H1652" si="230">F1643/E1643*100</f>
        <v>100</v>
      </c>
    </row>
    <row r="1644" spans="1:8" ht="14.25" customHeight="1" x14ac:dyDescent="0.2">
      <c r="A1644" s="9"/>
      <c r="B1644" s="5" t="s">
        <v>39</v>
      </c>
      <c r="C1644" s="22" t="s">
        <v>40</v>
      </c>
      <c r="D1644" s="46">
        <v>2674</v>
      </c>
      <c r="E1644" s="46">
        <v>3118</v>
      </c>
      <c r="F1644" s="46">
        <v>3118</v>
      </c>
      <c r="G1644" s="14">
        <f t="shared" si="229"/>
        <v>0</v>
      </c>
      <c r="H1644" s="53">
        <f t="shared" si="230"/>
        <v>100</v>
      </c>
    </row>
    <row r="1645" spans="1:8" ht="14.25" customHeight="1" x14ac:dyDescent="0.2">
      <c r="A1645" s="9"/>
      <c r="B1645" s="5" t="s">
        <v>41</v>
      </c>
      <c r="C1645" s="22" t="s">
        <v>42</v>
      </c>
      <c r="D1645" s="46">
        <v>4978.8</v>
      </c>
      <c r="E1645" s="46">
        <v>3978.8</v>
      </c>
      <c r="F1645" s="46">
        <v>3644.7</v>
      </c>
      <c r="G1645" s="14">
        <f t="shared" si="229"/>
        <v>-334.10000000000036</v>
      </c>
      <c r="H1645" s="53">
        <f t="shared" si="230"/>
        <v>91.602995878154204</v>
      </c>
    </row>
    <row r="1646" spans="1:8" ht="14.25" customHeight="1" x14ac:dyDescent="0.2">
      <c r="A1646" s="9"/>
      <c r="B1646" s="5" t="s">
        <v>43</v>
      </c>
      <c r="C1646" s="22" t="s">
        <v>44</v>
      </c>
      <c r="D1646" s="46">
        <v>1150</v>
      </c>
      <c r="E1646" s="46">
        <v>2150</v>
      </c>
      <c r="F1646" s="46">
        <v>1706.5</v>
      </c>
      <c r="G1646" s="14">
        <f t="shared" si="229"/>
        <v>-443.5</v>
      </c>
      <c r="H1646" s="53">
        <f t="shared" si="230"/>
        <v>79.372093023255815</v>
      </c>
    </row>
    <row r="1647" spans="1:8" ht="14.25" customHeight="1" x14ac:dyDescent="0.2">
      <c r="A1647" s="9"/>
      <c r="B1647" s="5" t="s">
        <v>45</v>
      </c>
      <c r="C1647" s="22" t="s">
        <v>46</v>
      </c>
      <c r="D1647" s="46">
        <v>843.9</v>
      </c>
      <c r="E1647" s="46">
        <v>843.9</v>
      </c>
      <c r="F1647" s="46">
        <v>670.3</v>
      </c>
      <c r="G1647" s="14">
        <f t="shared" si="229"/>
        <v>-173.60000000000002</v>
      </c>
      <c r="H1647" s="53">
        <f t="shared" si="230"/>
        <v>79.428842279890972</v>
      </c>
    </row>
    <row r="1648" spans="1:8" ht="14.25" customHeight="1" x14ac:dyDescent="0.2">
      <c r="A1648" s="9"/>
      <c r="B1648" s="4" t="s">
        <v>53</v>
      </c>
      <c r="C1648" s="20"/>
      <c r="D1648" s="54">
        <v>27473.1</v>
      </c>
      <c r="E1648" s="54">
        <v>30917.1</v>
      </c>
      <c r="F1648" s="54">
        <v>29965.9</v>
      </c>
      <c r="G1648" s="62">
        <f t="shared" si="229"/>
        <v>-951.19999999999709</v>
      </c>
      <c r="H1648" s="53">
        <f t="shared" si="230"/>
        <v>96.923385440419707</v>
      </c>
    </row>
    <row r="1649" spans="1:8" ht="14.25" customHeight="1" x14ac:dyDescent="0.2">
      <c r="A1649" s="9"/>
      <c r="B1649" s="5" t="s">
        <v>54</v>
      </c>
      <c r="C1649" s="22" t="s">
        <v>55</v>
      </c>
      <c r="D1649" s="46">
        <v>713.8</v>
      </c>
      <c r="E1649" s="46">
        <v>713.8</v>
      </c>
      <c r="F1649" s="46">
        <v>329.9</v>
      </c>
      <c r="G1649" s="14">
        <f t="shared" si="229"/>
        <v>-383.9</v>
      </c>
      <c r="H1649" s="53">
        <f t="shared" si="230"/>
        <v>46.217427850938634</v>
      </c>
    </row>
    <row r="1650" spans="1:8" ht="14.25" customHeight="1" x14ac:dyDescent="0.2">
      <c r="A1650" s="9"/>
      <c r="B1650" s="4" t="s">
        <v>56</v>
      </c>
      <c r="C1650" s="20"/>
      <c r="D1650" s="54">
        <v>28186.9</v>
      </c>
      <c r="E1650" s="54">
        <v>31630.9</v>
      </c>
      <c r="F1650" s="54">
        <v>30295.8</v>
      </c>
      <c r="G1650" s="62">
        <f t="shared" si="229"/>
        <v>-1335.1000000000022</v>
      </c>
      <c r="H1650" s="53">
        <f t="shared" si="230"/>
        <v>95.779127372284691</v>
      </c>
    </row>
    <row r="1651" spans="1:8" ht="14.25" customHeight="1" x14ac:dyDescent="0.2">
      <c r="A1651" s="9"/>
      <c r="B1651" s="4" t="s">
        <v>508</v>
      </c>
      <c r="C1651" s="20"/>
      <c r="D1651" s="54">
        <v>0</v>
      </c>
      <c r="E1651" s="54">
        <v>32.9</v>
      </c>
      <c r="F1651" s="54">
        <v>32.9</v>
      </c>
      <c r="G1651" s="62">
        <f t="shared" si="229"/>
        <v>0</v>
      </c>
      <c r="H1651" s="53">
        <f t="shared" si="230"/>
        <v>100</v>
      </c>
    </row>
    <row r="1652" spans="1:8" ht="14.25" customHeight="1" x14ac:dyDescent="0.2">
      <c r="A1652" s="9"/>
      <c r="B1652" s="4" t="s">
        <v>57</v>
      </c>
      <c r="C1652" s="20"/>
      <c r="D1652" s="54">
        <v>28186.9</v>
      </c>
      <c r="E1652" s="54">
        <v>31663.8</v>
      </c>
      <c r="F1652" s="54">
        <v>30328.6</v>
      </c>
      <c r="G1652" s="62">
        <f t="shared" si="229"/>
        <v>-1335.2000000000007</v>
      </c>
      <c r="H1652" s="53">
        <f t="shared" si="230"/>
        <v>95.783197215747947</v>
      </c>
    </row>
    <row r="1653" spans="1:8" ht="14.25" customHeight="1" x14ac:dyDescent="0.2">
      <c r="A1653" s="9"/>
      <c r="B1653" s="197"/>
      <c r="C1653" s="197"/>
      <c r="D1653" s="198"/>
      <c r="E1653" s="198"/>
      <c r="F1653" s="198"/>
      <c r="G1653" s="198"/>
      <c r="H1653" s="198"/>
    </row>
    <row r="1654" spans="1:8" ht="21" customHeight="1" x14ac:dyDescent="0.2">
      <c r="A1654" s="9"/>
      <c r="B1654" s="4" t="s">
        <v>17</v>
      </c>
      <c r="C1654" s="26" t="s">
        <v>328</v>
      </c>
      <c r="D1654" s="48"/>
      <c r="E1654" s="48"/>
      <c r="F1654" s="48"/>
      <c r="G1654" s="48"/>
      <c r="H1654" s="48"/>
    </row>
    <row r="1655" spans="1:8" ht="24.75" customHeight="1" x14ac:dyDescent="0.2">
      <c r="A1655" s="9"/>
      <c r="B1655" s="4"/>
      <c r="C1655" s="29" t="s">
        <v>0</v>
      </c>
      <c r="D1655" s="15" t="s">
        <v>501</v>
      </c>
      <c r="E1655" s="15" t="s">
        <v>502</v>
      </c>
      <c r="F1655" s="15" t="s">
        <v>499</v>
      </c>
      <c r="G1655" s="16" t="s">
        <v>472</v>
      </c>
      <c r="H1655" s="15" t="s">
        <v>500</v>
      </c>
    </row>
    <row r="1656" spans="1:8" ht="14.25" customHeight="1" x14ac:dyDescent="0.2">
      <c r="A1656" s="9"/>
      <c r="B1656" s="5" t="s">
        <v>37</v>
      </c>
      <c r="C1656" s="22" t="s">
        <v>38</v>
      </c>
      <c r="D1656" s="51">
        <v>924326.3</v>
      </c>
      <c r="E1656" s="51">
        <v>972672.2</v>
      </c>
      <c r="F1656" s="51">
        <v>1030173.7</v>
      </c>
      <c r="G1656" s="14">
        <f t="shared" ref="G1656:G1666" si="231">F1656-E1656</f>
        <v>57501.5</v>
      </c>
      <c r="H1656" s="53">
        <f t="shared" ref="H1656:H1666" si="232">F1656/E1656*100</f>
        <v>105.91170386076625</v>
      </c>
    </row>
    <row r="1657" spans="1:8" ht="14.25" customHeight="1" x14ac:dyDescent="0.2">
      <c r="A1657" s="9"/>
      <c r="B1657" s="5" t="s">
        <v>39</v>
      </c>
      <c r="C1657" s="22" t="s">
        <v>40</v>
      </c>
      <c r="D1657" s="46">
        <v>158955</v>
      </c>
      <c r="E1657" s="46">
        <v>167384.79999999999</v>
      </c>
      <c r="F1657" s="46">
        <v>173739.7</v>
      </c>
      <c r="G1657" s="14">
        <f t="shared" si="231"/>
        <v>6354.9000000000233</v>
      </c>
      <c r="H1657" s="53">
        <f t="shared" si="232"/>
        <v>103.79658129053536</v>
      </c>
    </row>
    <row r="1658" spans="1:8" ht="14.25" customHeight="1" x14ac:dyDescent="0.2">
      <c r="A1658" s="9"/>
      <c r="B1658" s="5" t="s">
        <v>41</v>
      </c>
      <c r="C1658" s="22" t="s">
        <v>42</v>
      </c>
      <c r="D1658" s="46">
        <v>182651.6</v>
      </c>
      <c r="E1658" s="46">
        <v>242494.1</v>
      </c>
      <c r="F1658" s="46">
        <v>146044.20000000001</v>
      </c>
      <c r="G1658" s="14">
        <f t="shared" si="231"/>
        <v>-96449.9</v>
      </c>
      <c r="H1658" s="53">
        <f t="shared" si="232"/>
        <v>60.225877660528646</v>
      </c>
    </row>
    <row r="1659" spans="1:8" ht="14.25" customHeight="1" x14ac:dyDescent="0.2">
      <c r="A1659" s="9"/>
      <c r="B1659" s="5" t="s">
        <v>43</v>
      </c>
      <c r="C1659" s="22" t="s">
        <v>44</v>
      </c>
      <c r="D1659" s="46">
        <v>44827.3</v>
      </c>
      <c r="E1659" s="46">
        <v>69230.399999999994</v>
      </c>
      <c r="F1659" s="46">
        <v>66712.5</v>
      </c>
      <c r="G1659" s="14">
        <f t="shared" si="231"/>
        <v>-2517.8999999999942</v>
      </c>
      <c r="H1659" s="53">
        <f t="shared" si="232"/>
        <v>96.363013936074339</v>
      </c>
    </row>
    <row r="1660" spans="1:8" ht="14.25" customHeight="1" x14ac:dyDescent="0.2">
      <c r="A1660" s="9"/>
      <c r="B1660" s="5" t="s">
        <v>45</v>
      </c>
      <c r="C1660" s="22" t="s">
        <v>46</v>
      </c>
      <c r="D1660" s="46">
        <v>51511.3</v>
      </c>
      <c r="E1660" s="46">
        <v>51470.1</v>
      </c>
      <c r="F1660" s="46">
        <v>52531.3</v>
      </c>
      <c r="G1660" s="14">
        <f t="shared" si="231"/>
        <v>1061.2000000000044</v>
      </c>
      <c r="H1660" s="53">
        <f t="shared" si="232"/>
        <v>102.06177955745181</v>
      </c>
    </row>
    <row r="1661" spans="1:8" ht="14.25" customHeight="1" x14ac:dyDescent="0.2">
      <c r="A1661" s="9"/>
      <c r="B1661" s="5" t="s">
        <v>51</v>
      </c>
      <c r="C1661" s="22" t="s">
        <v>52</v>
      </c>
      <c r="D1661" s="46">
        <v>4970.8</v>
      </c>
      <c r="E1661" s="46">
        <v>5817.1</v>
      </c>
      <c r="F1661" s="46">
        <v>4756.5</v>
      </c>
      <c r="G1661" s="14">
        <f t="shared" si="231"/>
        <v>-1060.6000000000004</v>
      </c>
      <c r="H1661" s="53">
        <f t="shared" si="232"/>
        <v>81.767547403345304</v>
      </c>
    </row>
    <row r="1662" spans="1:8" ht="14.25" customHeight="1" x14ac:dyDescent="0.2">
      <c r="A1662" s="9"/>
      <c r="B1662" s="4" t="s">
        <v>53</v>
      </c>
      <c r="C1662" s="20"/>
      <c r="D1662" s="54">
        <v>1367242.3</v>
      </c>
      <c r="E1662" s="54">
        <v>1509068.7</v>
      </c>
      <c r="F1662" s="54">
        <v>1473957.9</v>
      </c>
      <c r="G1662" s="14">
        <f t="shared" si="231"/>
        <v>-35110.800000000047</v>
      </c>
      <c r="H1662" s="53">
        <f t="shared" si="232"/>
        <v>97.673346481840085</v>
      </c>
    </row>
    <row r="1663" spans="1:8" ht="14.25" customHeight="1" x14ac:dyDescent="0.2">
      <c r="A1663" s="9"/>
      <c r="B1663" s="5" t="s">
        <v>54</v>
      </c>
      <c r="C1663" s="22" t="s">
        <v>55</v>
      </c>
      <c r="D1663" s="46">
        <v>3000</v>
      </c>
      <c r="E1663" s="46">
        <v>296912.09999999998</v>
      </c>
      <c r="F1663" s="46">
        <v>135797.4</v>
      </c>
      <c r="G1663" s="14">
        <f t="shared" si="231"/>
        <v>-161114.69999999998</v>
      </c>
      <c r="H1663" s="53">
        <f t="shared" si="232"/>
        <v>45.736566478765937</v>
      </c>
    </row>
    <row r="1664" spans="1:8" ht="14.25" customHeight="1" x14ac:dyDescent="0.2">
      <c r="A1664" s="9"/>
      <c r="B1664" s="4" t="s">
        <v>56</v>
      </c>
      <c r="C1664" s="20"/>
      <c r="D1664" s="54">
        <v>1370242.3</v>
      </c>
      <c r="E1664" s="54">
        <v>1805980.8</v>
      </c>
      <c r="F1664" s="54">
        <v>1609755.2</v>
      </c>
      <c r="G1664" s="14">
        <f t="shared" si="231"/>
        <v>-196225.60000000009</v>
      </c>
      <c r="H1664" s="53">
        <f t="shared" si="232"/>
        <v>89.134679615641531</v>
      </c>
    </row>
    <row r="1665" spans="1:8" ht="14.25" customHeight="1" x14ac:dyDescent="0.2">
      <c r="A1665" s="9"/>
      <c r="B1665" s="4" t="s">
        <v>508</v>
      </c>
      <c r="C1665" s="20"/>
      <c r="D1665" s="54">
        <v>142355.29999999999</v>
      </c>
      <c r="E1665" s="54">
        <v>171117.2</v>
      </c>
      <c r="F1665" s="54">
        <v>94088.9</v>
      </c>
      <c r="G1665" s="62">
        <f t="shared" si="231"/>
        <v>-77028.300000000017</v>
      </c>
      <c r="H1665" s="53">
        <f t="shared" si="232"/>
        <v>54.985062869191403</v>
      </c>
    </row>
    <row r="1666" spans="1:8" ht="14.25" customHeight="1" x14ac:dyDescent="0.2">
      <c r="A1666" s="9"/>
      <c r="B1666" s="4" t="s">
        <v>57</v>
      </c>
      <c r="C1666" s="20"/>
      <c r="D1666" s="54">
        <v>1512597.6</v>
      </c>
      <c r="E1666" s="54">
        <v>1977098</v>
      </c>
      <c r="F1666" s="54">
        <v>1703844.2</v>
      </c>
      <c r="G1666" s="62">
        <f t="shared" si="231"/>
        <v>-273253.80000000005</v>
      </c>
      <c r="H1666" s="53">
        <f t="shared" si="232"/>
        <v>86.179046258708468</v>
      </c>
    </row>
    <row r="1667" spans="1:8" ht="14.25" customHeight="1" x14ac:dyDescent="0.2">
      <c r="A1667" s="9"/>
      <c r="B1667" s="197"/>
      <c r="C1667" s="197"/>
      <c r="D1667" s="198"/>
      <c r="E1667" s="198"/>
      <c r="F1667" s="198"/>
      <c r="G1667" s="198"/>
      <c r="H1667" s="198"/>
    </row>
    <row r="1668" spans="1:8" ht="21" customHeight="1" x14ac:dyDescent="0.2">
      <c r="A1668" s="9"/>
      <c r="B1668" s="4" t="s">
        <v>18</v>
      </c>
      <c r="C1668" s="26" t="s">
        <v>329</v>
      </c>
      <c r="D1668" s="48"/>
      <c r="E1668" s="48"/>
      <c r="F1668" s="48"/>
      <c r="G1668" s="48"/>
      <c r="H1668" s="48"/>
    </row>
    <row r="1669" spans="1:8" ht="20.25" customHeight="1" x14ac:dyDescent="0.2">
      <c r="A1669" s="9"/>
      <c r="B1669" s="4"/>
      <c r="C1669" s="29" t="s">
        <v>0</v>
      </c>
      <c r="D1669" s="15" t="s">
        <v>501</v>
      </c>
      <c r="E1669" s="15" t="s">
        <v>502</v>
      </c>
      <c r="F1669" s="15" t="s">
        <v>499</v>
      </c>
      <c r="G1669" s="16" t="s">
        <v>472</v>
      </c>
      <c r="H1669" s="15" t="s">
        <v>500</v>
      </c>
    </row>
    <row r="1670" spans="1:8" ht="14.25" customHeight="1" x14ac:dyDescent="0.2">
      <c r="A1670" s="9"/>
      <c r="B1670" s="5" t="s">
        <v>37</v>
      </c>
      <c r="C1670" s="22" t="s">
        <v>38</v>
      </c>
      <c r="D1670" s="51">
        <v>2694.1</v>
      </c>
      <c r="E1670" s="51">
        <v>3366.2</v>
      </c>
      <c r="F1670" s="51">
        <v>3366.2</v>
      </c>
      <c r="G1670" s="14">
        <f t="shared" ref="G1670:G1678" si="233">F1670-E1670</f>
        <v>0</v>
      </c>
      <c r="H1670" s="53">
        <f t="shared" ref="H1670:H1678" si="234">F1670/E1670*100</f>
        <v>100</v>
      </c>
    </row>
    <row r="1671" spans="1:8" ht="14.25" customHeight="1" x14ac:dyDescent="0.2">
      <c r="A1671" s="9"/>
      <c r="B1671" s="5" t="s">
        <v>39</v>
      </c>
      <c r="C1671" s="22" t="s">
        <v>40</v>
      </c>
      <c r="D1671" s="46">
        <v>398.7</v>
      </c>
      <c r="E1671" s="46">
        <v>497.7</v>
      </c>
      <c r="F1671" s="46">
        <v>497.7</v>
      </c>
      <c r="G1671" s="14">
        <f t="shared" si="233"/>
        <v>0</v>
      </c>
      <c r="H1671" s="53">
        <f t="shared" si="234"/>
        <v>100</v>
      </c>
    </row>
    <row r="1672" spans="1:8" ht="14.25" customHeight="1" x14ac:dyDescent="0.2">
      <c r="A1672" s="9"/>
      <c r="B1672" s="5" t="s">
        <v>41</v>
      </c>
      <c r="C1672" s="22" t="s">
        <v>42</v>
      </c>
      <c r="D1672" s="46">
        <v>4569.1000000000004</v>
      </c>
      <c r="E1672" s="46">
        <v>55083</v>
      </c>
      <c r="F1672" s="46">
        <v>20041.3</v>
      </c>
      <c r="G1672" s="14">
        <f t="shared" si="233"/>
        <v>-35041.699999999997</v>
      </c>
      <c r="H1672" s="53">
        <f t="shared" si="234"/>
        <v>36.383820779550859</v>
      </c>
    </row>
    <row r="1673" spans="1:8" ht="14.25" customHeight="1" x14ac:dyDescent="0.2">
      <c r="A1673" s="9"/>
      <c r="B1673" s="5" t="s">
        <v>43</v>
      </c>
      <c r="C1673" s="22" t="s">
        <v>44</v>
      </c>
      <c r="D1673" s="46">
        <v>152.19999999999999</v>
      </c>
      <c r="E1673" s="46">
        <v>120.2</v>
      </c>
      <c r="F1673" s="46">
        <v>111.6</v>
      </c>
      <c r="G1673" s="14">
        <f t="shared" si="233"/>
        <v>-8.6000000000000085</v>
      </c>
      <c r="H1673" s="53">
        <f t="shared" si="234"/>
        <v>92.845257903494172</v>
      </c>
    </row>
    <row r="1674" spans="1:8" ht="14.25" customHeight="1" x14ac:dyDescent="0.2">
      <c r="A1674" s="9"/>
      <c r="B1674" s="5" t="s">
        <v>45</v>
      </c>
      <c r="C1674" s="22" t="s">
        <v>46</v>
      </c>
      <c r="D1674" s="46">
        <v>365.2</v>
      </c>
      <c r="E1674" s="46">
        <v>397.2</v>
      </c>
      <c r="F1674" s="46">
        <v>397.1</v>
      </c>
      <c r="G1674" s="14">
        <f t="shared" si="233"/>
        <v>-9.9999999999965894E-2</v>
      </c>
      <c r="H1674" s="53">
        <f t="shared" si="234"/>
        <v>99.974823766364565</v>
      </c>
    </row>
    <row r="1675" spans="1:8" ht="14.25" customHeight="1" x14ac:dyDescent="0.2">
      <c r="A1675" s="9"/>
      <c r="B1675" s="4" t="s">
        <v>53</v>
      </c>
      <c r="C1675" s="20"/>
      <c r="D1675" s="54">
        <v>8179.3</v>
      </c>
      <c r="E1675" s="54">
        <v>59464.3</v>
      </c>
      <c r="F1675" s="54">
        <v>24413.9</v>
      </c>
      <c r="G1675" s="62">
        <f t="shared" si="233"/>
        <v>-35050.400000000001</v>
      </c>
      <c r="H1675" s="53">
        <f t="shared" si="234"/>
        <v>41.056398545009358</v>
      </c>
    </row>
    <row r="1676" spans="1:8" ht="14.25" customHeight="1" x14ac:dyDescent="0.2">
      <c r="A1676" s="9"/>
      <c r="B1676" s="5" t="s">
        <v>54</v>
      </c>
      <c r="C1676" s="22" t="s">
        <v>55</v>
      </c>
      <c r="D1676" s="46">
        <v>250</v>
      </c>
      <c r="E1676" s="46">
        <v>100</v>
      </c>
      <c r="F1676" s="46">
        <v>95</v>
      </c>
      <c r="G1676" s="14">
        <f t="shared" si="233"/>
        <v>-5</v>
      </c>
      <c r="H1676" s="53">
        <f t="shared" si="234"/>
        <v>95</v>
      </c>
    </row>
    <row r="1677" spans="1:8" ht="14.25" customHeight="1" x14ac:dyDescent="0.2">
      <c r="A1677" s="9"/>
      <c r="B1677" s="4" t="s">
        <v>56</v>
      </c>
      <c r="C1677" s="20"/>
      <c r="D1677" s="54">
        <v>8429.2999999999993</v>
      </c>
      <c r="E1677" s="54">
        <v>59564.3</v>
      </c>
      <c r="F1677" s="54">
        <v>24508.9</v>
      </c>
      <c r="G1677" s="62">
        <f t="shared" si="233"/>
        <v>-35055.4</v>
      </c>
      <c r="H1677" s="53">
        <f t="shared" si="234"/>
        <v>41.146962190439574</v>
      </c>
    </row>
    <row r="1678" spans="1:8" ht="14.25" customHeight="1" x14ac:dyDescent="0.2">
      <c r="A1678" s="9"/>
      <c r="B1678" s="4" t="s">
        <v>57</v>
      </c>
      <c r="C1678" s="20"/>
      <c r="D1678" s="54">
        <v>8429.2999999999993</v>
      </c>
      <c r="E1678" s="54">
        <v>59564.3</v>
      </c>
      <c r="F1678" s="54">
        <v>24508.9</v>
      </c>
      <c r="G1678" s="62">
        <f t="shared" si="233"/>
        <v>-35055.4</v>
      </c>
      <c r="H1678" s="53">
        <f t="shared" si="234"/>
        <v>41.146962190439574</v>
      </c>
    </row>
    <row r="1679" spans="1:8" ht="14.25" customHeight="1" x14ac:dyDescent="0.2">
      <c r="A1679" s="9"/>
      <c r="B1679" s="197"/>
      <c r="C1679" s="197"/>
      <c r="D1679" s="198"/>
      <c r="E1679" s="198"/>
      <c r="F1679" s="198"/>
      <c r="G1679" s="198"/>
      <c r="H1679" s="198"/>
    </row>
    <row r="1680" spans="1:8" ht="20.25" customHeight="1" x14ac:dyDescent="0.2">
      <c r="A1680" s="9"/>
      <c r="B1680" s="4" t="s">
        <v>330</v>
      </c>
      <c r="C1680" s="26" t="s">
        <v>331</v>
      </c>
      <c r="D1680" s="48"/>
      <c r="E1680" s="48"/>
      <c r="F1680" s="48"/>
      <c r="G1680" s="48"/>
      <c r="H1680" s="48"/>
    </row>
    <row r="1681" spans="1:8" ht="21.75" customHeight="1" x14ac:dyDescent="0.2">
      <c r="A1681" s="9"/>
      <c r="B1681" s="4"/>
      <c r="C1681" s="29" t="s">
        <v>0</v>
      </c>
      <c r="D1681" s="15" t="s">
        <v>501</v>
      </c>
      <c r="E1681" s="15" t="s">
        <v>502</v>
      </c>
      <c r="F1681" s="15" t="s">
        <v>499</v>
      </c>
      <c r="G1681" s="16" t="s">
        <v>472</v>
      </c>
      <c r="H1681" s="15" t="s">
        <v>500</v>
      </c>
    </row>
    <row r="1682" spans="1:8" ht="14.25" customHeight="1" x14ac:dyDescent="0.2">
      <c r="A1682" s="9"/>
      <c r="B1682" s="5" t="s">
        <v>37</v>
      </c>
      <c r="C1682" s="22" t="s">
        <v>38</v>
      </c>
      <c r="D1682" s="51">
        <v>519.29999999999995</v>
      </c>
      <c r="E1682" s="51">
        <v>519.29999999999995</v>
      </c>
      <c r="F1682" s="51">
        <v>519.29999999999995</v>
      </c>
      <c r="G1682" s="14">
        <f t="shared" ref="G1682:G1687" si="235">F1682-E1682</f>
        <v>0</v>
      </c>
      <c r="H1682" s="53">
        <f t="shared" ref="H1682:H1687" si="236">F1682/E1682*100</f>
        <v>100</v>
      </c>
    </row>
    <row r="1683" spans="1:8" ht="14.25" customHeight="1" x14ac:dyDescent="0.2">
      <c r="A1683" s="9"/>
      <c r="B1683" s="5" t="s">
        <v>39</v>
      </c>
      <c r="C1683" s="22" t="s">
        <v>40</v>
      </c>
      <c r="D1683" s="46">
        <v>89.6</v>
      </c>
      <c r="E1683" s="46">
        <v>89.6</v>
      </c>
      <c r="F1683" s="46">
        <v>77.8</v>
      </c>
      <c r="G1683" s="14">
        <f t="shared" si="235"/>
        <v>-11.799999999999997</v>
      </c>
      <c r="H1683" s="53">
        <f t="shared" si="236"/>
        <v>86.830357142857139</v>
      </c>
    </row>
    <row r="1684" spans="1:8" ht="14.25" customHeight="1" x14ac:dyDescent="0.2">
      <c r="A1684" s="9"/>
      <c r="B1684" s="5" t="s">
        <v>41</v>
      </c>
      <c r="C1684" s="22" t="s">
        <v>42</v>
      </c>
      <c r="D1684" s="46">
        <v>233.8</v>
      </c>
      <c r="E1684" s="46">
        <v>233.8</v>
      </c>
      <c r="F1684" s="46">
        <v>205.2</v>
      </c>
      <c r="G1684" s="14">
        <f t="shared" si="235"/>
        <v>-28.600000000000023</v>
      </c>
      <c r="H1684" s="53">
        <f t="shared" si="236"/>
        <v>87.767322497861414</v>
      </c>
    </row>
    <row r="1685" spans="1:8" ht="14.25" customHeight="1" x14ac:dyDescent="0.2">
      <c r="A1685" s="9"/>
      <c r="B1685" s="4" t="s">
        <v>53</v>
      </c>
      <c r="C1685" s="20"/>
      <c r="D1685" s="54">
        <v>842.7</v>
      </c>
      <c r="E1685" s="54">
        <v>842.7</v>
      </c>
      <c r="F1685" s="54">
        <v>802.3</v>
      </c>
      <c r="G1685" s="62">
        <f t="shared" si="235"/>
        <v>-40.400000000000091</v>
      </c>
      <c r="H1685" s="53">
        <f t="shared" si="236"/>
        <v>95.205885843123284</v>
      </c>
    </row>
    <row r="1686" spans="1:8" ht="14.25" customHeight="1" x14ac:dyDescent="0.2">
      <c r="A1686" s="9"/>
      <c r="B1686" s="4" t="s">
        <v>56</v>
      </c>
      <c r="C1686" s="20"/>
      <c r="D1686" s="54">
        <v>842.7</v>
      </c>
      <c r="E1686" s="54">
        <v>842.7</v>
      </c>
      <c r="F1686" s="54">
        <v>802.3</v>
      </c>
      <c r="G1686" s="62">
        <f t="shared" si="235"/>
        <v>-40.400000000000091</v>
      </c>
      <c r="H1686" s="53">
        <f t="shared" si="236"/>
        <v>95.205885843123284</v>
      </c>
    </row>
    <row r="1687" spans="1:8" ht="14.25" customHeight="1" x14ac:dyDescent="0.2">
      <c r="A1687" s="9"/>
      <c r="B1687" s="4" t="s">
        <v>57</v>
      </c>
      <c r="C1687" s="20"/>
      <c r="D1687" s="54">
        <v>842.7</v>
      </c>
      <c r="E1687" s="54">
        <v>842.7</v>
      </c>
      <c r="F1687" s="54">
        <v>802.3</v>
      </c>
      <c r="G1687" s="62">
        <f t="shared" si="235"/>
        <v>-40.400000000000091</v>
      </c>
      <c r="H1687" s="53">
        <f t="shared" si="236"/>
        <v>95.205885843123284</v>
      </c>
    </row>
    <row r="1688" spans="1:8" ht="14.25" customHeight="1" x14ac:dyDescent="0.2">
      <c r="A1688" s="9"/>
      <c r="B1688" s="197"/>
      <c r="C1688" s="197"/>
      <c r="D1688" s="198"/>
      <c r="E1688" s="198"/>
      <c r="F1688" s="198"/>
      <c r="G1688" s="198"/>
      <c r="H1688" s="198"/>
    </row>
    <row r="1689" spans="1:8" ht="25.5" customHeight="1" x14ac:dyDescent="0.2">
      <c r="A1689" s="9"/>
      <c r="B1689" s="4" t="s">
        <v>19</v>
      </c>
      <c r="C1689" s="26" t="s">
        <v>332</v>
      </c>
      <c r="D1689" s="48"/>
      <c r="E1689" s="48"/>
      <c r="F1689" s="48"/>
      <c r="G1689" s="48"/>
      <c r="H1689" s="48"/>
    </row>
    <row r="1690" spans="1:8" ht="24.75" customHeight="1" x14ac:dyDescent="0.2">
      <c r="A1690" s="9"/>
      <c r="B1690" s="4"/>
      <c r="C1690" s="29" t="s">
        <v>0</v>
      </c>
      <c r="D1690" s="15" t="s">
        <v>501</v>
      </c>
      <c r="E1690" s="15" t="s">
        <v>502</v>
      </c>
      <c r="F1690" s="15" t="s">
        <v>499</v>
      </c>
      <c r="G1690" s="16" t="s">
        <v>472</v>
      </c>
      <c r="H1690" s="15" t="s">
        <v>500</v>
      </c>
    </row>
    <row r="1691" spans="1:8" ht="14.25" customHeight="1" x14ac:dyDescent="0.2">
      <c r="A1691" s="9"/>
      <c r="B1691" s="5" t="s">
        <v>37</v>
      </c>
      <c r="C1691" s="22" t="s">
        <v>38</v>
      </c>
      <c r="D1691" s="51">
        <v>4340.2</v>
      </c>
      <c r="E1691" s="51">
        <v>4340.2</v>
      </c>
      <c r="F1691" s="51">
        <v>4029.1</v>
      </c>
      <c r="G1691" s="14">
        <f t="shared" ref="G1691:G1700" si="237">F1691-E1691</f>
        <v>-311.09999999999991</v>
      </c>
      <c r="H1691" s="53">
        <f t="shared" ref="H1691:H1700" si="238">F1691/E1691*100</f>
        <v>92.832127551725733</v>
      </c>
    </row>
    <row r="1692" spans="1:8" ht="14.25" customHeight="1" x14ac:dyDescent="0.2">
      <c r="A1692" s="9"/>
      <c r="B1692" s="5" t="s">
        <v>39</v>
      </c>
      <c r="C1692" s="22" t="s">
        <v>40</v>
      </c>
      <c r="D1692" s="46">
        <v>748.7</v>
      </c>
      <c r="E1692" s="46">
        <v>748.7</v>
      </c>
      <c r="F1692" s="46">
        <v>531.4</v>
      </c>
      <c r="G1692" s="14">
        <f t="shared" si="237"/>
        <v>-217.30000000000007</v>
      </c>
      <c r="H1692" s="53">
        <f t="shared" si="238"/>
        <v>70.976359022305331</v>
      </c>
    </row>
    <row r="1693" spans="1:8" ht="14.25" customHeight="1" x14ac:dyDescent="0.2">
      <c r="A1693" s="9"/>
      <c r="B1693" s="5" t="s">
        <v>41</v>
      </c>
      <c r="C1693" s="22" t="s">
        <v>42</v>
      </c>
      <c r="D1693" s="46">
        <v>14340</v>
      </c>
      <c r="E1693" s="46">
        <v>13740</v>
      </c>
      <c r="F1693" s="46">
        <v>9269.5</v>
      </c>
      <c r="G1693" s="14">
        <f t="shared" si="237"/>
        <v>-4470.5</v>
      </c>
      <c r="H1693" s="53">
        <f t="shared" si="238"/>
        <v>67.463609898107705</v>
      </c>
    </row>
    <row r="1694" spans="1:8" ht="14.25" customHeight="1" x14ac:dyDescent="0.2">
      <c r="A1694" s="9"/>
      <c r="B1694" s="5" t="s">
        <v>43</v>
      </c>
      <c r="C1694" s="22" t="s">
        <v>44</v>
      </c>
      <c r="D1694" s="46">
        <v>300</v>
      </c>
      <c r="E1694" s="46">
        <v>900</v>
      </c>
      <c r="F1694" s="46">
        <v>701.8</v>
      </c>
      <c r="G1694" s="14">
        <f t="shared" si="237"/>
        <v>-198.20000000000005</v>
      </c>
      <c r="H1694" s="53">
        <f t="shared" si="238"/>
        <v>77.977777777777774</v>
      </c>
    </row>
    <row r="1695" spans="1:8" ht="14.25" customHeight="1" x14ac:dyDescent="0.2">
      <c r="A1695" s="9"/>
      <c r="B1695" s="5" t="s">
        <v>45</v>
      </c>
      <c r="C1695" s="22" t="s">
        <v>46</v>
      </c>
      <c r="D1695" s="46">
        <v>544</v>
      </c>
      <c r="E1695" s="46">
        <v>544</v>
      </c>
      <c r="F1695" s="46">
        <v>544</v>
      </c>
      <c r="G1695" s="14">
        <f t="shared" si="237"/>
        <v>0</v>
      </c>
      <c r="H1695" s="53">
        <f t="shared" si="238"/>
        <v>100</v>
      </c>
    </row>
    <row r="1696" spans="1:8" ht="14.25" customHeight="1" x14ac:dyDescent="0.2">
      <c r="A1696" s="9"/>
      <c r="B1696" s="4" t="s">
        <v>53</v>
      </c>
      <c r="C1696" s="20"/>
      <c r="D1696" s="54">
        <v>20272.900000000001</v>
      </c>
      <c r="E1696" s="54">
        <v>20272.900000000001</v>
      </c>
      <c r="F1696" s="54">
        <v>15075.9</v>
      </c>
      <c r="G1696" s="62">
        <f t="shared" si="237"/>
        <v>-5197.0000000000018</v>
      </c>
      <c r="H1696" s="53">
        <f t="shared" si="238"/>
        <v>74.364792407598316</v>
      </c>
    </row>
    <row r="1697" spans="1:8" ht="14.25" customHeight="1" x14ac:dyDescent="0.2">
      <c r="A1697" s="9"/>
      <c r="B1697" s="5" t="s">
        <v>54</v>
      </c>
      <c r="C1697" s="22" t="s">
        <v>55</v>
      </c>
      <c r="D1697" s="46">
        <v>241.1</v>
      </c>
      <c r="E1697" s="46">
        <v>241.1</v>
      </c>
      <c r="F1697" s="46">
        <v>0</v>
      </c>
      <c r="G1697" s="14">
        <f t="shared" si="237"/>
        <v>-241.1</v>
      </c>
      <c r="H1697" s="53">
        <f t="shared" si="238"/>
        <v>0</v>
      </c>
    </row>
    <row r="1698" spans="1:8" ht="14.25" customHeight="1" x14ac:dyDescent="0.2">
      <c r="A1698" s="9"/>
      <c r="B1698" s="4" t="s">
        <v>56</v>
      </c>
      <c r="C1698" s="20"/>
      <c r="D1698" s="54">
        <v>20514</v>
      </c>
      <c r="E1698" s="54">
        <v>20514</v>
      </c>
      <c r="F1698" s="54">
        <v>15075.9</v>
      </c>
      <c r="G1698" s="62">
        <f t="shared" si="237"/>
        <v>-5438.1</v>
      </c>
      <c r="H1698" s="53">
        <f t="shared" si="238"/>
        <v>73.490786779760171</v>
      </c>
    </row>
    <row r="1699" spans="1:8" ht="14.25" customHeight="1" x14ac:dyDescent="0.2">
      <c r="A1699" s="9"/>
      <c r="B1699" s="4" t="s">
        <v>508</v>
      </c>
      <c r="C1699" s="20"/>
      <c r="D1699" s="54">
        <v>0</v>
      </c>
      <c r="E1699" s="54">
        <v>4100.2</v>
      </c>
      <c r="F1699" s="54">
        <v>973</v>
      </c>
      <c r="G1699" s="62">
        <f t="shared" si="237"/>
        <v>-3127.2</v>
      </c>
      <c r="H1699" s="53">
        <f t="shared" si="238"/>
        <v>23.730549729281499</v>
      </c>
    </row>
    <row r="1700" spans="1:8" ht="14.25" customHeight="1" x14ac:dyDescent="0.2">
      <c r="A1700" s="9"/>
      <c r="B1700" s="4" t="s">
        <v>57</v>
      </c>
      <c r="C1700" s="20"/>
      <c r="D1700" s="54">
        <v>20514</v>
      </c>
      <c r="E1700" s="54">
        <v>24614.2</v>
      </c>
      <c r="F1700" s="54">
        <v>16048.9</v>
      </c>
      <c r="G1700" s="62">
        <f t="shared" si="237"/>
        <v>-8565.3000000000011</v>
      </c>
      <c r="H1700" s="53">
        <f t="shared" si="238"/>
        <v>65.201794086340399</v>
      </c>
    </row>
    <row r="1701" spans="1:8" ht="14.25" customHeight="1" x14ac:dyDescent="0.2">
      <c r="A1701" s="9"/>
      <c r="B1701" s="197"/>
      <c r="C1701" s="197"/>
      <c r="D1701" s="198"/>
      <c r="E1701" s="198"/>
      <c r="F1701" s="198"/>
      <c r="G1701" s="198"/>
      <c r="H1701" s="198"/>
    </row>
    <row r="1702" spans="1:8" ht="22.5" customHeight="1" x14ac:dyDescent="0.2">
      <c r="A1702" s="9"/>
      <c r="B1702" s="4" t="s">
        <v>20</v>
      </c>
      <c r="C1702" s="26" t="s">
        <v>333</v>
      </c>
      <c r="D1702" s="48"/>
      <c r="E1702" s="48"/>
      <c r="F1702" s="48"/>
      <c r="G1702" s="48"/>
      <c r="H1702" s="48"/>
    </row>
    <row r="1703" spans="1:8" ht="24" customHeight="1" x14ac:dyDescent="0.2">
      <c r="A1703" s="9"/>
      <c r="B1703" s="4"/>
      <c r="C1703" s="29" t="s">
        <v>0</v>
      </c>
      <c r="D1703" s="15" t="s">
        <v>501</v>
      </c>
      <c r="E1703" s="15" t="s">
        <v>502</v>
      </c>
      <c r="F1703" s="15" t="s">
        <v>499</v>
      </c>
      <c r="G1703" s="16" t="s">
        <v>472</v>
      </c>
      <c r="H1703" s="15" t="s">
        <v>500</v>
      </c>
    </row>
    <row r="1704" spans="1:8" ht="14.25" customHeight="1" x14ac:dyDescent="0.2">
      <c r="A1704" s="9"/>
      <c r="B1704" s="5" t="s">
        <v>37</v>
      </c>
      <c r="C1704" s="22" t="s">
        <v>38</v>
      </c>
      <c r="D1704" s="51">
        <v>19400</v>
      </c>
      <c r="E1704" s="51">
        <v>19400</v>
      </c>
      <c r="F1704" s="51">
        <v>19399.900000000001</v>
      </c>
      <c r="G1704" s="14">
        <f t="shared" ref="G1704:G1713" si="239">F1704-E1704</f>
        <v>-9.9999999998544808E-2</v>
      </c>
      <c r="H1704" s="53">
        <f t="shared" ref="H1704:H1713" si="240">F1704/E1704*100</f>
        <v>99.999484536082477</v>
      </c>
    </row>
    <row r="1705" spans="1:8" ht="14.25" customHeight="1" x14ac:dyDescent="0.2">
      <c r="A1705" s="9"/>
      <c r="B1705" s="5" t="s">
        <v>39</v>
      </c>
      <c r="C1705" s="22" t="s">
        <v>40</v>
      </c>
      <c r="D1705" s="46">
        <v>3346.4</v>
      </c>
      <c r="E1705" s="46">
        <v>3346.4</v>
      </c>
      <c r="F1705" s="46">
        <v>3325.7</v>
      </c>
      <c r="G1705" s="14">
        <f t="shared" si="239"/>
        <v>-20.700000000000273</v>
      </c>
      <c r="H1705" s="53">
        <f t="shared" si="240"/>
        <v>99.381424814726259</v>
      </c>
    </row>
    <row r="1706" spans="1:8" ht="14.25" customHeight="1" x14ac:dyDescent="0.2">
      <c r="A1706" s="9"/>
      <c r="B1706" s="5" t="s">
        <v>41</v>
      </c>
      <c r="C1706" s="22" t="s">
        <v>42</v>
      </c>
      <c r="D1706" s="46">
        <v>10420.700000000001</v>
      </c>
      <c r="E1706" s="46">
        <v>12084.7</v>
      </c>
      <c r="F1706" s="46">
        <v>11834.3</v>
      </c>
      <c r="G1706" s="14">
        <f t="shared" si="239"/>
        <v>-250.40000000000146</v>
      </c>
      <c r="H1706" s="53">
        <f t="shared" si="240"/>
        <v>97.927958492970433</v>
      </c>
    </row>
    <row r="1707" spans="1:8" ht="14.25" customHeight="1" x14ac:dyDescent="0.2">
      <c r="A1707" s="9"/>
      <c r="B1707" s="5" t="s">
        <v>43</v>
      </c>
      <c r="C1707" s="22" t="s">
        <v>44</v>
      </c>
      <c r="D1707" s="46">
        <v>1580</v>
      </c>
      <c r="E1707" s="46">
        <v>1916</v>
      </c>
      <c r="F1707" s="46">
        <v>1527.6</v>
      </c>
      <c r="G1707" s="14">
        <f t="shared" si="239"/>
        <v>-388.40000000000009</v>
      </c>
      <c r="H1707" s="53">
        <f t="shared" si="240"/>
        <v>79.728601252609593</v>
      </c>
    </row>
    <row r="1708" spans="1:8" ht="14.25" customHeight="1" x14ac:dyDescent="0.2">
      <c r="A1708" s="9"/>
      <c r="B1708" s="5" t="s">
        <v>45</v>
      </c>
      <c r="C1708" s="22" t="s">
        <v>46</v>
      </c>
      <c r="D1708" s="46">
        <v>1245</v>
      </c>
      <c r="E1708" s="46">
        <v>1245</v>
      </c>
      <c r="F1708" s="46">
        <v>1233.0999999999999</v>
      </c>
      <c r="G1708" s="14">
        <f t="shared" si="239"/>
        <v>-11.900000000000091</v>
      </c>
      <c r="H1708" s="53">
        <f t="shared" si="240"/>
        <v>99.044176706827301</v>
      </c>
    </row>
    <row r="1709" spans="1:8" ht="14.25" customHeight="1" x14ac:dyDescent="0.2">
      <c r="A1709" s="9"/>
      <c r="B1709" s="4" t="s">
        <v>53</v>
      </c>
      <c r="C1709" s="20"/>
      <c r="D1709" s="54">
        <v>35992.1</v>
      </c>
      <c r="E1709" s="54">
        <v>37992.1</v>
      </c>
      <c r="F1709" s="54">
        <v>37320.699999999997</v>
      </c>
      <c r="G1709" s="67">
        <f t="shared" si="239"/>
        <v>-671.40000000000146</v>
      </c>
      <c r="H1709" s="53">
        <f t="shared" si="240"/>
        <v>98.232790501183132</v>
      </c>
    </row>
    <row r="1710" spans="1:8" ht="14.25" customHeight="1" x14ac:dyDescent="0.2">
      <c r="A1710" s="9"/>
      <c r="B1710" s="5" t="s">
        <v>54</v>
      </c>
      <c r="C1710" s="22" t="s">
        <v>55</v>
      </c>
      <c r="D1710" s="46">
        <v>0</v>
      </c>
      <c r="E1710" s="46">
        <v>0</v>
      </c>
      <c r="F1710" s="47">
        <v>-10</v>
      </c>
      <c r="G1710" s="12">
        <f t="shared" si="239"/>
        <v>-10</v>
      </c>
      <c r="H1710" s="53"/>
    </row>
    <row r="1711" spans="1:8" ht="14.25" customHeight="1" x14ac:dyDescent="0.2">
      <c r="A1711" s="9"/>
      <c r="B1711" s="4" t="s">
        <v>56</v>
      </c>
      <c r="C1711" s="20"/>
      <c r="D1711" s="54">
        <v>35992.1</v>
      </c>
      <c r="E1711" s="54">
        <v>37992.1</v>
      </c>
      <c r="F1711" s="54">
        <v>37310.699999999997</v>
      </c>
      <c r="G1711" s="68">
        <f t="shared" si="239"/>
        <v>-681.40000000000146</v>
      </c>
      <c r="H1711" s="53">
        <f t="shared" si="240"/>
        <v>98.206469239657707</v>
      </c>
    </row>
    <row r="1712" spans="1:8" ht="14.25" customHeight="1" x14ac:dyDescent="0.2">
      <c r="A1712" s="9"/>
      <c r="B1712" s="4" t="s">
        <v>508</v>
      </c>
      <c r="C1712" s="20"/>
      <c r="D1712" s="54">
        <v>13120</v>
      </c>
      <c r="E1712" s="54">
        <v>13613.8</v>
      </c>
      <c r="F1712" s="54">
        <v>6200.4</v>
      </c>
      <c r="G1712" s="62">
        <f t="shared" si="239"/>
        <v>-7413.4</v>
      </c>
      <c r="H1712" s="53">
        <f t="shared" si="240"/>
        <v>45.544961730009256</v>
      </c>
    </row>
    <row r="1713" spans="1:8" ht="14.25" customHeight="1" x14ac:dyDescent="0.2">
      <c r="A1713" s="9"/>
      <c r="B1713" s="4" t="s">
        <v>57</v>
      </c>
      <c r="C1713" s="20"/>
      <c r="D1713" s="54">
        <v>49112.1</v>
      </c>
      <c r="E1713" s="54">
        <v>51605.9</v>
      </c>
      <c r="F1713" s="54">
        <v>43511.1</v>
      </c>
      <c r="G1713" s="62">
        <f t="shared" si="239"/>
        <v>-8094.8000000000029</v>
      </c>
      <c r="H1713" s="53">
        <f t="shared" si="240"/>
        <v>84.314196632555564</v>
      </c>
    </row>
    <row r="1714" spans="1:8" ht="14.25" customHeight="1" x14ac:dyDescent="0.2">
      <c r="A1714" s="9"/>
      <c r="B1714" s="197"/>
      <c r="C1714" s="197"/>
      <c r="D1714" s="198"/>
      <c r="E1714" s="198"/>
      <c r="F1714" s="198"/>
      <c r="G1714" s="198"/>
      <c r="H1714" s="198"/>
    </row>
    <row r="1715" spans="1:8" ht="14.25" customHeight="1" x14ac:dyDescent="0.2">
      <c r="A1715" s="9"/>
      <c r="B1715" s="8" t="s">
        <v>334</v>
      </c>
      <c r="C1715" s="35" t="s">
        <v>335</v>
      </c>
      <c r="D1715" s="48"/>
      <c r="E1715" s="48"/>
      <c r="F1715" s="48"/>
      <c r="G1715" s="48"/>
      <c r="H1715" s="48"/>
    </row>
    <row r="1716" spans="1:8" ht="20.25" customHeight="1" x14ac:dyDescent="0.2">
      <c r="A1716" s="9"/>
      <c r="B1716" s="6"/>
      <c r="C1716" s="29" t="s">
        <v>0</v>
      </c>
      <c r="D1716" s="15" t="s">
        <v>501</v>
      </c>
      <c r="E1716" s="15" t="s">
        <v>502</v>
      </c>
      <c r="F1716" s="15" t="s">
        <v>499</v>
      </c>
      <c r="G1716" s="16" t="s">
        <v>472</v>
      </c>
      <c r="H1716" s="15" t="s">
        <v>500</v>
      </c>
    </row>
    <row r="1717" spans="1:8" ht="14.25" customHeight="1" x14ac:dyDescent="0.2">
      <c r="A1717" s="9"/>
      <c r="B1717" s="34" t="s">
        <v>37</v>
      </c>
      <c r="C1717" s="36" t="s">
        <v>38</v>
      </c>
      <c r="D1717" s="51">
        <v>14780.1</v>
      </c>
      <c r="E1717" s="51">
        <v>15291.8</v>
      </c>
      <c r="F1717" s="51">
        <v>15291.8</v>
      </c>
      <c r="G1717" s="14">
        <f t="shared" ref="G1717:G1726" si="241">F1717-E1717</f>
        <v>0</v>
      </c>
      <c r="H1717" s="53">
        <f t="shared" ref="H1717:H1726" si="242">F1717/E1717*100</f>
        <v>100</v>
      </c>
    </row>
    <row r="1718" spans="1:8" ht="14.25" customHeight="1" x14ac:dyDescent="0.2">
      <c r="A1718" s="9"/>
      <c r="B1718" s="5" t="s">
        <v>39</v>
      </c>
      <c r="C1718" s="22" t="s">
        <v>40</v>
      </c>
      <c r="D1718" s="46">
        <v>2549.6</v>
      </c>
      <c r="E1718" s="46">
        <v>2637.9</v>
      </c>
      <c r="F1718" s="46">
        <v>2637.7</v>
      </c>
      <c r="G1718" s="14">
        <f t="shared" si="241"/>
        <v>-0.20000000000027285</v>
      </c>
      <c r="H1718" s="53">
        <f t="shared" si="242"/>
        <v>99.992418211456069</v>
      </c>
    </row>
    <row r="1719" spans="1:8" ht="14.25" customHeight="1" x14ac:dyDescent="0.2">
      <c r="A1719" s="9"/>
      <c r="B1719" s="5" t="s">
        <v>41</v>
      </c>
      <c r="C1719" s="22" t="s">
        <v>42</v>
      </c>
      <c r="D1719" s="46">
        <v>2616.8000000000002</v>
      </c>
      <c r="E1719" s="46">
        <v>1846.8</v>
      </c>
      <c r="F1719" s="46">
        <v>1767.1</v>
      </c>
      <c r="G1719" s="14">
        <f t="shared" si="241"/>
        <v>-79.700000000000045</v>
      </c>
      <c r="H1719" s="53">
        <f t="shared" si="242"/>
        <v>95.684427117175659</v>
      </c>
    </row>
    <row r="1720" spans="1:8" ht="14.25" customHeight="1" x14ac:dyDescent="0.2">
      <c r="A1720" s="9"/>
      <c r="B1720" s="5" t="s">
        <v>43</v>
      </c>
      <c r="C1720" s="22" t="s">
        <v>44</v>
      </c>
      <c r="D1720" s="46">
        <v>200</v>
      </c>
      <c r="E1720" s="46">
        <v>1270</v>
      </c>
      <c r="F1720" s="46">
        <v>1260.5</v>
      </c>
      <c r="G1720" s="14">
        <f t="shared" si="241"/>
        <v>-9.5</v>
      </c>
      <c r="H1720" s="53">
        <f t="shared" si="242"/>
        <v>99.251968503937007</v>
      </c>
    </row>
    <row r="1721" spans="1:8" ht="14.25" customHeight="1" x14ac:dyDescent="0.2">
      <c r="A1721" s="9"/>
      <c r="B1721" s="5" t="s">
        <v>45</v>
      </c>
      <c r="C1721" s="22" t="s">
        <v>46</v>
      </c>
      <c r="D1721" s="46">
        <v>1150</v>
      </c>
      <c r="E1721" s="46">
        <v>850</v>
      </c>
      <c r="F1721" s="46">
        <v>850</v>
      </c>
      <c r="G1721" s="14">
        <f t="shared" si="241"/>
        <v>0</v>
      </c>
      <c r="H1721" s="53">
        <f t="shared" si="242"/>
        <v>100</v>
      </c>
    </row>
    <row r="1722" spans="1:8" ht="14.25" customHeight="1" x14ac:dyDescent="0.2">
      <c r="A1722" s="9"/>
      <c r="B1722" s="4" t="s">
        <v>53</v>
      </c>
      <c r="C1722" s="20"/>
      <c r="D1722" s="54">
        <v>21296.5</v>
      </c>
      <c r="E1722" s="54">
        <v>21896.5</v>
      </c>
      <c r="F1722" s="54">
        <v>21807.1</v>
      </c>
      <c r="G1722" s="62">
        <f t="shared" si="241"/>
        <v>-89.400000000001455</v>
      </c>
      <c r="H1722" s="53">
        <f t="shared" si="242"/>
        <v>99.591715570981648</v>
      </c>
    </row>
    <row r="1723" spans="1:8" ht="14.25" customHeight="1" x14ac:dyDescent="0.2">
      <c r="A1723" s="9"/>
      <c r="B1723" s="5" t="s">
        <v>54</v>
      </c>
      <c r="C1723" s="22" t="s">
        <v>55</v>
      </c>
      <c r="D1723" s="46">
        <v>650</v>
      </c>
      <c r="E1723" s="46">
        <v>50</v>
      </c>
      <c r="F1723" s="46">
        <v>50</v>
      </c>
      <c r="G1723" s="14">
        <f t="shared" si="241"/>
        <v>0</v>
      </c>
      <c r="H1723" s="53">
        <f t="shared" si="242"/>
        <v>100</v>
      </c>
    </row>
    <row r="1724" spans="1:8" ht="14.25" customHeight="1" x14ac:dyDescent="0.2">
      <c r="A1724" s="9"/>
      <c r="B1724" s="4" t="s">
        <v>56</v>
      </c>
      <c r="C1724" s="20"/>
      <c r="D1724" s="54">
        <v>21946.5</v>
      </c>
      <c r="E1724" s="54">
        <v>21946.5</v>
      </c>
      <c r="F1724" s="54">
        <v>21857.1</v>
      </c>
      <c r="G1724" s="62">
        <f t="shared" si="241"/>
        <v>-89.400000000001455</v>
      </c>
      <c r="H1724" s="53">
        <f t="shared" si="242"/>
        <v>99.592645752170043</v>
      </c>
    </row>
    <row r="1725" spans="1:8" ht="14.25" customHeight="1" x14ac:dyDescent="0.2">
      <c r="A1725" s="9"/>
      <c r="B1725" s="4" t="s">
        <v>508</v>
      </c>
      <c r="C1725" s="20"/>
      <c r="D1725" s="54">
        <v>0</v>
      </c>
      <c r="E1725" s="54">
        <v>461</v>
      </c>
      <c r="F1725" s="54">
        <v>321</v>
      </c>
      <c r="G1725" s="62">
        <f t="shared" si="241"/>
        <v>-140</v>
      </c>
      <c r="H1725" s="53">
        <f t="shared" si="242"/>
        <v>69.631236442516268</v>
      </c>
    </row>
    <row r="1726" spans="1:8" ht="14.25" customHeight="1" x14ac:dyDescent="0.2">
      <c r="A1726" s="9"/>
      <c r="B1726" s="4" t="s">
        <v>57</v>
      </c>
      <c r="C1726" s="20"/>
      <c r="D1726" s="54">
        <v>21946.5</v>
      </c>
      <c r="E1726" s="54">
        <v>22407.5</v>
      </c>
      <c r="F1726" s="54">
        <v>22178.1</v>
      </c>
      <c r="G1726" s="62">
        <f t="shared" si="241"/>
        <v>-229.40000000000146</v>
      </c>
      <c r="H1726" s="53">
        <f t="shared" si="242"/>
        <v>98.976235635389926</v>
      </c>
    </row>
    <row r="1727" spans="1:8" ht="14.25" customHeight="1" x14ac:dyDescent="0.2">
      <c r="A1727" s="9"/>
      <c r="B1727" s="197"/>
      <c r="C1727" s="197"/>
      <c r="D1727" s="198"/>
      <c r="E1727" s="198"/>
      <c r="F1727" s="198"/>
      <c r="G1727" s="198"/>
      <c r="H1727" s="198"/>
    </row>
    <row r="1728" spans="1:8" ht="21" customHeight="1" x14ac:dyDescent="0.2">
      <c r="A1728" s="9"/>
      <c r="B1728" s="4" t="s">
        <v>21</v>
      </c>
      <c r="C1728" s="26" t="s">
        <v>336</v>
      </c>
      <c r="D1728" s="48"/>
      <c r="E1728" s="48"/>
      <c r="F1728" s="48"/>
      <c r="G1728" s="48"/>
      <c r="H1728" s="48"/>
    </row>
    <row r="1729" spans="1:8" ht="24.75" customHeight="1" x14ac:dyDescent="0.2">
      <c r="A1729" s="9"/>
      <c r="B1729" s="4"/>
      <c r="C1729" s="29" t="s">
        <v>0</v>
      </c>
      <c r="D1729" s="15" t="s">
        <v>501</v>
      </c>
      <c r="E1729" s="15" t="s">
        <v>502</v>
      </c>
      <c r="F1729" s="15" t="s">
        <v>499</v>
      </c>
      <c r="G1729" s="16" t="s">
        <v>472</v>
      </c>
      <c r="H1729" s="15" t="s">
        <v>500</v>
      </c>
    </row>
    <row r="1730" spans="1:8" ht="14.25" customHeight="1" x14ac:dyDescent="0.2">
      <c r="A1730" s="9"/>
      <c r="B1730" s="5" t="s">
        <v>37</v>
      </c>
      <c r="C1730" s="22" t="s">
        <v>38</v>
      </c>
      <c r="D1730" s="46">
        <v>2251.5</v>
      </c>
      <c r="E1730" s="46">
        <v>3651.5</v>
      </c>
      <c r="F1730" s="46">
        <v>3651.5</v>
      </c>
      <c r="G1730" s="14">
        <f t="shared" ref="G1730:G1736" si="243">F1730-E1730</f>
        <v>0</v>
      </c>
      <c r="H1730" s="53">
        <f t="shared" ref="H1730:H1736" si="244">F1730/E1730*100</f>
        <v>100</v>
      </c>
    </row>
    <row r="1731" spans="1:8" ht="14.25" customHeight="1" x14ac:dyDescent="0.2">
      <c r="A1731" s="9"/>
      <c r="B1731" s="5" t="s">
        <v>39</v>
      </c>
      <c r="C1731" s="22" t="s">
        <v>40</v>
      </c>
      <c r="D1731" s="46">
        <v>388.4</v>
      </c>
      <c r="E1731" s="46">
        <v>595.6</v>
      </c>
      <c r="F1731" s="46">
        <v>595.6</v>
      </c>
      <c r="G1731" s="14">
        <f t="shared" si="243"/>
        <v>0</v>
      </c>
      <c r="H1731" s="53">
        <f t="shared" si="244"/>
        <v>100</v>
      </c>
    </row>
    <row r="1732" spans="1:8" ht="14.25" customHeight="1" x14ac:dyDescent="0.2">
      <c r="A1732" s="9"/>
      <c r="B1732" s="5" t="s">
        <v>41</v>
      </c>
      <c r="C1732" s="22" t="s">
        <v>42</v>
      </c>
      <c r="D1732" s="46">
        <v>1936.1</v>
      </c>
      <c r="E1732" s="46">
        <v>5787.3</v>
      </c>
      <c r="F1732" s="46">
        <v>5687.3</v>
      </c>
      <c r="G1732" s="14">
        <f t="shared" si="243"/>
        <v>-100</v>
      </c>
      <c r="H1732" s="53">
        <f t="shared" si="244"/>
        <v>98.272078516752202</v>
      </c>
    </row>
    <row r="1733" spans="1:8" ht="14.25" customHeight="1" x14ac:dyDescent="0.2">
      <c r="A1733" s="9"/>
      <c r="B1733" s="5" t="s">
        <v>43</v>
      </c>
      <c r="C1733" s="22" t="s">
        <v>44</v>
      </c>
      <c r="D1733" s="46">
        <v>300</v>
      </c>
      <c r="E1733" s="46">
        <v>300</v>
      </c>
      <c r="F1733" s="46">
        <v>95</v>
      </c>
      <c r="G1733" s="14">
        <f t="shared" si="243"/>
        <v>-205</v>
      </c>
      <c r="H1733" s="53">
        <f t="shared" si="244"/>
        <v>31.666666666666664</v>
      </c>
    </row>
    <row r="1734" spans="1:8" ht="14.25" customHeight="1" x14ac:dyDescent="0.2">
      <c r="A1734" s="9"/>
      <c r="B1734" s="4" t="s">
        <v>53</v>
      </c>
      <c r="C1734" s="20"/>
      <c r="D1734" s="54">
        <v>4876</v>
      </c>
      <c r="E1734" s="54">
        <v>10334.4</v>
      </c>
      <c r="F1734" s="54">
        <v>10029.4</v>
      </c>
      <c r="G1734" s="62">
        <f t="shared" si="243"/>
        <v>-305</v>
      </c>
      <c r="H1734" s="53">
        <f t="shared" si="244"/>
        <v>97.048691747948595</v>
      </c>
    </row>
    <row r="1735" spans="1:8" ht="14.25" customHeight="1" x14ac:dyDescent="0.2">
      <c r="A1735" s="9"/>
      <c r="B1735" s="4" t="s">
        <v>56</v>
      </c>
      <c r="C1735" s="20"/>
      <c r="D1735" s="54">
        <v>4876</v>
      </c>
      <c r="E1735" s="54">
        <v>10334.4</v>
      </c>
      <c r="F1735" s="54">
        <v>10029.4</v>
      </c>
      <c r="G1735" s="62">
        <f t="shared" si="243"/>
        <v>-305</v>
      </c>
      <c r="H1735" s="53">
        <f t="shared" si="244"/>
        <v>97.048691747948595</v>
      </c>
    </row>
    <row r="1736" spans="1:8" ht="14.25" customHeight="1" x14ac:dyDescent="0.2">
      <c r="A1736" s="9"/>
      <c r="B1736" s="4" t="s">
        <v>57</v>
      </c>
      <c r="C1736" s="20"/>
      <c r="D1736" s="54">
        <v>4876</v>
      </c>
      <c r="E1736" s="54">
        <v>10334.4</v>
      </c>
      <c r="F1736" s="54">
        <v>10029.4</v>
      </c>
      <c r="G1736" s="62">
        <f t="shared" si="243"/>
        <v>-305</v>
      </c>
      <c r="H1736" s="53">
        <f t="shared" si="244"/>
        <v>97.048691747948595</v>
      </c>
    </row>
    <row r="1737" spans="1:8" ht="14.25" customHeight="1" x14ac:dyDescent="0.2">
      <c r="A1737" s="9"/>
      <c r="B1737" s="197"/>
      <c r="C1737" s="197"/>
      <c r="D1737" s="198"/>
      <c r="E1737" s="198"/>
      <c r="F1737" s="198"/>
      <c r="G1737" s="198"/>
      <c r="H1737" s="198"/>
    </row>
    <row r="1738" spans="1:8" ht="23.25" customHeight="1" x14ac:dyDescent="0.2">
      <c r="A1738" s="9"/>
      <c r="B1738" s="4" t="s">
        <v>505</v>
      </c>
      <c r="C1738" s="26" t="s">
        <v>337</v>
      </c>
      <c r="D1738" s="65"/>
      <c r="E1738" s="65"/>
      <c r="F1738" s="65"/>
      <c r="G1738" s="66"/>
      <c r="H1738" s="65"/>
    </row>
    <row r="1739" spans="1:8" ht="18.75" customHeight="1" x14ac:dyDescent="0.2">
      <c r="A1739" s="9"/>
      <c r="B1739" s="2"/>
      <c r="C1739" s="29" t="s">
        <v>0</v>
      </c>
      <c r="D1739" s="15" t="s">
        <v>501</v>
      </c>
      <c r="E1739" s="15" t="s">
        <v>502</v>
      </c>
      <c r="F1739" s="15" t="s">
        <v>499</v>
      </c>
      <c r="G1739" s="16" t="s">
        <v>472</v>
      </c>
      <c r="H1739" s="15" t="s">
        <v>500</v>
      </c>
    </row>
    <row r="1740" spans="1:8" ht="14.25" customHeight="1" x14ac:dyDescent="0.2">
      <c r="A1740" s="9"/>
      <c r="B1740" s="5" t="s">
        <v>37</v>
      </c>
      <c r="C1740" s="22" t="s">
        <v>38</v>
      </c>
      <c r="D1740" s="46">
        <v>2229</v>
      </c>
      <c r="E1740" s="46">
        <v>2560.4</v>
      </c>
      <c r="F1740" s="46">
        <v>2560.4</v>
      </c>
      <c r="G1740" s="14">
        <f t="shared" ref="G1740:G1746" si="245">F1740-E1740</f>
        <v>0</v>
      </c>
      <c r="H1740" s="53">
        <f t="shared" ref="H1740:H1746" si="246">F1740/E1740*100</f>
        <v>100</v>
      </c>
    </row>
    <row r="1741" spans="1:8" ht="14.25" customHeight="1" x14ac:dyDescent="0.2">
      <c r="A1741" s="9"/>
      <c r="B1741" s="5" t="s">
        <v>39</v>
      </c>
      <c r="C1741" s="22" t="s">
        <v>40</v>
      </c>
      <c r="D1741" s="46">
        <v>384.5</v>
      </c>
      <c r="E1741" s="46">
        <v>443.5</v>
      </c>
      <c r="F1741" s="46">
        <v>443.5</v>
      </c>
      <c r="G1741" s="14">
        <f t="shared" si="245"/>
        <v>0</v>
      </c>
      <c r="H1741" s="53">
        <f t="shared" si="246"/>
        <v>100</v>
      </c>
    </row>
    <row r="1742" spans="1:8" ht="14.25" customHeight="1" x14ac:dyDescent="0.2">
      <c r="A1742" s="9"/>
      <c r="B1742" s="5" t="s">
        <v>41</v>
      </c>
      <c r="C1742" s="22" t="s">
        <v>42</v>
      </c>
      <c r="D1742" s="46">
        <v>226896.6</v>
      </c>
      <c r="E1742" s="46">
        <v>266896.59999999998</v>
      </c>
      <c r="F1742" s="46">
        <v>266833.59999999998</v>
      </c>
      <c r="G1742" s="14">
        <f t="shared" si="245"/>
        <v>-63</v>
      </c>
      <c r="H1742" s="53">
        <f t="shared" si="246"/>
        <v>99.976395353106781</v>
      </c>
    </row>
    <row r="1743" spans="1:8" ht="14.25" customHeight="1" x14ac:dyDescent="0.2">
      <c r="A1743" s="9"/>
      <c r="B1743" s="5" t="s">
        <v>45</v>
      </c>
      <c r="C1743" s="22" t="s">
        <v>46</v>
      </c>
      <c r="D1743" s="46">
        <v>60</v>
      </c>
      <c r="E1743" s="46">
        <v>192.9</v>
      </c>
      <c r="F1743" s="46">
        <v>182.7</v>
      </c>
      <c r="G1743" s="14">
        <f t="shared" si="245"/>
        <v>-10.200000000000017</v>
      </c>
      <c r="H1743" s="53">
        <f t="shared" si="246"/>
        <v>94.712286158631414</v>
      </c>
    </row>
    <row r="1744" spans="1:8" ht="14.25" customHeight="1" x14ac:dyDescent="0.2">
      <c r="A1744" s="9"/>
      <c r="B1744" s="4" t="s">
        <v>53</v>
      </c>
      <c r="C1744" s="20"/>
      <c r="D1744" s="54">
        <v>229570.1</v>
      </c>
      <c r="E1744" s="54">
        <v>270093.40000000002</v>
      </c>
      <c r="F1744" s="54">
        <v>270020.2</v>
      </c>
      <c r="G1744" s="62">
        <f t="shared" si="245"/>
        <v>-73.200000000011642</v>
      </c>
      <c r="H1744" s="53">
        <f t="shared" si="246"/>
        <v>99.972898264081977</v>
      </c>
    </row>
    <row r="1745" spans="1:8" ht="14.25" customHeight="1" x14ac:dyDescent="0.2">
      <c r="A1745" s="9"/>
      <c r="B1745" s="4" t="s">
        <v>56</v>
      </c>
      <c r="C1745" s="20"/>
      <c r="D1745" s="54">
        <v>229570.1</v>
      </c>
      <c r="E1745" s="54">
        <v>270093.40000000002</v>
      </c>
      <c r="F1745" s="54">
        <v>270020.2</v>
      </c>
      <c r="G1745" s="62">
        <f t="shared" si="245"/>
        <v>-73.200000000011642</v>
      </c>
      <c r="H1745" s="53">
        <f t="shared" si="246"/>
        <v>99.972898264081977</v>
      </c>
    </row>
    <row r="1746" spans="1:8" ht="14.25" customHeight="1" x14ac:dyDescent="0.2">
      <c r="A1746" s="9"/>
      <c r="B1746" s="4" t="s">
        <v>57</v>
      </c>
      <c r="C1746" s="20"/>
      <c r="D1746" s="54">
        <v>229570.1</v>
      </c>
      <c r="E1746" s="54">
        <v>270093.40000000002</v>
      </c>
      <c r="F1746" s="54">
        <v>270020.2</v>
      </c>
      <c r="G1746" s="62">
        <f t="shared" si="245"/>
        <v>-73.200000000011642</v>
      </c>
      <c r="H1746" s="53">
        <f t="shared" si="246"/>
        <v>99.972898264081977</v>
      </c>
    </row>
    <row r="1747" spans="1:8" ht="14.25" customHeight="1" x14ac:dyDescent="0.2">
      <c r="A1747" s="9"/>
      <c r="B1747" s="197"/>
      <c r="C1747" s="197"/>
      <c r="D1747" s="198"/>
      <c r="E1747" s="198"/>
      <c r="F1747" s="198"/>
      <c r="G1747" s="198"/>
      <c r="H1747" s="198"/>
    </row>
    <row r="1748" spans="1:8" ht="30.75" customHeight="1" x14ac:dyDescent="0.2">
      <c r="A1748" s="9"/>
      <c r="B1748" s="4" t="s">
        <v>22</v>
      </c>
      <c r="C1748" s="26" t="s">
        <v>338</v>
      </c>
      <c r="D1748" s="48"/>
      <c r="E1748" s="48"/>
      <c r="F1748" s="48"/>
      <c r="G1748" s="48"/>
      <c r="H1748" s="48"/>
    </row>
    <row r="1749" spans="1:8" ht="20.25" customHeight="1" x14ac:dyDescent="0.2">
      <c r="A1749" s="9"/>
      <c r="B1749" s="4"/>
      <c r="C1749" s="29" t="s">
        <v>0</v>
      </c>
      <c r="D1749" s="15" t="s">
        <v>501</v>
      </c>
      <c r="E1749" s="15" t="s">
        <v>502</v>
      </c>
      <c r="F1749" s="15" t="s">
        <v>499</v>
      </c>
      <c r="G1749" s="16" t="s">
        <v>472</v>
      </c>
      <c r="H1749" s="15" t="s">
        <v>500</v>
      </c>
    </row>
    <row r="1750" spans="1:8" ht="14.25" customHeight="1" x14ac:dyDescent="0.2">
      <c r="A1750" s="9"/>
      <c r="B1750" s="5" t="s">
        <v>37</v>
      </c>
      <c r="C1750" s="22" t="s">
        <v>38</v>
      </c>
      <c r="D1750" s="51">
        <v>35474.400000000001</v>
      </c>
      <c r="E1750" s="51">
        <v>35474.400000000001</v>
      </c>
      <c r="F1750" s="51">
        <v>35320.5</v>
      </c>
      <c r="G1750" s="14">
        <f t="shared" ref="G1750:G1759" si="247">F1750-E1750</f>
        <v>-153.90000000000146</v>
      </c>
      <c r="H1750" s="53">
        <f t="shared" ref="H1750:H1759" si="248">F1750/E1750*100</f>
        <v>99.566166023949663</v>
      </c>
    </row>
    <row r="1751" spans="1:8" ht="14.25" customHeight="1" x14ac:dyDescent="0.2">
      <c r="A1751" s="9"/>
      <c r="B1751" s="5" t="s">
        <v>39</v>
      </c>
      <c r="C1751" s="22" t="s">
        <v>40</v>
      </c>
      <c r="D1751" s="46">
        <v>6208.7</v>
      </c>
      <c r="E1751" s="46">
        <v>6208.7</v>
      </c>
      <c r="F1751" s="46">
        <v>5935.3</v>
      </c>
      <c r="G1751" s="14">
        <f t="shared" si="247"/>
        <v>-273.39999999999964</v>
      </c>
      <c r="H1751" s="53">
        <f t="shared" si="248"/>
        <v>95.596501683122085</v>
      </c>
    </row>
    <row r="1752" spans="1:8" ht="14.25" customHeight="1" x14ac:dyDescent="0.2">
      <c r="A1752" s="9"/>
      <c r="B1752" s="5" t="s">
        <v>41</v>
      </c>
      <c r="C1752" s="22" t="s">
        <v>42</v>
      </c>
      <c r="D1752" s="46">
        <v>25085.5</v>
      </c>
      <c r="E1752" s="46">
        <v>25020</v>
      </c>
      <c r="F1752" s="46">
        <v>15918.3</v>
      </c>
      <c r="G1752" s="14">
        <f t="shared" si="247"/>
        <v>-9101.7000000000007</v>
      </c>
      <c r="H1752" s="53">
        <f t="shared" si="248"/>
        <v>63.622302158273378</v>
      </c>
    </row>
    <row r="1753" spans="1:8" ht="14.25" customHeight="1" x14ac:dyDescent="0.2">
      <c r="A1753" s="9"/>
      <c r="B1753" s="5" t="s">
        <v>43</v>
      </c>
      <c r="C1753" s="22" t="s">
        <v>44</v>
      </c>
      <c r="D1753" s="46">
        <v>1165.4000000000001</v>
      </c>
      <c r="E1753" s="46">
        <v>1165.4000000000001</v>
      </c>
      <c r="F1753" s="46">
        <v>727.8</v>
      </c>
      <c r="G1753" s="14">
        <f t="shared" si="247"/>
        <v>-437.60000000000014</v>
      </c>
      <c r="H1753" s="53">
        <f t="shared" si="248"/>
        <v>62.45066071735026</v>
      </c>
    </row>
    <row r="1754" spans="1:8" ht="14.25" customHeight="1" x14ac:dyDescent="0.2">
      <c r="A1754" s="9"/>
      <c r="B1754" s="5" t="s">
        <v>45</v>
      </c>
      <c r="C1754" s="22" t="s">
        <v>46</v>
      </c>
      <c r="D1754" s="46">
        <v>1000</v>
      </c>
      <c r="E1754" s="46">
        <v>1000</v>
      </c>
      <c r="F1754" s="46">
        <v>793.6</v>
      </c>
      <c r="G1754" s="14">
        <f t="shared" si="247"/>
        <v>-206.39999999999998</v>
      </c>
      <c r="H1754" s="53">
        <f t="shared" si="248"/>
        <v>79.36</v>
      </c>
    </row>
    <row r="1755" spans="1:8" ht="14.25" customHeight="1" x14ac:dyDescent="0.2">
      <c r="A1755" s="9"/>
      <c r="B1755" s="4" t="s">
        <v>53</v>
      </c>
      <c r="C1755" s="20"/>
      <c r="D1755" s="54">
        <v>68934</v>
      </c>
      <c r="E1755" s="54">
        <v>68868.5</v>
      </c>
      <c r="F1755" s="54">
        <v>58695.4</v>
      </c>
      <c r="G1755" s="62">
        <f t="shared" si="247"/>
        <v>-10173.099999999999</v>
      </c>
      <c r="H1755" s="53">
        <f t="shared" si="248"/>
        <v>85.228224805244778</v>
      </c>
    </row>
    <row r="1756" spans="1:8" ht="14.25" customHeight="1" x14ac:dyDescent="0.2">
      <c r="A1756" s="9"/>
      <c r="B1756" s="5" t="s">
        <v>54</v>
      </c>
      <c r="C1756" s="22" t="s">
        <v>55</v>
      </c>
      <c r="D1756" s="46">
        <v>500</v>
      </c>
      <c r="E1756" s="46">
        <v>500</v>
      </c>
      <c r="F1756" s="46">
        <v>148.30000000000001</v>
      </c>
      <c r="G1756" s="14">
        <f t="shared" si="247"/>
        <v>-351.7</v>
      </c>
      <c r="H1756" s="53">
        <f t="shared" si="248"/>
        <v>29.660000000000004</v>
      </c>
    </row>
    <row r="1757" spans="1:8" ht="14.25" customHeight="1" x14ac:dyDescent="0.2">
      <c r="A1757" s="9"/>
      <c r="B1757" s="4" t="s">
        <v>56</v>
      </c>
      <c r="C1757" s="20"/>
      <c r="D1757" s="54">
        <v>69434</v>
      </c>
      <c r="E1757" s="54">
        <v>69368.5</v>
      </c>
      <c r="F1757" s="54">
        <v>58843.8</v>
      </c>
      <c r="G1757" s="62">
        <f t="shared" si="247"/>
        <v>-10524.699999999997</v>
      </c>
      <c r="H1757" s="53">
        <f t="shared" si="248"/>
        <v>84.82783972552383</v>
      </c>
    </row>
    <row r="1758" spans="1:8" ht="14.25" customHeight="1" x14ac:dyDescent="0.2">
      <c r="A1758" s="9"/>
      <c r="B1758" s="4" t="s">
        <v>508</v>
      </c>
      <c r="C1758" s="20"/>
      <c r="D1758" s="54">
        <v>0</v>
      </c>
      <c r="E1758" s="54">
        <v>745.3</v>
      </c>
      <c r="F1758" s="54">
        <v>0</v>
      </c>
      <c r="G1758" s="62">
        <f t="shared" si="247"/>
        <v>-745.3</v>
      </c>
      <c r="H1758" s="53">
        <f t="shared" si="248"/>
        <v>0</v>
      </c>
    </row>
    <row r="1759" spans="1:8" ht="14.25" customHeight="1" x14ac:dyDescent="0.2">
      <c r="A1759" s="9"/>
      <c r="B1759" s="4" t="s">
        <v>57</v>
      </c>
      <c r="C1759" s="20"/>
      <c r="D1759" s="54">
        <v>69434</v>
      </c>
      <c r="E1759" s="54">
        <v>70113.8</v>
      </c>
      <c r="F1759" s="54">
        <v>58843.8</v>
      </c>
      <c r="G1759" s="62">
        <f t="shared" si="247"/>
        <v>-11270</v>
      </c>
      <c r="H1759" s="53">
        <f t="shared" si="248"/>
        <v>83.926131517618501</v>
      </c>
    </row>
    <row r="1760" spans="1:8" ht="14.25" customHeight="1" x14ac:dyDescent="0.2">
      <c r="A1760" s="9"/>
      <c r="B1760" s="197"/>
      <c r="C1760" s="197"/>
      <c r="D1760" s="198"/>
      <c r="E1760" s="198"/>
      <c r="F1760" s="198"/>
      <c r="G1760" s="198"/>
      <c r="H1760" s="198"/>
    </row>
    <row r="1761" spans="1:8" ht="22.5" customHeight="1" x14ac:dyDescent="0.2">
      <c r="A1761" s="9"/>
      <c r="B1761" s="4" t="s">
        <v>23</v>
      </c>
      <c r="C1761" s="26" t="s">
        <v>339</v>
      </c>
      <c r="D1761" s="48"/>
      <c r="E1761" s="48"/>
      <c r="F1761" s="48"/>
      <c r="G1761" s="48"/>
      <c r="H1761" s="48"/>
    </row>
    <row r="1762" spans="1:8" ht="21" customHeight="1" x14ac:dyDescent="0.2">
      <c r="A1762" s="9"/>
      <c r="B1762" s="4"/>
      <c r="C1762" s="29" t="s">
        <v>0</v>
      </c>
      <c r="D1762" s="15" t="s">
        <v>501</v>
      </c>
      <c r="E1762" s="15" t="s">
        <v>502</v>
      </c>
      <c r="F1762" s="15" t="s">
        <v>499</v>
      </c>
      <c r="G1762" s="16" t="s">
        <v>472</v>
      </c>
      <c r="H1762" s="15" t="s">
        <v>500</v>
      </c>
    </row>
    <row r="1763" spans="1:8" ht="14.25" customHeight="1" x14ac:dyDescent="0.2">
      <c r="A1763" s="9"/>
      <c r="B1763" s="5" t="s">
        <v>37</v>
      </c>
      <c r="C1763" s="22" t="s">
        <v>38</v>
      </c>
      <c r="D1763" s="51">
        <v>36962.699999999997</v>
      </c>
      <c r="E1763" s="51">
        <v>35231.300000000003</v>
      </c>
      <c r="F1763" s="51">
        <v>32875.4</v>
      </c>
      <c r="G1763" s="14">
        <f t="shared" ref="G1763:G1771" si="249">F1763-E1763</f>
        <v>-2355.9000000000015</v>
      </c>
      <c r="H1763" s="53">
        <f t="shared" ref="H1763:H1771" si="250">F1763/E1763*100</f>
        <v>93.313048340538103</v>
      </c>
    </row>
    <row r="1764" spans="1:8" ht="14.25" customHeight="1" x14ac:dyDescent="0.2">
      <c r="A1764" s="9"/>
      <c r="B1764" s="5" t="s">
        <v>39</v>
      </c>
      <c r="C1764" s="22" t="s">
        <v>40</v>
      </c>
      <c r="D1764" s="46">
        <v>6467.5</v>
      </c>
      <c r="E1764" s="46">
        <v>6201.3</v>
      </c>
      <c r="F1764" s="46">
        <v>5893.3</v>
      </c>
      <c r="G1764" s="14">
        <f t="shared" si="249"/>
        <v>-308</v>
      </c>
      <c r="H1764" s="53">
        <f t="shared" si="250"/>
        <v>95.033299469466087</v>
      </c>
    </row>
    <row r="1765" spans="1:8" ht="14.25" customHeight="1" x14ac:dyDescent="0.2">
      <c r="A1765" s="9"/>
      <c r="B1765" s="5" t="s">
        <v>41</v>
      </c>
      <c r="C1765" s="22" t="s">
        <v>42</v>
      </c>
      <c r="D1765" s="46">
        <v>16791.2</v>
      </c>
      <c r="E1765" s="46">
        <v>16791.2</v>
      </c>
      <c r="F1765" s="46">
        <v>11807.1</v>
      </c>
      <c r="G1765" s="14">
        <f t="shared" si="249"/>
        <v>-4984.1000000000004</v>
      </c>
      <c r="H1765" s="53">
        <f t="shared" si="250"/>
        <v>70.317189956643958</v>
      </c>
    </row>
    <row r="1766" spans="1:8" ht="14.25" customHeight="1" x14ac:dyDescent="0.2">
      <c r="A1766" s="9"/>
      <c r="B1766" s="5" t="s">
        <v>43</v>
      </c>
      <c r="C1766" s="22" t="s">
        <v>44</v>
      </c>
      <c r="D1766" s="46">
        <v>8560.2999999999993</v>
      </c>
      <c r="E1766" s="46">
        <v>8560.2999999999993</v>
      </c>
      <c r="F1766" s="46">
        <v>6432.9</v>
      </c>
      <c r="G1766" s="14">
        <f t="shared" si="249"/>
        <v>-2127.3999999999996</v>
      </c>
      <c r="H1766" s="53">
        <f t="shared" si="250"/>
        <v>75.148067240634091</v>
      </c>
    </row>
    <row r="1767" spans="1:8" ht="14.25" customHeight="1" x14ac:dyDescent="0.2">
      <c r="A1767" s="9"/>
      <c r="B1767" s="5" t="s">
        <v>45</v>
      </c>
      <c r="C1767" s="22" t="s">
        <v>46</v>
      </c>
      <c r="D1767" s="46">
        <v>1668.7</v>
      </c>
      <c r="E1767" s="46">
        <v>1535.8</v>
      </c>
      <c r="F1767" s="46">
        <v>940.2</v>
      </c>
      <c r="G1767" s="14">
        <f t="shared" si="249"/>
        <v>-595.59999999999991</v>
      </c>
      <c r="H1767" s="53">
        <f t="shared" si="250"/>
        <v>61.218908712071887</v>
      </c>
    </row>
    <row r="1768" spans="1:8" ht="14.25" customHeight="1" x14ac:dyDescent="0.2">
      <c r="A1768" s="9"/>
      <c r="B1768" s="4" t="s">
        <v>53</v>
      </c>
      <c r="C1768" s="20"/>
      <c r="D1768" s="54">
        <v>70450.399999999994</v>
      </c>
      <c r="E1768" s="54">
        <v>68319.899999999994</v>
      </c>
      <c r="F1768" s="54">
        <v>57948.9</v>
      </c>
      <c r="G1768" s="62">
        <f t="shared" si="249"/>
        <v>-10370.999999999993</v>
      </c>
      <c r="H1768" s="53">
        <f t="shared" si="250"/>
        <v>84.819942652140895</v>
      </c>
    </row>
    <row r="1769" spans="1:8" ht="14.25" customHeight="1" x14ac:dyDescent="0.2">
      <c r="A1769" s="9"/>
      <c r="B1769" s="5" t="s">
        <v>54</v>
      </c>
      <c r="C1769" s="22" t="s">
        <v>55</v>
      </c>
      <c r="D1769" s="46">
        <v>9544.5</v>
      </c>
      <c r="E1769" s="46">
        <v>9544.5</v>
      </c>
      <c r="F1769" s="46">
        <v>2483.4</v>
      </c>
      <c r="G1769" s="14">
        <f t="shared" si="249"/>
        <v>-7061.1</v>
      </c>
      <c r="H1769" s="53">
        <f t="shared" si="250"/>
        <v>26.019173345906022</v>
      </c>
    </row>
    <row r="1770" spans="1:8" ht="14.25" customHeight="1" x14ac:dyDescent="0.2">
      <c r="A1770" s="9"/>
      <c r="B1770" s="4" t="s">
        <v>56</v>
      </c>
      <c r="C1770" s="20"/>
      <c r="D1770" s="54">
        <v>79994.899999999994</v>
      </c>
      <c r="E1770" s="54">
        <v>77864.399999999994</v>
      </c>
      <c r="F1770" s="54">
        <v>60432.3</v>
      </c>
      <c r="G1770" s="62">
        <f t="shared" si="249"/>
        <v>-17432.099999999991</v>
      </c>
      <c r="H1770" s="53">
        <f t="shared" si="250"/>
        <v>77.61223357529245</v>
      </c>
    </row>
    <row r="1771" spans="1:8" ht="14.25" customHeight="1" x14ac:dyDescent="0.2">
      <c r="A1771" s="9"/>
      <c r="B1771" s="4" t="s">
        <v>57</v>
      </c>
      <c r="C1771" s="20"/>
      <c r="D1771" s="54">
        <v>79994.899999999994</v>
      </c>
      <c r="E1771" s="54">
        <v>77864.399999999994</v>
      </c>
      <c r="F1771" s="54">
        <v>60432.3</v>
      </c>
      <c r="G1771" s="62">
        <f t="shared" si="249"/>
        <v>-17432.099999999991</v>
      </c>
      <c r="H1771" s="53">
        <f t="shared" si="250"/>
        <v>77.61223357529245</v>
      </c>
    </row>
    <row r="1772" spans="1:8" ht="14.25" customHeight="1" x14ac:dyDescent="0.2">
      <c r="A1772" s="9"/>
      <c r="B1772" s="197"/>
      <c r="C1772" s="197"/>
      <c r="D1772" s="198"/>
      <c r="E1772" s="198"/>
      <c r="F1772" s="198"/>
      <c r="G1772" s="198"/>
      <c r="H1772" s="198"/>
    </row>
    <row r="1773" spans="1:8" ht="14.25" customHeight="1" x14ac:dyDescent="0.2">
      <c r="A1773" s="9"/>
      <c r="B1773" s="4" t="s">
        <v>340</v>
      </c>
      <c r="C1773" s="26" t="s">
        <v>341</v>
      </c>
      <c r="D1773" s="48"/>
      <c r="E1773" s="48"/>
      <c r="F1773" s="48"/>
      <c r="G1773" s="48"/>
      <c r="H1773" s="48"/>
    </row>
    <row r="1774" spans="1:8" ht="21" customHeight="1" x14ac:dyDescent="0.2">
      <c r="A1774" s="9"/>
      <c r="B1774" s="4"/>
      <c r="C1774" s="29" t="s">
        <v>0</v>
      </c>
      <c r="D1774" s="15" t="s">
        <v>501</v>
      </c>
      <c r="E1774" s="15" t="s">
        <v>502</v>
      </c>
      <c r="F1774" s="15" t="s">
        <v>499</v>
      </c>
      <c r="G1774" s="16" t="s">
        <v>472</v>
      </c>
      <c r="H1774" s="15" t="s">
        <v>500</v>
      </c>
    </row>
    <row r="1775" spans="1:8" ht="14.25" customHeight="1" x14ac:dyDescent="0.2">
      <c r="A1775" s="9"/>
      <c r="B1775" s="5" t="s">
        <v>37</v>
      </c>
      <c r="C1775" s="22" t="s">
        <v>38</v>
      </c>
      <c r="D1775" s="51">
        <v>9149.6</v>
      </c>
      <c r="E1775" s="51">
        <v>9149.6</v>
      </c>
      <c r="F1775" s="51">
        <v>9149.6</v>
      </c>
      <c r="G1775" s="14">
        <f t="shared" ref="G1775:G1782" si="251">F1775-E1775</f>
        <v>0</v>
      </c>
      <c r="H1775" s="53">
        <f t="shared" ref="H1775:H1782" si="252">F1775/E1775*100</f>
        <v>100</v>
      </c>
    </row>
    <row r="1776" spans="1:8" ht="14.25" customHeight="1" x14ac:dyDescent="0.2">
      <c r="A1776" s="9"/>
      <c r="B1776" s="5" t="s">
        <v>39</v>
      </c>
      <c r="C1776" s="22" t="s">
        <v>40</v>
      </c>
      <c r="D1776" s="46">
        <v>1578.3</v>
      </c>
      <c r="E1776" s="46">
        <v>1578.3</v>
      </c>
      <c r="F1776" s="46">
        <v>1578.3</v>
      </c>
      <c r="G1776" s="14">
        <f t="shared" si="251"/>
        <v>0</v>
      </c>
      <c r="H1776" s="53">
        <f t="shared" si="252"/>
        <v>100</v>
      </c>
    </row>
    <row r="1777" spans="1:8" ht="14.25" customHeight="1" x14ac:dyDescent="0.2">
      <c r="A1777" s="9"/>
      <c r="B1777" s="5" t="s">
        <v>41</v>
      </c>
      <c r="C1777" s="22" t="s">
        <v>42</v>
      </c>
      <c r="D1777" s="46">
        <v>3059.7</v>
      </c>
      <c r="E1777" s="46">
        <v>3559.7</v>
      </c>
      <c r="F1777" s="46">
        <v>3374.2</v>
      </c>
      <c r="G1777" s="14">
        <f t="shared" si="251"/>
        <v>-185.5</v>
      </c>
      <c r="H1777" s="53">
        <f t="shared" si="252"/>
        <v>94.788886703935731</v>
      </c>
    </row>
    <row r="1778" spans="1:8" ht="14.25" customHeight="1" x14ac:dyDescent="0.2">
      <c r="A1778" s="9"/>
      <c r="B1778" s="5" t="s">
        <v>45</v>
      </c>
      <c r="C1778" s="22" t="s">
        <v>46</v>
      </c>
      <c r="D1778" s="46">
        <v>420</v>
      </c>
      <c r="E1778" s="46">
        <v>920</v>
      </c>
      <c r="F1778" s="46">
        <v>420</v>
      </c>
      <c r="G1778" s="14">
        <f t="shared" si="251"/>
        <v>-500</v>
      </c>
      <c r="H1778" s="53">
        <f t="shared" si="252"/>
        <v>45.652173913043477</v>
      </c>
    </row>
    <row r="1779" spans="1:8" ht="14.25" customHeight="1" x14ac:dyDescent="0.2">
      <c r="A1779" s="9"/>
      <c r="B1779" s="4" t="s">
        <v>53</v>
      </c>
      <c r="C1779" s="20"/>
      <c r="D1779" s="54">
        <v>14207.6</v>
      </c>
      <c r="E1779" s="54">
        <v>15207.6</v>
      </c>
      <c r="F1779" s="54">
        <v>14522.1</v>
      </c>
      <c r="G1779" s="62">
        <f t="shared" si="251"/>
        <v>-685.5</v>
      </c>
      <c r="H1779" s="53">
        <f t="shared" si="252"/>
        <v>95.492385386254242</v>
      </c>
    </row>
    <row r="1780" spans="1:8" ht="14.25" customHeight="1" x14ac:dyDescent="0.2">
      <c r="A1780" s="9"/>
      <c r="B1780" s="4" t="s">
        <v>56</v>
      </c>
      <c r="C1780" s="20"/>
      <c r="D1780" s="54">
        <v>14207.6</v>
      </c>
      <c r="E1780" s="54">
        <v>15207.6</v>
      </c>
      <c r="F1780" s="54">
        <v>14522.1</v>
      </c>
      <c r="G1780" s="62">
        <f t="shared" si="251"/>
        <v>-685.5</v>
      </c>
      <c r="H1780" s="53">
        <f t="shared" si="252"/>
        <v>95.492385386254242</v>
      </c>
    </row>
    <row r="1781" spans="1:8" ht="14.25" customHeight="1" x14ac:dyDescent="0.2">
      <c r="A1781" s="9"/>
      <c r="B1781" s="4" t="s">
        <v>508</v>
      </c>
      <c r="C1781" s="20"/>
      <c r="D1781" s="54">
        <v>2950</v>
      </c>
      <c r="E1781" s="54">
        <v>2950</v>
      </c>
      <c r="F1781" s="54">
        <v>2880.2</v>
      </c>
      <c r="G1781" s="62">
        <f t="shared" si="251"/>
        <v>-69.800000000000182</v>
      </c>
      <c r="H1781" s="53">
        <f t="shared" si="252"/>
        <v>97.633898305084742</v>
      </c>
    </row>
    <row r="1782" spans="1:8" ht="14.25" customHeight="1" x14ac:dyDescent="0.2">
      <c r="A1782" s="9"/>
      <c r="B1782" s="4" t="s">
        <v>57</v>
      </c>
      <c r="C1782" s="20"/>
      <c r="D1782" s="54">
        <v>17157.599999999999</v>
      </c>
      <c r="E1782" s="54">
        <v>18157.599999999999</v>
      </c>
      <c r="F1782" s="54">
        <v>17402.3</v>
      </c>
      <c r="G1782" s="62">
        <f t="shared" si="251"/>
        <v>-755.29999999999927</v>
      </c>
      <c r="H1782" s="53">
        <f t="shared" si="252"/>
        <v>95.840309291976922</v>
      </c>
    </row>
    <row r="1783" spans="1:8" ht="14.25" customHeight="1" x14ac:dyDescent="0.2">
      <c r="A1783" s="9"/>
      <c r="B1783" s="197"/>
      <c r="C1783" s="197"/>
      <c r="D1783" s="198"/>
      <c r="E1783" s="198"/>
      <c r="F1783" s="198"/>
      <c r="G1783" s="198"/>
      <c r="H1783" s="198"/>
    </row>
    <row r="1784" spans="1:8" ht="27.75" customHeight="1" x14ac:dyDescent="0.2">
      <c r="A1784" s="9"/>
      <c r="B1784" s="4" t="s">
        <v>342</v>
      </c>
      <c r="C1784" s="26" t="s">
        <v>343</v>
      </c>
      <c r="D1784" s="48"/>
      <c r="E1784" s="48"/>
      <c r="F1784" s="48"/>
      <c r="G1784" s="48"/>
      <c r="H1784" s="48"/>
    </row>
    <row r="1785" spans="1:8" ht="25.5" customHeight="1" x14ac:dyDescent="0.2">
      <c r="A1785" s="9"/>
      <c r="B1785" s="4"/>
      <c r="C1785" s="29" t="s">
        <v>0</v>
      </c>
      <c r="D1785" s="15" t="s">
        <v>501</v>
      </c>
      <c r="E1785" s="15" t="s">
        <v>502</v>
      </c>
      <c r="F1785" s="15" t="s">
        <v>499</v>
      </c>
      <c r="G1785" s="16" t="s">
        <v>472</v>
      </c>
      <c r="H1785" s="15" t="s">
        <v>500</v>
      </c>
    </row>
    <row r="1786" spans="1:8" ht="14.25" customHeight="1" x14ac:dyDescent="0.2">
      <c r="A1786" s="9"/>
      <c r="B1786" s="5" t="s">
        <v>37</v>
      </c>
      <c r="C1786" s="22" t="s">
        <v>38</v>
      </c>
      <c r="D1786" s="51">
        <v>46189.8</v>
      </c>
      <c r="E1786" s="51">
        <v>45745.599999999999</v>
      </c>
      <c r="F1786" s="51">
        <v>44861.3</v>
      </c>
      <c r="G1786" s="14">
        <f t="shared" ref="G1786:G1794" si="253">F1786-E1786</f>
        <v>-884.29999999999563</v>
      </c>
      <c r="H1786" s="53">
        <f t="shared" ref="H1786:H1794" si="254">F1786/E1786*100</f>
        <v>98.066917911230817</v>
      </c>
    </row>
    <row r="1787" spans="1:8" ht="14.25" customHeight="1" x14ac:dyDescent="0.2">
      <c r="A1787" s="9"/>
      <c r="B1787" s="5" t="s">
        <v>39</v>
      </c>
      <c r="C1787" s="22" t="s">
        <v>40</v>
      </c>
      <c r="D1787" s="46">
        <v>3823.2</v>
      </c>
      <c r="E1787" s="46">
        <v>3722.8</v>
      </c>
      <c r="F1787" s="46">
        <v>3722.8</v>
      </c>
      <c r="G1787" s="14">
        <f t="shared" si="253"/>
        <v>0</v>
      </c>
      <c r="H1787" s="53">
        <f t="shared" si="254"/>
        <v>100</v>
      </c>
    </row>
    <row r="1788" spans="1:8" ht="14.25" customHeight="1" x14ac:dyDescent="0.2">
      <c r="A1788" s="9"/>
      <c r="B1788" s="5" t="s">
        <v>41</v>
      </c>
      <c r="C1788" s="22" t="s">
        <v>42</v>
      </c>
      <c r="D1788" s="46">
        <v>22143.200000000001</v>
      </c>
      <c r="E1788" s="46">
        <v>21762.7</v>
      </c>
      <c r="F1788" s="46">
        <v>21762.7</v>
      </c>
      <c r="G1788" s="14">
        <f t="shared" si="253"/>
        <v>0</v>
      </c>
      <c r="H1788" s="53">
        <f t="shared" si="254"/>
        <v>100</v>
      </c>
    </row>
    <row r="1789" spans="1:8" ht="14.25" customHeight="1" x14ac:dyDescent="0.2">
      <c r="A1789" s="9"/>
      <c r="B1789" s="5" t="s">
        <v>43</v>
      </c>
      <c r="C1789" s="22" t="s">
        <v>44</v>
      </c>
      <c r="D1789" s="46">
        <v>1600</v>
      </c>
      <c r="E1789" s="46">
        <v>1817.9</v>
      </c>
      <c r="F1789" s="46">
        <v>1583.3</v>
      </c>
      <c r="G1789" s="14">
        <f t="shared" si="253"/>
        <v>-234.60000000000014</v>
      </c>
      <c r="H1789" s="53">
        <f t="shared" si="254"/>
        <v>87.094999724957361</v>
      </c>
    </row>
    <row r="1790" spans="1:8" ht="14.25" customHeight="1" x14ac:dyDescent="0.2">
      <c r="A1790" s="9"/>
      <c r="B1790" s="5" t="s">
        <v>45</v>
      </c>
      <c r="C1790" s="22" t="s">
        <v>46</v>
      </c>
      <c r="D1790" s="46">
        <v>2400</v>
      </c>
      <c r="E1790" s="46">
        <v>2400</v>
      </c>
      <c r="F1790" s="46">
        <v>1872.2</v>
      </c>
      <c r="G1790" s="14">
        <f t="shared" si="253"/>
        <v>-527.79999999999995</v>
      </c>
      <c r="H1790" s="53">
        <f t="shared" si="254"/>
        <v>78.00833333333334</v>
      </c>
    </row>
    <row r="1791" spans="1:8" ht="14.25" customHeight="1" x14ac:dyDescent="0.2">
      <c r="A1791" s="9"/>
      <c r="B1791" s="4" t="s">
        <v>53</v>
      </c>
      <c r="C1791" s="20"/>
      <c r="D1791" s="54">
        <v>76156.2</v>
      </c>
      <c r="E1791" s="54">
        <v>75449</v>
      </c>
      <c r="F1791" s="54">
        <v>73802.3</v>
      </c>
      <c r="G1791" s="62">
        <f t="shared" si="253"/>
        <v>-1646.6999999999971</v>
      </c>
      <c r="H1791" s="53">
        <f t="shared" si="254"/>
        <v>97.817466102930467</v>
      </c>
    </row>
    <row r="1792" spans="1:8" ht="14.25" customHeight="1" x14ac:dyDescent="0.2">
      <c r="A1792" s="9"/>
      <c r="B1792" s="5" t="s">
        <v>54</v>
      </c>
      <c r="C1792" s="22" t="s">
        <v>55</v>
      </c>
      <c r="D1792" s="46">
        <v>1000</v>
      </c>
      <c r="E1792" s="46">
        <v>691.9</v>
      </c>
      <c r="F1792" s="46">
        <v>473.1</v>
      </c>
      <c r="G1792" s="14">
        <f t="shared" si="253"/>
        <v>-218.79999999999995</v>
      </c>
      <c r="H1792" s="53">
        <f t="shared" si="254"/>
        <v>68.376933082815441</v>
      </c>
    </row>
    <row r="1793" spans="1:8" ht="14.25" customHeight="1" x14ac:dyDescent="0.2">
      <c r="A1793" s="9"/>
      <c r="B1793" s="4" t="s">
        <v>56</v>
      </c>
      <c r="C1793" s="20"/>
      <c r="D1793" s="54">
        <v>77156.2</v>
      </c>
      <c r="E1793" s="54">
        <v>76140.899999999994</v>
      </c>
      <c r="F1793" s="54">
        <v>74275.399999999994</v>
      </c>
      <c r="G1793" s="62">
        <f t="shared" si="253"/>
        <v>-1865.5</v>
      </c>
      <c r="H1793" s="53">
        <f t="shared" si="254"/>
        <v>97.549937024647733</v>
      </c>
    </row>
    <row r="1794" spans="1:8" ht="14.25" customHeight="1" x14ac:dyDescent="0.2">
      <c r="A1794" s="9"/>
      <c r="B1794" s="4" t="s">
        <v>57</v>
      </c>
      <c r="C1794" s="20"/>
      <c r="D1794" s="54">
        <v>77156.2</v>
      </c>
      <c r="E1794" s="54">
        <v>76140.899999999994</v>
      </c>
      <c r="F1794" s="54">
        <v>74275.399999999994</v>
      </c>
      <c r="G1794" s="62">
        <f t="shared" si="253"/>
        <v>-1865.5</v>
      </c>
      <c r="H1794" s="53">
        <f t="shared" si="254"/>
        <v>97.549937024647733</v>
      </c>
    </row>
    <row r="1795" spans="1:8" ht="14.25" customHeight="1" x14ac:dyDescent="0.2">
      <c r="A1795" s="9"/>
      <c r="B1795" s="197"/>
      <c r="C1795" s="197"/>
      <c r="D1795" s="198"/>
      <c r="E1795" s="198"/>
      <c r="F1795" s="198"/>
      <c r="G1795" s="198"/>
      <c r="H1795" s="198"/>
    </row>
    <row r="1796" spans="1:8" ht="21" customHeight="1" x14ac:dyDescent="0.2">
      <c r="A1796" s="9"/>
      <c r="B1796" s="4" t="s">
        <v>344</v>
      </c>
      <c r="C1796" s="26" t="s">
        <v>345</v>
      </c>
      <c r="D1796" s="48"/>
      <c r="E1796" s="48"/>
      <c r="F1796" s="48"/>
      <c r="G1796" s="48"/>
      <c r="H1796" s="48"/>
    </row>
    <row r="1797" spans="1:8" ht="25.5" customHeight="1" x14ac:dyDescent="0.2">
      <c r="A1797" s="9"/>
      <c r="B1797" s="4"/>
      <c r="C1797" s="29" t="s">
        <v>0</v>
      </c>
      <c r="D1797" s="15" t="s">
        <v>501</v>
      </c>
      <c r="E1797" s="15" t="s">
        <v>502</v>
      </c>
      <c r="F1797" s="15" t="s">
        <v>499</v>
      </c>
      <c r="G1797" s="16" t="s">
        <v>472</v>
      </c>
      <c r="H1797" s="15" t="s">
        <v>500</v>
      </c>
    </row>
    <row r="1798" spans="1:8" ht="14.25" customHeight="1" x14ac:dyDescent="0.2">
      <c r="A1798" s="9"/>
      <c r="B1798" s="5" t="s">
        <v>37</v>
      </c>
      <c r="C1798" s="22" t="s">
        <v>38</v>
      </c>
      <c r="D1798" s="51">
        <v>917234.6</v>
      </c>
      <c r="E1798" s="51">
        <v>928447.1</v>
      </c>
      <c r="F1798" s="51">
        <v>927978.8</v>
      </c>
      <c r="G1798" s="14">
        <f t="shared" ref="G1798:G1810" si="255">F1798-E1798</f>
        <v>-468.29999999993015</v>
      </c>
      <c r="H1798" s="53">
        <f t="shared" ref="H1798:H1810" si="256">F1798/E1798*100</f>
        <v>99.949560938905407</v>
      </c>
    </row>
    <row r="1799" spans="1:8" ht="14.25" customHeight="1" x14ac:dyDescent="0.2">
      <c r="A1799" s="9"/>
      <c r="B1799" s="5" t="s">
        <v>39</v>
      </c>
      <c r="C1799" s="22" t="s">
        <v>40</v>
      </c>
      <c r="D1799" s="46">
        <v>70209.600000000006</v>
      </c>
      <c r="E1799" s="46">
        <v>72229.7</v>
      </c>
      <c r="F1799" s="46">
        <v>71657.5</v>
      </c>
      <c r="G1799" s="14">
        <f t="shared" si="255"/>
        <v>-572.19999999999709</v>
      </c>
      <c r="H1799" s="53">
        <f t="shared" si="256"/>
        <v>99.207805099564311</v>
      </c>
    </row>
    <row r="1800" spans="1:8" ht="14.25" customHeight="1" x14ac:dyDescent="0.2">
      <c r="A1800" s="9"/>
      <c r="B1800" s="5" t="s">
        <v>41</v>
      </c>
      <c r="C1800" s="22" t="s">
        <v>42</v>
      </c>
      <c r="D1800" s="46">
        <v>249510.3</v>
      </c>
      <c r="E1800" s="46">
        <v>245953.8</v>
      </c>
      <c r="F1800" s="46">
        <v>234571.9</v>
      </c>
      <c r="G1800" s="14">
        <f t="shared" si="255"/>
        <v>-11381.899999999994</v>
      </c>
      <c r="H1800" s="53">
        <f t="shared" si="256"/>
        <v>95.372342285421084</v>
      </c>
    </row>
    <row r="1801" spans="1:8" ht="14.25" customHeight="1" x14ac:dyDescent="0.2">
      <c r="A1801" s="9"/>
      <c r="B1801" s="5" t="s">
        <v>43</v>
      </c>
      <c r="C1801" s="22" t="s">
        <v>44</v>
      </c>
      <c r="D1801" s="46">
        <v>57700</v>
      </c>
      <c r="E1801" s="46">
        <v>65288.6</v>
      </c>
      <c r="F1801" s="46">
        <v>54133.4</v>
      </c>
      <c r="G1801" s="14">
        <f t="shared" si="255"/>
        <v>-11155.199999999997</v>
      </c>
      <c r="H1801" s="53">
        <f t="shared" si="256"/>
        <v>82.914015616815192</v>
      </c>
    </row>
    <row r="1802" spans="1:8" ht="14.25" customHeight="1" x14ac:dyDescent="0.2">
      <c r="A1802" s="9"/>
      <c r="B1802" s="5" t="s">
        <v>45</v>
      </c>
      <c r="C1802" s="22" t="s">
        <v>46</v>
      </c>
      <c r="D1802" s="46">
        <v>17000</v>
      </c>
      <c r="E1802" s="46">
        <v>13569.8</v>
      </c>
      <c r="F1802" s="46">
        <v>13191.6</v>
      </c>
      <c r="G1802" s="14">
        <f t="shared" si="255"/>
        <v>-378.19999999999891</v>
      </c>
      <c r="H1802" s="53">
        <f t="shared" si="256"/>
        <v>97.212928709339863</v>
      </c>
    </row>
    <row r="1803" spans="1:8" ht="14.25" customHeight="1" x14ac:dyDescent="0.2">
      <c r="A1803" s="9"/>
      <c r="B1803" s="5" t="s">
        <v>139</v>
      </c>
      <c r="C1803" s="22" t="s">
        <v>140</v>
      </c>
      <c r="D1803" s="46">
        <v>20000</v>
      </c>
      <c r="E1803" s="46">
        <v>20000</v>
      </c>
      <c r="F1803" s="46">
        <v>19952.599999999999</v>
      </c>
      <c r="G1803" s="14">
        <f t="shared" si="255"/>
        <v>-47.400000000001455</v>
      </c>
      <c r="H1803" s="53">
        <f t="shared" si="256"/>
        <v>99.762999999999991</v>
      </c>
    </row>
    <row r="1804" spans="1:8" ht="14.25" customHeight="1" x14ac:dyDescent="0.2">
      <c r="A1804" s="9"/>
      <c r="B1804" s="5" t="s">
        <v>47</v>
      </c>
      <c r="C1804" s="22" t="s">
        <v>48</v>
      </c>
      <c r="D1804" s="46">
        <v>0</v>
      </c>
      <c r="E1804" s="46">
        <v>10104.799999999999</v>
      </c>
      <c r="F1804" s="46">
        <v>10104.799999999999</v>
      </c>
      <c r="G1804" s="14">
        <f t="shared" si="255"/>
        <v>0</v>
      </c>
      <c r="H1804" s="53">
        <f t="shared" si="256"/>
        <v>100</v>
      </c>
    </row>
    <row r="1805" spans="1:8" ht="14.25" customHeight="1" x14ac:dyDescent="0.2">
      <c r="A1805" s="9"/>
      <c r="B1805" s="5" t="s">
        <v>51</v>
      </c>
      <c r="C1805" s="22" t="s">
        <v>52</v>
      </c>
      <c r="D1805" s="46">
        <v>0</v>
      </c>
      <c r="E1805" s="46">
        <v>3628.5</v>
      </c>
      <c r="F1805" s="46">
        <v>3628.5</v>
      </c>
      <c r="G1805" s="14">
        <f t="shared" si="255"/>
        <v>0</v>
      </c>
      <c r="H1805" s="53">
        <f t="shared" si="256"/>
        <v>100</v>
      </c>
    </row>
    <row r="1806" spans="1:8" ht="14.25" customHeight="1" x14ac:dyDescent="0.2">
      <c r="A1806" s="9"/>
      <c r="B1806" s="4" t="s">
        <v>53</v>
      </c>
      <c r="C1806" s="20"/>
      <c r="D1806" s="54">
        <v>1331654.5</v>
      </c>
      <c r="E1806" s="54">
        <v>1359222.3</v>
      </c>
      <c r="F1806" s="54">
        <v>1335218.8999999999</v>
      </c>
      <c r="G1806" s="62">
        <f t="shared" si="255"/>
        <v>-24003.40000000014</v>
      </c>
      <c r="H1806" s="53">
        <f t="shared" si="256"/>
        <v>98.234034270920944</v>
      </c>
    </row>
    <row r="1807" spans="1:8" ht="14.25" customHeight="1" x14ac:dyDescent="0.2">
      <c r="A1807" s="9"/>
      <c r="B1807" s="5" t="s">
        <v>54</v>
      </c>
      <c r="C1807" s="22" t="s">
        <v>55</v>
      </c>
      <c r="D1807" s="46">
        <v>131600</v>
      </c>
      <c r="E1807" s="46">
        <v>150150.79999999999</v>
      </c>
      <c r="F1807" s="46">
        <v>123897.8</v>
      </c>
      <c r="G1807" s="14">
        <f t="shared" si="255"/>
        <v>-26252.999999999985</v>
      </c>
      <c r="H1807" s="53">
        <f t="shared" si="256"/>
        <v>82.515577672579838</v>
      </c>
    </row>
    <row r="1808" spans="1:8" ht="14.25" customHeight="1" x14ac:dyDescent="0.2">
      <c r="A1808" s="9"/>
      <c r="B1808" s="4" t="s">
        <v>56</v>
      </c>
      <c r="C1808" s="20"/>
      <c r="D1808" s="54">
        <v>1463254.5</v>
      </c>
      <c r="E1808" s="54">
        <v>1509373.1</v>
      </c>
      <c r="F1808" s="54">
        <v>1459116.7</v>
      </c>
      <c r="G1808" s="62">
        <f t="shared" si="255"/>
        <v>-50256.40000000014</v>
      </c>
      <c r="H1808" s="53">
        <f t="shared" si="256"/>
        <v>96.670379245529148</v>
      </c>
    </row>
    <row r="1809" spans="1:8" ht="14.25" customHeight="1" x14ac:dyDescent="0.2">
      <c r="A1809" s="9"/>
      <c r="B1809" s="4" t="s">
        <v>508</v>
      </c>
      <c r="C1809" s="20"/>
      <c r="D1809" s="54">
        <v>7284.2</v>
      </c>
      <c r="E1809" s="54">
        <v>8102.5</v>
      </c>
      <c r="F1809" s="54">
        <v>2131.1</v>
      </c>
      <c r="G1809" s="62">
        <f t="shared" si="255"/>
        <v>-5971.4</v>
      </c>
      <c r="H1809" s="53">
        <f t="shared" si="256"/>
        <v>26.301758716445541</v>
      </c>
    </row>
    <row r="1810" spans="1:8" ht="14.25" customHeight="1" x14ac:dyDescent="0.2">
      <c r="A1810" s="9"/>
      <c r="B1810" s="4" t="s">
        <v>57</v>
      </c>
      <c r="C1810" s="20"/>
      <c r="D1810" s="54">
        <v>1470538.7</v>
      </c>
      <c r="E1810" s="54">
        <v>1517475.6</v>
      </c>
      <c r="F1810" s="54">
        <v>1461247.8</v>
      </c>
      <c r="G1810" s="62">
        <f t="shared" si="255"/>
        <v>-56227.800000000047</v>
      </c>
      <c r="H1810" s="53">
        <f t="shared" si="256"/>
        <v>96.294648823348467</v>
      </c>
    </row>
    <row r="1811" spans="1:8" ht="14.25" customHeight="1" x14ac:dyDescent="0.2">
      <c r="A1811" s="9"/>
      <c r="B1811" s="197"/>
      <c r="C1811" s="197"/>
      <c r="D1811" s="197"/>
      <c r="E1811" s="197"/>
      <c r="F1811" s="197"/>
      <c r="G1811" s="197"/>
      <c r="H1811" s="197"/>
    </row>
    <row r="1812" spans="1:8" ht="21.75" customHeight="1" x14ac:dyDescent="0.2">
      <c r="A1812" s="9"/>
      <c r="B1812" s="4" t="s">
        <v>506</v>
      </c>
      <c r="C1812" s="20" t="s">
        <v>346</v>
      </c>
      <c r="D1812" s="60"/>
      <c r="E1812" s="60"/>
      <c r="F1812" s="60"/>
      <c r="G1812" s="61"/>
      <c r="H1812" s="60"/>
    </row>
    <row r="1813" spans="1:8" ht="24.75" customHeight="1" x14ac:dyDescent="0.2">
      <c r="A1813" s="9"/>
      <c r="B1813" s="2"/>
      <c r="C1813" s="29" t="s">
        <v>0</v>
      </c>
      <c r="D1813" s="15" t="s">
        <v>501</v>
      </c>
      <c r="E1813" s="15" t="s">
        <v>502</v>
      </c>
      <c r="F1813" s="15" t="s">
        <v>499</v>
      </c>
      <c r="G1813" s="16" t="s">
        <v>472</v>
      </c>
      <c r="H1813" s="15" t="s">
        <v>500</v>
      </c>
    </row>
    <row r="1814" spans="1:8" ht="14.25" customHeight="1" x14ac:dyDescent="0.2">
      <c r="A1814" s="9"/>
      <c r="B1814" s="5" t="s">
        <v>41</v>
      </c>
      <c r="C1814" s="22" t="s">
        <v>42</v>
      </c>
      <c r="D1814" s="46">
        <v>100000</v>
      </c>
      <c r="E1814" s="46">
        <v>48.3</v>
      </c>
      <c r="F1814" s="46">
        <v>0</v>
      </c>
      <c r="G1814" s="14">
        <f>F1814-E1814</f>
        <v>-48.3</v>
      </c>
      <c r="H1814" s="53">
        <f t="shared" ref="H1814:H1818" si="257">F1814/E1814*100</f>
        <v>0</v>
      </c>
    </row>
    <row r="1815" spans="1:8" ht="14.25" customHeight="1" x14ac:dyDescent="0.2">
      <c r="A1815" s="9"/>
      <c r="B1815" s="4" t="s">
        <v>53</v>
      </c>
      <c r="C1815" s="20"/>
      <c r="D1815" s="54">
        <v>100000</v>
      </c>
      <c r="E1815" s="54">
        <v>48.3</v>
      </c>
      <c r="F1815" s="54">
        <v>0</v>
      </c>
      <c r="G1815" s="62">
        <f>F1815-E1815</f>
        <v>-48.3</v>
      </c>
      <c r="H1815" s="53">
        <f t="shared" si="257"/>
        <v>0</v>
      </c>
    </row>
    <row r="1816" spans="1:8" ht="14.25" customHeight="1" x14ac:dyDescent="0.2">
      <c r="A1816" s="9"/>
      <c r="B1816" s="5" t="s">
        <v>54</v>
      </c>
      <c r="C1816" s="22" t="s">
        <v>55</v>
      </c>
      <c r="D1816" s="46">
        <v>0</v>
      </c>
      <c r="E1816" s="46">
        <v>79199.7</v>
      </c>
      <c r="F1816" s="46">
        <v>57974.1</v>
      </c>
      <c r="G1816" s="14">
        <f>F1816-E1816</f>
        <v>-21225.599999999999</v>
      </c>
      <c r="H1816" s="53">
        <f t="shared" si="257"/>
        <v>73.199898484463958</v>
      </c>
    </row>
    <row r="1817" spans="1:8" ht="14.25" customHeight="1" x14ac:dyDescent="0.2">
      <c r="A1817" s="9"/>
      <c r="B1817" s="4" t="s">
        <v>56</v>
      </c>
      <c r="C1817" s="20"/>
      <c r="D1817" s="54">
        <v>100000</v>
      </c>
      <c r="E1817" s="54">
        <v>79248</v>
      </c>
      <c r="F1817" s="54">
        <v>57974.1</v>
      </c>
      <c r="G1817" s="62">
        <f>F1817-E1817</f>
        <v>-21273.9</v>
      </c>
      <c r="H1817" s="53">
        <f t="shared" si="257"/>
        <v>73.155284675953965</v>
      </c>
    </row>
    <row r="1818" spans="1:8" ht="14.25" customHeight="1" x14ac:dyDescent="0.2">
      <c r="A1818" s="9"/>
      <c r="B1818" s="4" t="s">
        <v>57</v>
      </c>
      <c r="C1818" s="20"/>
      <c r="D1818" s="54">
        <v>100000</v>
      </c>
      <c r="E1818" s="54">
        <v>79248</v>
      </c>
      <c r="F1818" s="54">
        <v>57974.1</v>
      </c>
      <c r="G1818" s="62">
        <f>F1818-E1818</f>
        <v>-21273.9</v>
      </c>
      <c r="H1818" s="53">
        <f t="shared" si="257"/>
        <v>73.155284675953965</v>
      </c>
    </row>
    <row r="1819" spans="1:8" ht="14.25" customHeight="1" x14ac:dyDescent="0.2">
      <c r="A1819" s="9"/>
      <c r="B1819" s="197"/>
      <c r="C1819" s="197"/>
      <c r="D1819" s="198"/>
      <c r="E1819" s="198"/>
      <c r="F1819" s="198"/>
      <c r="G1819" s="198"/>
      <c r="H1819" s="198"/>
    </row>
    <row r="1820" spans="1:8" ht="21.75" customHeight="1" x14ac:dyDescent="0.2">
      <c r="A1820" s="9"/>
      <c r="B1820" s="4" t="s">
        <v>347</v>
      </c>
      <c r="C1820" s="26" t="s">
        <v>348</v>
      </c>
      <c r="D1820" s="48"/>
      <c r="E1820" s="48"/>
      <c r="F1820" s="48"/>
      <c r="G1820" s="48"/>
      <c r="H1820" s="48"/>
    </row>
    <row r="1821" spans="1:8" ht="22.5" customHeight="1" x14ac:dyDescent="0.2">
      <c r="A1821" s="9"/>
      <c r="B1821" s="4"/>
      <c r="C1821" s="29" t="s">
        <v>0</v>
      </c>
      <c r="D1821" s="15" t="s">
        <v>501</v>
      </c>
      <c r="E1821" s="15" t="s">
        <v>502</v>
      </c>
      <c r="F1821" s="15" t="s">
        <v>499</v>
      </c>
      <c r="G1821" s="16" t="s">
        <v>472</v>
      </c>
      <c r="H1821" s="15" t="s">
        <v>500</v>
      </c>
    </row>
    <row r="1822" spans="1:8" ht="14.25" customHeight="1" x14ac:dyDescent="0.2">
      <c r="A1822" s="9"/>
      <c r="B1822" s="5" t="s">
        <v>37</v>
      </c>
      <c r="C1822" s="22" t="s">
        <v>38</v>
      </c>
      <c r="D1822" s="51">
        <v>25805.8</v>
      </c>
      <c r="E1822" s="51">
        <v>26348.7</v>
      </c>
      <c r="F1822" s="51">
        <v>26348.7</v>
      </c>
      <c r="G1822" s="14">
        <f t="shared" ref="G1822:G1830" si="258">F1822-E1822</f>
        <v>0</v>
      </c>
      <c r="H1822" s="53">
        <f t="shared" ref="H1822:H1830" si="259">F1822/E1822*100</f>
        <v>100</v>
      </c>
    </row>
    <row r="1823" spans="1:8" ht="14.25" customHeight="1" x14ac:dyDescent="0.2">
      <c r="A1823" s="9"/>
      <c r="B1823" s="5" t="s">
        <v>39</v>
      </c>
      <c r="C1823" s="22" t="s">
        <v>40</v>
      </c>
      <c r="D1823" s="46">
        <v>4085.8</v>
      </c>
      <c r="E1823" s="46">
        <v>3903.9</v>
      </c>
      <c r="F1823" s="46">
        <v>3897.9</v>
      </c>
      <c r="G1823" s="14">
        <f t="shared" si="258"/>
        <v>-6</v>
      </c>
      <c r="H1823" s="53">
        <f t="shared" si="259"/>
        <v>99.846307538615235</v>
      </c>
    </row>
    <row r="1824" spans="1:8" ht="14.25" customHeight="1" x14ac:dyDescent="0.2">
      <c r="A1824" s="9"/>
      <c r="B1824" s="5" t="s">
        <v>41</v>
      </c>
      <c r="C1824" s="22" t="s">
        <v>42</v>
      </c>
      <c r="D1824" s="46">
        <v>4893.8999999999996</v>
      </c>
      <c r="E1824" s="46">
        <v>4906.8</v>
      </c>
      <c r="F1824" s="46">
        <v>4470.2</v>
      </c>
      <c r="G1824" s="14">
        <f t="shared" si="258"/>
        <v>-436.60000000000036</v>
      </c>
      <c r="H1824" s="53">
        <f t="shared" si="259"/>
        <v>91.10214396347925</v>
      </c>
    </row>
    <row r="1825" spans="1:8" ht="14.25" customHeight="1" x14ac:dyDescent="0.2">
      <c r="A1825" s="9"/>
      <c r="B1825" s="5" t="s">
        <v>43</v>
      </c>
      <c r="C1825" s="22" t="s">
        <v>44</v>
      </c>
      <c r="D1825" s="46">
        <v>937.6</v>
      </c>
      <c r="E1825" s="46">
        <v>1004.9</v>
      </c>
      <c r="F1825" s="46">
        <v>965.6</v>
      </c>
      <c r="G1825" s="14">
        <f t="shared" si="258"/>
        <v>-39.299999999999955</v>
      </c>
      <c r="H1825" s="53">
        <f t="shared" si="259"/>
        <v>96.089163100806047</v>
      </c>
    </row>
    <row r="1826" spans="1:8" ht="14.25" customHeight="1" x14ac:dyDescent="0.2">
      <c r="A1826" s="9"/>
      <c r="B1826" s="5" t="s">
        <v>45</v>
      </c>
      <c r="C1826" s="22" t="s">
        <v>46</v>
      </c>
      <c r="D1826" s="46">
        <v>132</v>
      </c>
      <c r="E1826" s="46">
        <v>72</v>
      </c>
      <c r="F1826" s="46">
        <v>63.2</v>
      </c>
      <c r="G1826" s="14">
        <f t="shared" si="258"/>
        <v>-8.7999999999999972</v>
      </c>
      <c r="H1826" s="53">
        <f t="shared" si="259"/>
        <v>87.777777777777771</v>
      </c>
    </row>
    <row r="1827" spans="1:8" ht="14.25" customHeight="1" x14ac:dyDescent="0.2">
      <c r="A1827" s="9"/>
      <c r="B1827" s="4" t="s">
        <v>53</v>
      </c>
      <c r="C1827" s="20"/>
      <c r="D1827" s="54">
        <v>35855.1</v>
      </c>
      <c r="E1827" s="54">
        <v>36236.300000000003</v>
      </c>
      <c r="F1827" s="54">
        <v>35745.599999999999</v>
      </c>
      <c r="G1827" s="62">
        <f t="shared" si="258"/>
        <v>-490.70000000000437</v>
      </c>
      <c r="H1827" s="53">
        <f t="shared" si="259"/>
        <v>98.645833045868358</v>
      </c>
    </row>
    <row r="1828" spans="1:8" ht="14.25" customHeight="1" x14ac:dyDescent="0.2">
      <c r="A1828" s="9"/>
      <c r="B1828" s="5" t="s">
        <v>54</v>
      </c>
      <c r="C1828" s="22" t="s">
        <v>55</v>
      </c>
      <c r="D1828" s="46">
        <v>98968.1</v>
      </c>
      <c r="E1828" s="46">
        <v>123023.1</v>
      </c>
      <c r="F1828" s="46">
        <v>98083.6</v>
      </c>
      <c r="G1828" s="14">
        <f t="shared" si="258"/>
        <v>-24939.5</v>
      </c>
      <c r="H1828" s="53">
        <f t="shared" si="259"/>
        <v>79.727790959584013</v>
      </c>
    </row>
    <row r="1829" spans="1:8" ht="14.25" customHeight="1" x14ac:dyDescent="0.2">
      <c r="A1829" s="9"/>
      <c r="B1829" s="4" t="s">
        <v>56</v>
      </c>
      <c r="C1829" s="20"/>
      <c r="D1829" s="54">
        <v>134823.20000000001</v>
      </c>
      <c r="E1829" s="54">
        <v>159259.4</v>
      </c>
      <c r="F1829" s="54">
        <v>133829.20000000001</v>
      </c>
      <c r="G1829" s="62">
        <f t="shared" si="258"/>
        <v>-25430.199999999983</v>
      </c>
      <c r="H1829" s="53">
        <f t="shared" si="259"/>
        <v>84.032214111066608</v>
      </c>
    </row>
    <row r="1830" spans="1:8" ht="14.25" customHeight="1" x14ac:dyDescent="0.2">
      <c r="A1830" s="9"/>
      <c r="B1830" s="4" t="s">
        <v>57</v>
      </c>
      <c r="C1830" s="20"/>
      <c r="D1830" s="54">
        <v>134823.20000000001</v>
      </c>
      <c r="E1830" s="54">
        <v>159259.4</v>
      </c>
      <c r="F1830" s="54">
        <v>133829.20000000001</v>
      </c>
      <c r="G1830" s="62">
        <f t="shared" si="258"/>
        <v>-25430.199999999983</v>
      </c>
      <c r="H1830" s="53">
        <f t="shared" si="259"/>
        <v>84.032214111066608</v>
      </c>
    </row>
    <row r="1831" spans="1:8" ht="14.25" customHeight="1" x14ac:dyDescent="0.2">
      <c r="A1831" s="9"/>
      <c r="B1831" s="197"/>
      <c r="C1831" s="197"/>
      <c r="D1831" s="198"/>
      <c r="E1831" s="198"/>
      <c r="F1831" s="198"/>
      <c r="G1831" s="198"/>
      <c r="H1831" s="198"/>
    </row>
    <row r="1832" spans="1:8" ht="22.5" customHeight="1" x14ac:dyDescent="0.2">
      <c r="A1832" s="9"/>
      <c r="B1832" s="4" t="s">
        <v>349</v>
      </c>
      <c r="C1832" s="26" t="s">
        <v>350</v>
      </c>
      <c r="D1832" s="48"/>
      <c r="E1832" s="48"/>
      <c r="F1832" s="48"/>
      <c r="G1832" s="48"/>
      <c r="H1832" s="48"/>
    </row>
    <row r="1833" spans="1:8" ht="23.25" customHeight="1" x14ac:dyDescent="0.2">
      <c r="A1833" s="9"/>
      <c r="B1833" s="4"/>
      <c r="C1833" s="29" t="s">
        <v>0</v>
      </c>
      <c r="D1833" s="15" t="s">
        <v>501</v>
      </c>
      <c r="E1833" s="15" t="s">
        <v>502</v>
      </c>
      <c r="F1833" s="15" t="s">
        <v>499</v>
      </c>
      <c r="G1833" s="16" t="s">
        <v>472</v>
      </c>
      <c r="H1833" s="15" t="s">
        <v>500</v>
      </c>
    </row>
    <row r="1834" spans="1:8" ht="14.25" customHeight="1" x14ac:dyDescent="0.2">
      <c r="A1834" s="9"/>
      <c r="B1834" s="5" t="s">
        <v>37</v>
      </c>
      <c r="C1834" s="22" t="s">
        <v>38</v>
      </c>
      <c r="D1834" s="51">
        <v>107061.1</v>
      </c>
      <c r="E1834" s="51">
        <v>107061.1</v>
      </c>
      <c r="F1834" s="51">
        <v>107061.1</v>
      </c>
      <c r="G1834" s="14">
        <f t="shared" ref="G1834:G1843" si="260">F1834-E1834</f>
        <v>0</v>
      </c>
      <c r="H1834" s="53">
        <f t="shared" ref="H1834:H1843" si="261">F1834/E1834*100</f>
        <v>100</v>
      </c>
    </row>
    <row r="1835" spans="1:8" ht="14.25" customHeight="1" x14ac:dyDescent="0.2">
      <c r="A1835" s="9"/>
      <c r="B1835" s="5" t="s">
        <v>39</v>
      </c>
      <c r="C1835" s="22" t="s">
        <v>40</v>
      </c>
      <c r="D1835" s="46">
        <v>16117.2</v>
      </c>
      <c r="E1835" s="46">
        <v>16117.2</v>
      </c>
      <c r="F1835" s="46">
        <v>15351.2</v>
      </c>
      <c r="G1835" s="14">
        <f t="shared" si="260"/>
        <v>-766</v>
      </c>
      <c r="H1835" s="53">
        <f t="shared" si="261"/>
        <v>95.247313429131609</v>
      </c>
    </row>
    <row r="1836" spans="1:8" ht="14.25" customHeight="1" x14ac:dyDescent="0.2">
      <c r="A1836" s="9"/>
      <c r="B1836" s="5" t="s">
        <v>41</v>
      </c>
      <c r="C1836" s="22" t="s">
        <v>42</v>
      </c>
      <c r="D1836" s="46">
        <v>11986.2</v>
      </c>
      <c r="E1836" s="46">
        <v>11986.2</v>
      </c>
      <c r="F1836" s="46">
        <v>10754.4</v>
      </c>
      <c r="G1836" s="14">
        <f t="shared" si="260"/>
        <v>-1231.8000000000011</v>
      </c>
      <c r="H1836" s="53">
        <f t="shared" si="261"/>
        <v>89.723181658907734</v>
      </c>
    </row>
    <row r="1837" spans="1:8" ht="14.25" customHeight="1" x14ac:dyDescent="0.2">
      <c r="A1837" s="9"/>
      <c r="B1837" s="5" t="s">
        <v>43</v>
      </c>
      <c r="C1837" s="22" t="s">
        <v>44</v>
      </c>
      <c r="D1837" s="46">
        <v>3350</v>
      </c>
      <c r="E1837" s="46">
        <v>3350</v>
      </c>
      <c r="F1837" s="46">
        <v>3229.8</v>
      </c>
      <c r="G1837" s="14">
        <f t="shared" si="260"/>
        <v>-120.19999999999982</v>
      </c>
      <c r="H1837" s="53">
        <f t="shared" si="261"/>
        <v>96.411940298507474</v>
      </c>
    </row>
    <row r="1838" spans="1:8" ht="14.25" customHeight="1" x14ac:dyDescent="0.2">
      <c r="A1838" s="9"/>
      <c r="B1838" s="5" t="s">
        <v>45</v>
      </c>
      <c r="C1838" s="22" t="s">
        <v>46</v>
      </c>
      <c r="D1838" s="46">
        <v>1860.3</v>
      </c>
      <c r="E1838" s="46">
        <v>1860.3</v>
      </c>
      <c r="F1838" s="46">
        <v>1860.3</v>
      </c>
      <c r="G1838" s="14">
        <f t="shared" si="260"/>
        <v>0</v>
      </c>
      <c r="H1838" s="53">
        <f t="shared" si="261"/>
        <v>100</v>
      </c>
    </row>
    <row r="1839" spans="1:8" ht="14.25" customHeight="1" x14ac:dyDescent="0.2">
      <c r="A1839" s="9"/>
      <c r="B1839" s="4" t="s">
        <v>53</v>
      </c>
      <c r="C1839" s="20"/>
      <c r="D1839" s="54">
        <v>140374.79999999999</v>
      </c>
      <c r="E1839" s="54">
        <v>140374.79999999999</v>
      </c>
      <c r="F1839" s="54">
        <v>138256.79999999999</v>
      </c>
      <c r="G1839" s="62">
        <f t="shared" si="260"/>
        <v>-2118</v>
      </c>
      <c r="H1839" s="53">
        <f t="shared" si="261"/>
        <v>98.491182177997757</v>
      </c>
    </row>
    <row r="1840" spans="1:8" ht="14.25" customHeight="1" x14ac:dyDescent="0.2">
      <c r="A1840" s="9"/>
      <c r="B1840" s="5" t="s">
        <v>54</v>
      </c>
      <c r="C1840" s="22" t="s">
        <v>55</v>
      </c>
      <c r="D1840" s="46">
        <v>2977.2</v>
      </c>
      <c r="E1840" s="46">
        <v>2977.2</v>
      </c>
      <c r="F1840" s="46">
        <v>2801.8</v>
      </c>
      <c r="G1840" s="14">
        <f t="shared" si="260"/>
        <v>-175.39999999999964</v>
      </c>
      <c r="H1840" s="53">
        <f t="shared" si="261"/>
        <v>94.108558376998531</v>
      </c>
    </row>
    <row r="1841" spans="1:8" ht="14.25" customHeight="1" x14ac:dyDescent="0.2">
      <c r="A1841" s="9"/>
      <c r="B1841" s="4" t="s">
        <v>56</v>
      </c>
      <c r="C1841" s="20"/>
      <c r="D1841" s="54">
        <v>143352</v>
      </c>
      <c r="E1841" s="54">
        <v>143352</v>
      </c>
      <c r="F1841" s="54">
        <v>141058.6</v>
      </c>
      <c r="G1841" s="62">
        <f t="shared" si="260"/>
        <v>-2293.3999999999942</v>
      </c>
      <c r="H1841" s="53">
        <f t="shared" si="261"/>
        <v>98.40016183938836</v>
      </c>
    </row>
    <row r="1842" spans="1:8" ht="14.25" customHeight="1" x14ac:dyDescent="0.2">
      <c r="A1842" s="9"/>
      <c r="B1842" s="4" t="s">
        <v>508</v>
      </c>
      <c r="C1842" s="20"/>
      <c r="D1842" s="54">
        <v>1515</v>
      </c>
      <c r="E1842" s="54">
        <v>1917.3</v>
      </c>
      <c r="F1842" s="54">
        <v>1053.7</v>
      </c>
      <c r="G1842" s="62">
        <f t="shared" si="260"/>
        <v>-863.59999999999991</v>
      </c>
      <c r="H1842" s="53">
        <f t="shared" si="261"/>
        <v>54.957492306889897</v>
      </c>
    </row>
    <row r="1843" spans="1:8" ht="14.25" customHeight="1" x14ac:dyDescent="0.2">
      <c r="A1843" s="9"/>
      <c r="B1843" s="4" t="s">
        <v>57</v>
      </c>
      <c r="C1843" s="20"/>
      <c r="D1843" s="54">
        <v>144867</v>
      </c>
      <c r="E1843" s="54">
        <v>145269.29999999999</v>
      </c>
      <c r="F1843" s="54">
        <v>142112.29999999999</v>
      </c>
      <c r="G1843" s="62">
        <f t="shared" si="260"/>
        <v>-3157</v>
      </c>
      <c r="H1843" s="53">
        <f t="shared" si="261"/>
        <v>97.82679478733634</v>
      </c>
    </row>
    <row r="1844" spans="1:8" ht="14.25" customHeight="1" x14ac:dyDescent="0.2">
      <c r="A1844" s="9"/>
      <c r="B1844" s="197"/>
      <c r="C1844" s="197"/>
      <c r="D1844" s="198"/>
      <c r="E1844" s="198"/>
      <c r="F1844" s="198"/>
      <c r="G1844" s="198"/>
      <c r="H1844" s="198"/>
    </row>
    <row r="1845" spans="1:8" ht="17.25" customHeight="1" x14ac:dyDescent="0.2">
      <c r="A1845" s="9"/>
      <c r="B1845" s="4" t="s">
        <v>351</v>
      </c>
      <c r="C1845" s="35" t="s">
        <v>352</v>
      </c>
      <c r="D1845" s="48"/>
      <c r="E1845" s="48"/>
      <c r="F1845" s="48"/>
      <c r="G1845" s="48"/>
      <c r="H1845" s="48"/>
    </row>
    <row r="1846" spans="1:8" ht="21.75" customHeight="1" x14ac:dyDescent="0.2">
      <c r="A1846" s="9"/>
      <c r="C1846" s="29" t="s">
        <v>0</v>
      </c>
      <c r="D1846" s="15" t="s">
        <v>501</v>
      </c>
      <c r="E1846" s="15" t="s">
        <v>502</v>
      </c>
      <c r="F1846" s="15" t="s">
        <v>499</v>
      </c>
      <c r="G1846" s="16" t="s">
        <v>472</v>
      </c>
      <c r="H1846" s="15" t="s">
        <v>500</v>
      </c>
    </row>
    <row r="1847" spans="1:8" ht="14.25" customHeight="1" x14ac:dyDescent="0.2">
      <c r="A1847" s="9"/>
      <c r="B1847" s="5" t="s">
        <v>37</v>
      </c>
      <c r="C1847" s="36" t="s">
        <v>38</v>
      </c>
      <c r="D1847" s="51">
        <v>11141</v>
      </c>
      <c r="E1847" s="51">
        <v>9666.6</v>
      </c>
      <c r="F1847" s="51">
        <v>9666.6</v>
      </c>
      <c r="G1847" s="14">
        <f t="shared" ref="G1847:G1854" si="262">F1847-E1847</f>
        <v>0</v>
      </c>
      <c r="H1847" s="53">
        <f t="shared" ref="H1847:H1854" si="263">F1847/E1847*100</f>
        <v>100</v>
      </c>
    </row>
    <row r="1848" spans="1:8" ht="14.25" customHeight="1" x14ac:dyDescent="0.2">
      <c r="A1848" s="9"/>
      <c r="B1848" s="5" t="s">
        <v>39</v>
      </c>
      <c r="C1848" s="22" t="s">
        <v>40</v>
      </c>
      <c r="D1848" s="46">
        <v>1921.7</v>
      </c>
      <c r="E1848" s="46">
        <v>1667.4</v>
      </c>
      <c r="F1848" s="46">
        <v>1667.1</v>
      </c>
      <c r="G1848" s="14">
        <f t="shared" si="262"/>
        <v>-0.3000000000001819</v>
      </c>
      <c r="H1848" s="53">
        <f t="shared" si="263"/>
        <v>99.982007916516721</v>
      </c>
    </row>
    <row r="1849" spans="1:8" ht="14.25" customHeight="1" x14ac:dyDescent="0.2">
      <c r="A1849" s="9"/>
      <c r="B1849" s="5" t="s">
        <v>41</v>
      </c>
      <c r="C1849" s="22" t="s">
        <v>42</v>
      </c>
      <c r="D1849" s="46">
        <v>817</v>
      </c>
      <c r="E1849" s="46">
        <v>817</v>
      </c>
      <c r="F1849" s="46">
        <v>817</v>
      </c>
      <c r="G1849" s="14">
        <f t="shared" si="262"/>
        <v>0</v>
      </c>
      <c r="H1849" s="53">
        <f t="shared" si="263"/>
        <v>100</v>
      </c>
    </row>
    <row r="1850" spans="1:8" ht="14.25" customHeight="1" x14ac:dyDescent="0.2">
      <c r="A1850" s="9"/>
      <c r="B1850" s="5" t="s">
        <v>43</v>
      </c>
      <c r="C1850" s="22" t="s">
        <v>44</v>
      </c>
      <c r="D1850" s="46">
        <v>504</v>
      </c>
      <c r="E1850" s="46">
        <v>504</v>
      </c>
      <c r="F1850" s="46">
        <v>429.9</v>
      </c>
      <c r="G1850" s="14">
        <f t="shared" si="262"/>
        <v>-74.100000000000023</v>
      </c>
      <c r="H1850" s="53">
        <f t="shared" si="263"/>
        <v>85.297619047619051</v>
      </c>
    </row>
    <row r="1851" spans="1:8" ht="14.25" customHeight="1" x14ac:dyDescent="0.2">
      <c r="A1851" s="9"/>
      <c r="B1851" s="5" t="s">
        <v>45</v>
      </c>
      <c r="C1851" s="22" t="s">
        <v>46</v>
      </c>
      <c r="D1851" s="46">
        <v>540.29999999999995</v>
      </c>
      <c r="E1851" s="46">
        <v>540.29999999999995</v>
      </c>
      <c r="F1851" s="46">
        <v>540.29999999999995</v>
      </c>
      <c r="G1851" s="14">
        <f t="shared" si="262"/>
        <v>0</v>
      </c>
      <c r="H1851" s="53">
        <f t="shared" si="263"/>
        <v>100</v>
      </c>
    </row>
    <row r="1852" spans="1:8" ht="14.25" customHeight="1" x14ac:dyDescent="0.2">
      <c r="A1852" s="9"/>
      <c r="B1852" s="4" t="s">
        <v>53</v>
      </c>
      <c r="C1852" s="20"/>
      <c r="D1852" s="54">
        <v>14924</v>
      </c>
      <c r="E1852" s="54">
        <v>13195.3</v>
      </c>
      <c r="F1852" s="54">
        <v>13120.9</v>
      </c>
      <c r="G1852" s="62">
        <f t="shared" si="262"/>
        <v>-74.399999999999636</v>
      </c>
      <c r="H1852" s="53">
        <f t="shared" si="263"/>
        <v>99.436162876175615</v>
      </c>
    </row>
    <row r="1853" spans="1:8" ht="14.25" customHeight="1" x14ac:dyDescent="0.2">
      <c r="A1853" s="9"/>
      <c r="B1853" s="4" t="s">
        <v>56</v>
      </c>
      <c r="C1853" s="20"/>
      <c r="D1853" s="54">
        <v>14924</v>
      </c>
      <c r="E1853" s="54">
        <v>13195.3</v>
      </c>
      <c r="F1853" s="54">
        <v>13120.9</v>
      </c>
      <c r="G1853" s="62">
        <f t="shared" si="262"/>
        <v>-74.399999999999636</v>
      </c>
      <c r="H1853" s="53">
        <f t="shared" si="263"/>
        <v>99.436162876175615</v>
      </c>
    </row>
    <row r="1854" spans="1:8" ht="14.25" customHeight="1" x14ac:dyDescent="0.2">
      <c r="A1854" s="9"/>
      <c r="B1854" s="4" t="s">
        <v>57</v>
      </c>
      <c r="C1854" s="20"/>
      <c r="D1854" s="54">
        <v>14924</v>
      </c>
      <c r="E1854" s="54">
        <v>13195.3</v>
      </c>
      <c r="F1854" s="54">
        <v>13120.9</v>
      </c>
      <c r="G1854" s="62">
        <f t="shared" si="262"/>
        <v>-74.399999999999636</v>
      </c>
      <c r="H1854" s="53">
        <f t="shared" si="263"/>
        <v>99.436162876175615</v>
      </c>
    </row>
    <row r="1855" spans="1:8" ht="14.25" customHeight="1" x14ac:dyDescent="0.2">
      <c r="A1855" s="9"/>
      <c r="B1855" s="197"/>
      <c r="C1855" s="197"/>
      <c r="D1855" s="198"/>
      <c r="E1855" s="198"/>
      <c r="F1855" s="198"/>
      <c r="G1855" s="198"/>
      <c r="H1855" s="198"/>
    </row>
    <row r="1856" spans="1:8" ht="21" customHeight="1" x14ac:dyDescent="0.2">
      <c r="A1856" s="9"/>
      <c r="B1856" s="4" t="s">
        <v>353</v>
      </c>
      <c r="C1856" s="26" t="s">
        <v>354</v>
      </c>
      <c r="D1856" s="48"/>
      <c r="E1856" s="48"/>
      <c r="F1856" s="48"/>
      <c r="G1856" s="48"/>
      <c r="H1856" s="48"/>
    </row>
    <row r="1857" spans="1:8" ht="27" customHeight="1" x14ac:dyDescent="0.2">
      <c r="A1857" s="9"/>
      <c r="B1857" s="4"/>
      <c r="C1857" s="29" t="s">
        <v>0</v>
      </c>
      <c r="D1857" s="15" t="s">
        <v>501</v>
      </c>
      <c r="E1857" s="15" t="s">
        <v>502</v>
      </c>
      <c r="F1857" s="15" t="s">
        <v>499</v>
      </c>
      <c r="G1857" s="16" t="s">
        <v>472</v>
      </c>
      <c r="H1857" s="15" t="s">
        <v>500</v>
      </c>
    </row>
    <row r="1858" spans="1:8" ht="14.25" customHeight="1" x14ac:dyDescent="0.2">
      <c r="A1858" s="9"/>
      <c r="B1858" s="5" t="s">
        <v>37</v>
      </c>
      <c r="C1858" s="22" t="s">
        <v>38</v>
      </c>
      <c r="D1858" s="51">
        <v>114150</v>
      </c>
      <c r="E1858" s="51">
        <v>126853.3</v>
      </c>
      <c r="F1858" s="51">
        <v>125572.6</v>
      </c>
      <c r="G1858" s="14">
        <f t="shared" ref="G1858:G1867" si="264">F1858-E1858</f>
        <v>-1280.6999999999971</v>
      </c>
      <c r="H1858" s="53">
        <f t="shared" ref="H1858:H1867" si="265">F1858/E1858*100</f>
        <v>98.990408605846284</v>
      </c>
    </row>
    <row r="1859" spans="1:8" ht="14.25" customHeight="1" x14ac:dyDescent="0.2">
      <c r="A1859" s="9"/>
      <c r="B1859" s="5" t="s">
        <v>39</v>
      </c>
      <c r="C1859" s="22" t="s">
        <v>40</v>
      </c>
      <c r="D1859" s="46">
        <v>17896.099999999999</v>
      </c>
      <c r="E1859" s="46">
        <v>20087.5</v>
      </c>
      <c r="F1859" s="46">
        <v>19455.900000000001</v>
      </c>
      <c r="G1859" s="14">
        <f t="shared" si="264"/>
        <v>-631.59999999999854</v>
      </c>
      <c r="H1859" s="53">
        <f t="shared" si="265"/>
        <v>96.855756067205974</v>
      </c>
    </row>
    <row r="1860" spans="1:8" ht="14.25" customHeight="1" x14ac:dyDescent="0.2">
      <c r="A1860" s="9"/>
      <c r="B1860" s="5" t="s">
        <v>41</v>
      </c>
      <c r="C1860" s="22" t="s">
        <v>42</v>
      </c>
      <c r="D1860" s="46">
        <v>49983.8</v>
      </c>
      <c r="E1860" s="46">
        <v>55587.199999999997</v>
      </c>
      <c r="F1860" s="46">
        <v>47450.400000000001</v>
      </c>
      <c r="G1860" s="14">
        <f t="shared" si="264"/>
        <v>-8136.7999999999956</v>
      </c>
      <c r="H1860" s="53">
        <f t="shared" si="265"/>
        <v>85.362097749122114</v>
      </c>
    </row>
    <row r="1861" spans="1:8" ht="14.25" customHeight="1" x14ac:dyDescent="0.2">
      <c r="A1861" s="9"/>
      <c r="B1861" s="5" t="s">
        <v>43</v>
      </c>
      <c r="C1861" s="22" t="s">
        <v>44</v>
      </c>
      <c r="D1861" s="46">
        <v>3350</v>
      </c>
      <c r="E1861" s="46">
        <v>5350</v>
      </c>
      <c r="F1861" s="46">
        <v>2978.2</v>
      </c>
      <c r="G1861" s="14">
        <f t="shared" si="264"/>
        <v>-2371.8000000000002</v>
      </c>
      <c r="H1861" s="53">
        <f t="shared" si="265"/>
        <v>55.667289719626169</v>
      </c>
    </row>
    <row r="1862" spans="1:8" ht="14.25" customHeight="1" x14ac:dyDescent="0.2">
      <c r="A1862" s="9"/>
      <c r="B1862" s="5" t="s">
        <v>45</v>
      </c>
      <c r="C1862" s="22" t="s">
        <v>46</v>
      </c>
      <c r="D1862" s="46">
        <v>16635.3</v>
      </c>
      <c r="E1862" s="46">
        <v>19635.3</v>
      </c>
      <c r="F1862" s="46">
        <v>19635.3</v>
      </c>
      <c r="G1862" s="14">
        <f t="shared" si="264"/>
        <v>0</v>
      </c>
      <c r="H1862" s="53">
        <f t="shared" si="265"/>
        <v>100</v>
      </c>
    </row>
    <row r="1863" spans="1:8" ht="14.25" customHeight="1" x14ac:dyDescent="0.2">
      <c r="A1863" s="9"/>
      <c r="B1863" s="5" t="s">
        <v>51</v>
      </c>
      <c r="C1863" s="22" t="s">
        <v>52</v>
      </c>
      <c r="D1863" s="46">
        <v>10</v>
      </c>
      <c r="E1863" s="46">
        <v>10</v>
      </c>
      <c r="F1863" s="46">
        <v>9.5</v>
      </c>
      <c r="G1863" s="14">
        <f t="shared" si="264"/>
        <v>-0.5</v>
      </c>
      <c r="H1863" s="53">
        <f t="shared" si="265"/>
        <v>95</v>
      </c>
    </row>
    <row r="1864" spans="1:8" ht="14.25" customHeight="1" x14ac:dyDescent="0.2">
      <c r="A1864" s="9"/>
      <c r="B1864" s="4" t="s">
        <v>53</v>
      </c>
      <c r="C1864" s="20"/>
      <c r="D1864" s="54">
        <v>202025.2</v>
      </c>
      <c r="E1864" s="54">
        <v>227523.3</v>
      </c>
      <c r="F1864" s="54">
        <v>215102</v>
      </c>
      <c r="G1864" s="62">
        <f t="shared" si="264"/>
        <v>-12421.299999999988</v>
      </c>
      <c r="H1864" s="53">
        <f t="shared" si="265"/>
        <v>94.540647045819043</v>
      </c>
    </row>
    <row r="1865" spans="1:8" ht="14.25" customHeight="1" x14ac:dyDescent="0.2">
      <c r="A1865" s="9"/>
      <c r="B1865" s="5" t="s">
        <v>54</v>
      </c>
      <c r="C1865" s="22" t="s">
        <v>55</v>
      </c>
      <c r="D1865" s="46">
        <v>23968</v>
      </c>
      <c r="E1865" s="46">
        <v>55100.7</v>
      </c>
      <c r="F1865" s="46">
        <v>2145</v>
      </c>
      <c r="G1865" s="14">
        <f t="shared" si="264"/>
        <v>-52955.7</v>
      </c>
      <c r="H1865" s="53">
        <f t="shared" si="265"/>
        <v>3.89287250434205</v>
      </c>
    </row>
    <row r="1866" spans="1:8" ht="14.25" customHeight="1" x14ac:dyDescent="0.2">
      <c r="A1866" s="9"/>
      <c r="B1866" s="4" t="s">
        <v>56</v>
      </c>
      <c r="C1866" s="20"/>
      <c r="D1866" s="54">
        <v>225993.2</v>
      </c>
      <c r="E1866" s="54">
        <v>282624</v>
      </c>
      <c r="F1866" s="54">
        <v>217247</v>
      </c>
      <c r="G1866" s="62">
        <f t="shared" si="264"/>
        <v>-65377</v>
      </c>
      <c r="H1866" s="53">
        <f t="shared" si="265"/>
        <v>76.867852694746375</v>
      </c>
    </row>
    <row r="1867" spans="1:8" ht="14.25" customHeight="1" x14ac:dyDescent="0.2">
      <c r="A1867" s="9"/>
      <c r="B1867" s="4" t="s">
        <v>57</v>
      </c>
      <c r="C1867" s="20"/>
      <c r="D1867" s="54">
        <v>225993.2</v>
      </c>
      <c r="E1867" s="54">
        <v>282624</v>
      </c>
      <c r="F1867" s="54">
        <v>217247</v>
      </c>
      <c r="G1867" s="62">
        <f t="shared" si="264"/>
        <v>-65377</v>
      </c>
      <c r="H1867" s="53">
        <f t="shared" si="265"/>
        <v>76.867852694746375</v>
      </c>
    </row>
    <row r="1868" spans="1:8" ht="14.25" customHeight="1" x14ac:dyDescent="0.2">
      <c r="A1868" s="9"/>
      <c r="B1868" s="197"/>
      <c r="C1868" s="197"/>
      <c r="D1868" s="198"/>
      <c r="E1868" s="198"/>
      <c r="F1868" s="198"/>
      <c r="G1868" s="198"/>
      <c r="H1868" s="198"/>
    </row>
    <row r="1869" spans="1:8" ht="25.5" customHeight="1" x14ac:dyDescent="0.2">
      <c r="A1869" s="9"/>
      <c r="B1869" s="4" t="s">
        <v>355</v>
      </c>
      <c r="C1869" s="26" t="s">
        <v>356</v>
      </c>
      <c r="D1869" s="48"/>
      <c r="E1869" s="48"/>
      <c r="F1869" s="48"/>
      <c r="G1869" s="48"/>
      <c r="H1869" s="48"/>
    </row>
    <row r="1870" spans="1:8" ht="23.25" customHeight="1" x14ac:dyDescent="0.2">
      <c r="A1870" s="9"/>
      <c r="B1870" s="4"/>
      <c r="C1870" s="29" t="s">
        <v>0</v>
      </c>
      <c r="D1870" s="15" t="s">
        <v>501</v>
      </c>
      <c r="E1870" s="15" t="s">
        <v>502</v>
      </c>
      <c r="F1870" s="15" t="s">
        <v>499</v>
      </c>
      <c r="G1870" s="16" t="s">
        <v>472</v>
      </c>
      <c r="H1870" s="15" t="s">
        <v>500</v>
      </c>
    </row>
    <row r="1871" spans="1:8" ht="14.25" customHeight="1" x14ac:dyDescent="0.2">
      <c r="A1871" s="9"/>
      <c r="B1871" s="5" t="s">
        <v>37</v>
      </c>
      <c r="C1871" s="22" t="s">
        <v>38</v>
      </c>
      <c r="D1871" s="51">
        <v>1171013.6000000001</v>
      </c>
      <c r="E1871" s="51">
        <v>1185135.3999999999</v>
      </c>
      <c r="F1871" s="51">
        <v>1165712.3</v>
      </c>
      <c r="G1871" s="14">
        <f t="shared" ref="G1871:G1880" si="266">F1871-E1871</f>
        <v>-19423.09999999986</v>
      </c>
      <c r="H1871" s="53">
        <f t="shared" ref="H1871:H1880" si="267">F1871/E1871*100</f>
        <v>98.361107093754867</v>
      </c>
    </row>
    <row r="1872" spans="1:8" ht="14.25" customHeight="1" x14ac:dyDescent="0.2">
      <c r="A1872" s="9"/>
      <c r="B1872" s="5" t="s">
        <v>39</v>
      </c>
      <c r="C1872" s="22" t="s">
        <v>40</v>
      </c>
      <c r="D1872" s="46">
        <v>183512.7</v>
      </c>
      <c r="E1872" s="46">
        <v>185909.7</v>
      </c>
      <c r="F1872" s="46">
        <v>181400.2</v>
      </c>
      <c r="G1872" s="14">
        <f t="shared" si="266"/>
        <v>-4509.5</v>
      </c>
      <c r="H1872" s="53">
        <f t="shared" si="267"/>
        <v>97.574360025324125</v>
      </c>
    </row>
    <row r="1873" spans="1:8" ht="14.25" customHeight="1" x14ac:dyDescent="0.2">
      <c r="A1873" s="9"/>
      <c r="B1873" s="5" t="s">
        <v>41</v>
      </c>
      <c r="C1873" s="22" t="s">
        <v>42</v>
      </c>
      <c r="D1873" s="46">
        <v>26000</v>
      </c>
      <c r="E1873" s="46">
        <v>28512.7</v>
      </c>
      <c r="F1873" s="46">
        <v>27964</v>
      </c>
      <c r="G1873" s="14">
        <f t="shared" si="266"/>
        <v>-548.70000000000073</v>
      </c>
      <c r="H1873" s="53">
        <f t="shared" si="267"/>
        <v>98.075594384256831</v>
      </c>
    </row>
    <row r="1874" spans="1:8" ht="14.25" customHeight="1" x14ac:dyDescent="0.2">
      <c r="A1874" s="9"/>
      <c r="B1874" s="5" t="s">
        <v>43</v>
      </c>
      <c r="C1874" s="22" t="s">
        <v>44</v>
      </c>
      <c r="D1874" s="46">
        <v>13836.4</v>
      </c>
      <c r="E1874" s="46">
        <v>16969.900000000001</v>
      </c>
      <c r="F1874" s="46">
        <v>16556.5</v>
      </c>
      <c r="G1874" s="14">
        <f t="shared" si="266"/>
        <v>-413.40000000000146</v>
      </c>
      <c r="H1874" s="53">
        <f t="shared" si="267"/>
        <v>97.56392200307603</v>
      </c>
    </row>
    <row r="1875" spans="1:8" ht="14.25" customHeight="1" x14ac:dyDescent="0.2">
      <c r="A1875" s="9"/>
      <c r="B1875" s="5" t="s">
        <v>47</v>
      </c>
      <c r="C1875" s="22" t="s">
        <v>48</v>
      </c>
      <c r="D1875" s="46">
        <v>31.9</v>
      </c>
      <c r="E1875" s="46">
        <v>31.9</v>
      </c>
      <c r="F1875" s="46">
        <v>31.9</v>
      </c>
      <c r="G1875" s="14">
        <f t="shared" si="266"/>
        <v>0</v>
      </c>
      <c r="H1875" s="53">
        <f t="shared" si="267"/>
        <v>100</v>
      </c>
    </row>
    <row r="1876" spans="1:8" ht="14.25" customHeight="1" x14ac:dyDescent="0.2">
      <c r="A1876" s="9"/>
      <c r="B1876" s="5" t="s">
        <v>49</v>
      </c>
      <c r="C1876" s="22" t="s">
        <v>50</v>
      </c>
      <c r="D1876" s="46">
        <v>736.5</v>
      </c>
      <c r="E1876" s="46">
        <v>736.5</v>
      </c>
      <c r="F1876" s="46">
        <v>736.5</v>
      </c>
      <c r="G1876" s="14">
        <f t="shared" si="266"/>
        <v>0</v>
      </c>
      <c r="H1876" s="53">
        <f t="shared" si="267"/>
        <v>100</v>
      </c>
    </row>
    <row r="1877" spans="1:8" ht="14.25" customHeight="1" x14ac:dyDescent="0.2">
      <c r="A1877" s="9"/>
      <c r="B1877" s="4" t="s">
        <v>53</v>
      </c>
      <c r="C1877" s="20"/>
      <c r="D1877" s="54">
        <v>1395131.1</v>
      </c>
      <c r="E1877" s="54">
        <v>1417296.1</v>
      </c>
      <c r="F1877" s="54">
        <v>1392401.4</v>
      </c>
      <c r="G1877" s="62">
        <f t="shared" si="266"/>
        <v>-24894.700000000186</v>
      </c>
      <c r="H1877" s="53">
        <f t="shared" si="267"/>
        <v>98.243507478783002</v>
      </c>
    </row>
    <row r="1878" spans="1:8" ht="14.25" customHeight="1" x14ac:dyDescent="0.2">
      <c r="A1878" s="9"/>
      <c r="B1878" s="5" t="s">
        <v>54</v>
      </c>
      <c r="C1878" s="22" t="s">
        <v>55</v>
      </c>
      <c r="D1878" s="46">
        <v>2500</v>
      </c>
      <c r="E1878" s="46">
        <v>2790</v>
      </c>
      <c r="F1878" s="46">
        <v>2675.2</v>
      </c>
      <c r="G1878" s="14">
        <f t="shared" si="266"/>
        <v>-114.80000000000018</v>
      </c>
      <c r="H1878" s="53">
        <f t="shared" si="267"/>
        <v>95.885304659498203</v>
      </c>
    </row>
    <row r="1879" spans="1:8" ht="14.25" customHeight="1" x14ac:dyDescent="0.2">
      <c r="A1879" s="9"/>
      <c r="B1879" s="4" t="s">
        <v>56</v>
      </c>
      <c r="C1879" s="20"/>
      <c r="D1879" s="54">
        <v>1397631.1</v>
      </c>
      <c r="E1879" s="54">
        <v>1420086.1</v>
      </c>
      <c r="F1879" s="54">
        <v>1395076.6</v>
      </c>
      <c r="G1879" s="62">
        <f t="shared" si="266"/>
        <v>-25009.5</v>
      </c>
      <c r="H1879" s="53">
        <f t="shared" si="267"/>
        <v>98.238874389376818</v>
      </c>
    </row>
    <row r="1880" spans="1:8" ht="14.25" customHeight="1" x14ac:dyDescent="0.2">
      <c r="A1880" s="9"/>
      <c r="B1880" s="4" t="s">
        <v>57</v>
      </c>
      <c r="C1880" s="20"/>
      <c r="D1880" s="54">
        <v>1397631.1</v>
      </c>
      <c r="E1880" s="54">
        <v>1420086.1</v>
      </c>
      <c r="F1880" s="54">
        <v>1395076.6</v>
      </c>
      <c r="G1880" s="62">
        <f t="shared" si="266"/>
        <v>-25009.5</v>
      </c>
      <c r="H1880" s="53">
        <f t="shared" si="267"/>
        <v>98.238874389376818</v>
      </c>
    </row>
    <row r="1881" spans="1:8" ht="14.25" customHeight="1" x14ac:dyDescent="0.2">
      <c r="A1881" s="9"/>
      <c r="B1881" s="197"/>
      <c r="C1881" s="197"/>
      <c r="D1881" s="198"/>
      <c r="E1881" s="198"/>
      <c r="F1881" s="198"/>
      <c r="G1881" s="198"/>
      <c r="H1881" s="198"/>
    </row>
    <row r="1882" spans="1:8" ht="25.5" customHeight="1" x14ac:dyDescent="0.2">
      <c r="A1882" s="9"/>
      <c r="B1882" s="4" t="s">
        <v>357</v>
      </c>
      <c r="C1882" s="26" t="s">
        <v>358</v>
      </c>
      <c r="D1882" s="48"/>
      <c r="E1882" s="48"/>
      <c r="F1882" s="48"/>
      <c r="G1882" s="48"/>
      <c r="H1882" s="48"/>
    </row>
    <row r="1883" spans="1:8" ht="21" customHeight="1" x14ac:dyDescent="0.2">
      <c r="A1883" s="9"/>
      <c r="B1883" s="4"/>
      <c r="C1883" s="29" t="s">
        <v>0</v>
      </c>
      <c r="D1883" s="15" t="s">
        <v>501</v>
      </c>
      <c r="E1883" s="15" t="s">
        <v>502</v>
      </c>
      <c r="F1883" s="15" t="s">
        <v>499</v>
      </c>
      <c r="G1883" s="16" t="s">
        <v>472</v>
      </c>
      <c r="H1883" s="15" t="s">
        <v>500</v>
      </c>
    </row>
    <row r="1884" spans="1:8" ht="14.25" customHeight="1" x14ac:dyDescent="0.2">
      <c r="A1884" s="9"/>
      <c r="B1884" s="5" t="s">
        <v>37</v>
      </c>
      <c r="C1884" s="22" t="s">
        <v>38</v>
      </c>
      <c r="D1884" s="51">
        <v>153829.20000000001</v>
      </c>
      <c r="E1884" s="51">
        <v>141695.29999999999</v>
      </c>
      <c r="F1884" s="51">
        <v>133453.20000000001</v>
      </c>
      <c r="G1884" s="14">
        <f t="shared" ref="G1884:G1896" si="268">F1884-E1884</f>
        <v>-8242.0999999999767</v>
      </c>
      <c r="H1884" s="53">
        <f t="shared" ref="H1884:H1896" si="269">F1884/E1884*100</f>
        <v>94.183222732158384</v>
      </c>
    </row>
    <row r="1885" spans="1:8" ht="14.25" customHeight="1" x14ac:dyDescent="0.2">
      <c r="A1885" s="9"/>
      <c r="B1885" s="5" t="s">
        <v>39</v>
      </c>
      <c r="C1885" s="22" t="s">
        <v>40</v>
      </c>
      <c r="D1885" s="46">
        <v>1291.8</v>
      </c>
      <c r="E1885" s="46">
        <v>1291.8</v>
      </c>
      <c r="F1885" s="46">
        <v>1060.5</v>
      </c>
      <c r="G1885" s="14">
        <f t="shared" si="268"/>
        <v>-231.29999999999995</v>
      </c>
      <c r="H1885" s="53">
        <f t="shared" si="269"/>
        <v>82.0947515095216</v>
      </c>
    </row>
    <row r="1886" spans="1:8" ht="14.25" customHeight="1" x14ac:dyDescent="0.2">
      <c r="A1886" s="9"/>
      <c r="B1886" s="5" t="s">
        <v>41</v>
      </c>
      <c r="C1886" s="22" t="s">
        <v>42</v>
      </c>
      <c r="D1886" s="46">
        <v>44019</v>
      </c>
      <c r="E1886" s="46">
        <v>46604.9</v>
      </c>
      <c r="F1886" s="46">
        <v>37723.9</v>
      </c>
      <c r="G1886" s="14">
        <f t="shared" si="268"/>
        <v>-8881</v>
      </c>
      <c r="H1886" s="53">
        <f t="shared" si="269"/>
        <v>80.944063821615316</v>
      </c>
    </row>
    <row r="1887" spans="1:8" ht="14.25" customHeight="1" x14ac:dyDescent="0.2">
      <c r="A1887" s="9"/>
      <c r="B1887" s="5" t="s">
        <v>43</v>
      </c>
      <c r="C1887" s="22" t="s">
        <v>44</v>
      </c>
      <c r="D1887" s="46">
        <v>24959.599999999999</v>
      </c>
      <c r="E1887" s="46">
        <v>22083.599999999999</v>
      </c>
      <c r="F1887" s="46">
        <v>21168.400000000001</v>
      </c>
      <c r="G1887" s="14">
        <f t="shared" si="268"/>
        <v>-915.19999999999709</v>
      </c>
      <c r="H1887" s="53">
        <f t="shared" si="269"/>
        <v>95.85574815700339</v>
      </c>
    </row>
    <row r="1888" spans="1:8" ht="14.25" customHeight="1" x14ac:dyDescent="0.2">
      <c r="A1888" s="9"/>
      <c r="B1888" s="5" t="s">
        <v>45</v>
      </c>
      <c r="C1888" s="22" t="s">
        <v>46</v>
      </c>
      <c r="D1888" s="46">
        <v>3173</v>
      </c>
      <c r="E1888" s="46">
        <v>3173</v>
      </c>
      <c r="F1888" s="46">
        <v>3173</v>
      </c>
      <c r="G1888" s="14">
        <f t="shared" si="268"/>
        <v>0</v>
      </c>
      <c r="H1888" s="53">
        <f t="shared" si="269"/>
        <v>100</v>
      </c>
    </row>
    <row r="1889" spans="1:8" ht="14.25" customHeight="1" x14ac:dyDescent="0.2">
      <c r="A1889" s="9"/>
      <c r="B1889" s="5" t="s">
        <v>139</v>
      </c>
      <c r="C1889" s="22" t="s">
        <v>140</v>
      </c>
      <c r="D1889" s="46">
        <v>2100</v>
      </c>
      <c r="E1889" s="46">
        <v>2100</v>
      </c>
      <c r="F1889" s="46">
        <v>1906.4</v>
      </c>
      <c r="G1889" s="14">
        <f t="shared" si="268"/>
        <v>-193.59999999999991</v>
      </c>
      <c r="H1889" s="53">
        <f t="shared" si="269"/>
        <v>90.780952380952385</v>
      </c>
    </row>
    <row r="1890" spans="1:8" ht="14.25" customHeight="1" x14ac:dyDescent="0.2">
      <c r="A1890" s="9"/>
      <c r="B1890" s="5" t="s">
        <v>51</v>
      </c>
      <c r="C1890" s="22" t="s">
        <v>52</v>
      </c>
      <c r="D1890" s="46">
        <v>0</v>
      </c>
      <c r="E1890" s="46">
        <v>272.3</v>
      </c>
      <c r="F1890" s="46">
        <v>271.7</v>
      </c>
      <c r="G1890" s="14">
        <f t="shared" si="268"/>
        <v>-0.60000000000002274</v>
      </c>
      <c r="H1890" s="53">
        <f t="shared" si="269"/>
        <v>99.779654792508254</v>
      </c>
    </row>
    <row r="1891" spans="1:8" ht="14.25" customHeight="1" x14ac:dyDescent="0.2">
      <c r="A1891" s="9"/>
      <c r="B1891" s="4" t="s">
        <v>53</v>
      </c>
      <c r="C1891" s="20"/>
      <c r="D1891" s="54">
        <v>229372.6</v>
      </c>
      <c r="E1891" s="54">
        <v>217220.9</v>
      </c>
      <c r="F1891" s="54">
        <v>198757.2</v>
      </c>
      <c r="G1891" s="62">
        <f t="shared" si="268"/>
        <v>-18463.699999999983</v>
      </c>
      <c r="H1891" s="53">
        <f t="shared" si="269"/>
        <v>91.500035217605685</v>
      </c>
    </row>
    <row r="1892" spans="1:8" ht="14.25" customHeight="1" x14ac:dyDescent="0.2">
      <c r="A1892" s="9"/>
      <c r="B1892" s="5" t="s">
        <v>54</v>
      </c>
      <c r="C1892" s="22" t="s">
        <v>55</v>
      </c>
      <c r="D1892" s="46">
        <v>10000</v>
      </c>
      <c r="E1892" s="46">
        <v>9943</v>
      </c>
      <c r="F1892" s="46">
        <v>9940.7000000000007</v>
      </c>
      <c r="G1892" s="69">
        <f t="shared" si="268"/>
        <v>-2.2999999999992724</v>
      </c>
      <c r="H1892" s="53">
        <f t="shared" si="269"/>
        <v>99.976868148446158</v>
      </c>
    </row>
    <row r="1893" spans="1:8" ht="14.25" customHeight="1" x14ac:dyDescent="0.2">
      <c r="A1893" s="9"/>
      <c r="B1893" s="5" t="s">
        <v>224</v>
      </c>
      <c r="C1893" s="22" t="s">
        <v>225</v>
      </c>
      <c r="D1893" s="46">
        <v>40000</v>
      </c>
      <c r="E1893" s="46">
        <v>0</v>
      </c>
      <c r="F1893" s="47">
        <v>0</v>
      </c>
      <c r="G1893" s="12">
        <f t="shared" si="268"/>
        <v>0</v>
      </c>
      <c r="H1893" s="53"/>
    </row>
    <row r="1894" spans="1:8" ht="14.25" customHeight="1" x14ac:dyDescent="0.2">
      <c r="A1894" s="9"/>
      <c r="B1894" s="4" t="s">
        <v>56</v>
      </c>
      <c r="C1894" s="20"/>
      <c r="D1894" s="54">
        <v>279372.59999999998</v>
      </c>
      <c r="E1894" s="54">
        <v>227163.9</v>
      </c>
      <c r="F1894" s="54">
        <v>208697.9</v>
      </c>
      <c r="G1894" s="68">
        <f t="shared" si="268"/>
        <v>-18466</v>
      </c>
      <c r="H1894" s="53">
        <f t="shared" si="269"/>
        <v>91.871067541981802</v>
      </c>
    </row>
    <row r="1895" spans="1:8" ht="14.25" customHeight="1" x14ac:dyDescent="0.2">
      <c r="A1895" s="9"/>
      <c r="B1895" s="4" t="s">
        <v>508</v>
      </c>
      <c r="C1895" s="20"/>
      <c r="D1895" s="54">
        <v>0</v>
      </c>
      <c r="E1895" s="54">
        <v>72833.100000000006</v>
      </c>
      <c r="F1895" s="54">
        <v>21958.7</v>
      </c>
      <c r="G1895" s="62">
        <f t="shared" si="268"/>
        <v>-50874.400000000009</v>
      </c>
      <c r="H1895" s="53">
        <f t="shared" si="269"/>
        <v>30.149341439537793</v>
      </c>
    </row>
    <row r="1896" spans="1:8" ht="14.25" customHeight="1" x14ac:dyDescent="0.2">
      <c r="A1896" s="9"/>
      <c r="B1896" s="4" t="s">
        <v>57</v>
      </c>
      <c r="C1896" s="20"/>
      <c r="D1896" s="54">
        <v>279372.59999999998</v>
      </c>
      <c r="E1896" s="54">
        <v>299997</v>
      </c>
      <c r="F1896" s="54">
        <v>230656.6</v>
      </c>
      <c r="G1896" s="62">
        <f t="shared" si="268"/>
        <v>-69340.399999999994</v>
      </c>
      <c r="H1896" s="53">
        <f t="shared" si="269"/>
        <v>76.886302196355288</v>
      </c>
    </row>
    <row r="1897" spans="1:8" ht="14.25" customHeight="1" x14ac:dyDescent="0.2">
      <c r="A1897" s="9"/>
      <c r="B1897" s="197"/>
      <c r="C1897" s="197"/>
      <c r="D1897" s="198"/>
      <c r="E1897" s="198"/>
      <c r="F1897" s="198"/>
      <c r="G1897" s="198"/>
      <c r="H1897" s="198"/>
    </row>
    <row r="1898" spans="1:8" ht="24.75" customHeight="1" x14ac:dyDescent="0.2">
      <c r="A1898" s="9"/>
      <c r="B1898" s="4" t="s">
        <v>359</v>
      </c>
      <c r="C1898" s="26" t="s">
        <v>360</v>
      </c>
      <c r="D1898" s="48"/>
      <c r="E1898" s="48"/>
      <c r="F1898" s="48"/>
      <c r="G1898" s="48"/>
      <c r="H1898" s="48"/>
    </row>
    <row r="1899" spans="1:8" ht="24.75" customHeight="1" x14ac:dyDescent="0.2">
      <c r="A1899" s="9"/>
      <c r="B1899" s="4"/>
      <c r="C1899" s="29" t="s">
        <v>0</v>
      </c>
      <c r="D1899" s="15" t="s">
        <v>501</v>
      </c>
      <c r="E1899" s="15" t="s">
        <v>502</v>
      </c>
      <c r="F1899" s="15" t="s">
        <v>499</v>
      </c>
      <c r="G1899" s="16" t="s">
        <v>472</v>
      </c>
      <c r="H1899" s="15" t="s">
        <v>500</v>
      </c>
    </row>
    <row r="1900" spans="1:8" ht="14.25" customHeight="1" x14ac:dyDescent="0.2">
      <c r="A1900" s="9"/>
      <c r="B1900" s="5" t="s">
        <v>37</v>
      </c>
      <c r="C1900" s="22" t="s">
        <v>38</v>
      </c>
      <c r="D1900" s="51">
        <v>632299</v>
      </c>
      <c r="E1900" s="51">
        <v>557790.4</v>
      </c>
      <c r="F1900" s="51">
        <v>552106.5</v>
      </c>
      <c r="G1900" s="14">
        <f t="shared" ref="G1900:G1909" si="270">F1900-E1900</f>
        <v>-5683.9000000000233</v>
      </c>
      <c r="H1900" s="53">
        <f t="shared" ref="H1900:H1909" si="271">F1900/E1900*100</f>
        <v>98.98099716309207</v>
      </c>
    </row>
    <row r="1901" spans="1:8" ht="14.25" customHeight="1" x14ac:dyDescent="0.2">
      <c r="A1901" s="9"/>
      <c r="B1901" s="5" t="s">
        <v>39</v>
      </c>
      <c r="C1901" s="22" t="s">
        <v>40</v>
      </c>
      <c r="D1901" s="46">
        <v>5688.7</v>
      </c>
      <c r="E1901" s="46">
        <v>5688.7</v>
      </c>
      <c r="F1901" s="46">
        <v>5530.3</v>
      </c>
      <c r="G1901" s="14">
        <f t="shared" si="270"/>
        <v>-158.39999999999964</v>
      </c>
      <c r="H1901" s="53">
        <f t="shared" si="271"/>
        <v>97.215532546979105</v>
      </c>
    </row>
    <row r="1902" spans="1:8" ht="14.25" customHeight="1" x14ac:dyDescent="0.2">
      <c r="A1902" s="9"/>
      <c r="B1902" s="5" t="s">
        <v>41</v>
      </c>
      <c r="C1902" s="22" t="s">
        <v>42</v>
      </c>
      <c r="D1902" s="46">
        <v>98569.2</v>
      </c>
      <c r="E1902" s="46">
        <v>94665.7</v>
      </c>
      <c r="F1902" s="46">
        <v>83456.7</v>
      </c>
      <c r="G1902" s="14">
        <f t="shared" si="270"/>
        <v>-11209</v>
      </c>
      <c r="H1902" s="53">
        <f t="shared" si="271"/>
        <v>88.159386134576721</v>
      </c>
    </row>
    <row r="1903" spans="1:8" ht="14.25" customHeight="1" x14ac:dyDescent="0.2">
      <c r="A1903" s="9"/>
      <c r="B1903" s="5" t="s">
        <v>43</v>
      </c>
      <c r="C1903" s="22" t="s">
        <v>44</v>
      </c>
      <c r="D1903" s="46">
        <v>11184.9</v>
      </c>
      <c r="E1903" s="46">
        <v>9321</v>
      </c>
      <c r="F1903" s="46">
        <v>8996.5</v>
      </c>
      <c r="G1903" s="14">
        <f t="shared" si="270"/>
        <v>-324.5</v>
      </c>
      <c r="H1903" s="53">
        <f t="shared" si="271"/>
        <v>96.518613882630618</v>
      </c>
    </row>
    <row r="1904" spans="1:8" ht="14.25" customHeight="1" x14ac:dyDescent="0.2">
      <c r="A1904" s="9"/>
      <c r="B1904" s="5" t="s">
        <v>45</v>
      </c>
      <c r="C1904" s="22" t="s">
        <v>46</v>
      </c>
      <c r="D1904" s="46">
        <v>4844</v>
      </c>
      <c r="E1904" s="46">
        <v>6344</v>
      </c>
      <c r="F1904" s="46">
        <v>6344</v>
      </c>
      <c r="G1904" s="14">
        <f t="shared" si="270"/>
        <v>0</v>
      </c>
      <c r="H1904" s="53">
        <f t="shared" si="271"/>
        <v>100</v>
      </c>
    </row>
    <row r="1905" spans="1:8" ht="14.25" customHeight="1" x14ac:dyDescent="0.2">
      <c r="A1905" s="9"/>
      <c r="B1905" s="4" t="s">
        <v>53</v>
      </c>
      <c r="C1905" s="20"/>
      <c r="D1905" s="54">
        <v>752585.8</v>
      </c>
      <c r="E1905" s="54">
        <v>673809.8</v>
      </c>
      <c r="F1905" s="54">
        <v>656434</v>
      </c>
      <c r="G1905" s="62">
        <f t="shared" si="270"/>
        <v>-17375.800000000047</v>
      </c>
      <c r="H1905" s="53">
        <f t="shared" si="271"/>
        <v>97.421260420967442</v>
      </c>
    </row>
    <row r="1906" spans="1:8" ht="14.25" customHeight="1" x14ac:dyDescent="0.2">
      <c r="A1906" s="9"/>
      <c r="B1906" s="5" t="s">
        <v>54</v>
      </c>
      <c r="C1906" s="22" t="s">
        <v>55</v>
      </c>
      <c r="D1906" s="46">
        <v>39909.5</v>
      </c>
      <c r="E1906" s="46">
        <v>19632.5</v>
      </c>
      <c r="F1906" s="46">
        <v>3850</v>
      </c>
      <c r="G1906" s="14">
        <f t="shared" si="270"/>
        <v>-15782.5</v>
      </c>
      <c r="H1906" s="53">
        <f t="shared" si="271"/>
        <v>19.610339997453202</v>
      </c>
    </row>
    <row r="1907" spans="1:8" ht="14.25" customHeight="1" x14ac:dyDescent="0.2">
      <c r="A1907" s="9"/>
      <c r="B1907" s="4" t="s">
        <v>56</v>
      </c>
      <c r="C1907" s="20"/>
      <c r="D1907" s="54">
        <v>792495.3</v>
      </c>
      <c r="E1907" s="54">
        <v>693442.3</v>
      </c>
      <c r="F1907" s="54">
        <v>660284</v>
      </c>
      <c r="G1907" s="62">
        <f t="shared" si="270"/>
        <v>-33158.300000000047</v>
      </c>
      <c r="H1907" s="53">
        <f t="shared" si="271"/>
        <v>95.218304392449085</v>
      </c>
    </row>
    <row r="1908" spans="1:8" ht="14.25" customHeight="1" x14ac:dyDescent="0.2">
      <c r="A1908" s="9"/>
      <c r="B1908" s="4" t="s">
        <v>508</v>
      </c>
      <c r="C1908" s="20"/>
      <c r="D1908" s="54">
        <v>0</v>
      </c>
      <c r="E1908" s="54">
        <v>48900.1</v>
      </c>
      <c r="F1908" s="54">
        <v>33066.9</v>
      </c>
      <c r="G1908" s="62">
        <f t="shared" si="270"/>
        <v>-15833.199999999997</v>
      </c>
      <c r="H1908" s="53">
        <f t="shared" si="271"/>
        <v>67.621334107701216</v>
      </c>
    </row>
    <row r="1909" spans="1:8" ht="14.25" customHeight="1" x14ac:dyDescent="0.2">
      <c r="A1909" s="9"/>
      <c r="B1909" s="4" t="s">
        <v>57</v>
      </c>
      <c r="C1909" s="20"/>
      <c r="D1909" s="54">
        <v>792495.3</v>
      </c>
      <c r="E1909" s="54">
        <v>742342.4</v>
      </c>
      <c r="F1909" s="54">
        <v>693350.9</v>
      </c>
      <c r="G1909" s="62">
        <f t="shared" si="270"/>
        <v>-48991.5</v>
      </c>
      <c r="H1909" s="53">
        <f t="shared" si="271"/>
        <v>93.400417381520981</v>
      </c>
    </row>
    <row r="1910" spans="1:8" ht="14.25" customHeight="1" x14ac:dyDescent="0.2">
      <c r="A1910" s="9"/>
      <c r="B1910" s="197"/>
      <c r="C1910" s="197"/>
      <c r="D1910" s="198"/>
      <c r="E1910" s="198"/>
      <c r="F1910" s="198"/>
      <c r="G1910" s="198"/>
      <c r="H1910" s="198"/>
    </row>
    <row r="1911" spans="1:8" ht="25.5" customHeight="1" x14ac:dyDescent="0.2">
      <c r="A1911" s="9"/>
      <c r="B1911" s="4" t="s">
        <v>361</v>
      </c>
      <c r="C1911" s="26" t="s">
        <v>362</v>
      </c>
      <c r="D1911" s="48"/>
      <c r="E1911" s="48"/>
      <c r="F1911" s="48"/>
      <c r="G1911" s="48"/>
      <c r="H1911" s="48"/>
    </row>
    <row r="1912" spans="1:8" ht="23.25" customHeight="1" x14ac:dyDescent="0.2">
      <c r="A1912" s="9"/>
      <c r="B1912" s="4"/>
      <c r="C1912" s="29" t="s">
        <v>0</v>
      </c>
      <c r="D1912" s="15" t="s">
        <v>501</v>
      </c>
      <c r="E1912" s="15" t="s">
        <v>502</v>
      </c>
      <c r="F1912" s="15" t="s">
        <v>499</v>
      </c>
      <c r="G1912" s="16" t="s">
        <v>472</v>
      </c>
      <c r="H1912" s="15" t="s">
        <v>500</v>
      </c>
    </row>
    <row r="1913" spans="1:8" ht="14.25" customHeight="1" x14ac:dyDescent="0.2">
      <c r="A1913" s="9"/>
      <c r="B1913" s="5" t="s">
        <v>37</v>
      </c>
      <c r="C1913" s="22" t="s">
        <v>38</v>
      </c>
      <c r="D1913" s="51">
        <v>1373.2</v>
      </c>
      <c r="E1913" s="51">
        <v>1373.2</v>
      </c>
      <c r="F1913" s="51">
        <v>1373.2</v>
      </c>
      <c r="G1913" s="14">
        <f t="shared" ref="G1913:G1918" si="272">F1913-E1913</f>
        <v>0</v>
      </c>
      <c r="H1913" s="53">
        <f t="shared" ref="H1913:H1918" si="273">F1913/E1913*100</f>
        <v>100</v>
      </c>
    </row>
    <row r="1914" spans="1:8" ht="14.25" customHeight="1" x14ac:dyDescent="0.2">
      <c r="A1914" s="9"/>
      <c r="B1914" s="5" t="s">
        <v>39</v>
      </c>
      <c r="C1914" s="22" t="s">
        <v>40</v>
      </c>
      <c r="D1914" s="46">
        <v>9012.7999999999993</v>
      </c>
      <c r="E1914" s="46">
        <v>9012.7999999999993</v>
      </c>
      <c r="F1914" s="46">
        <v>9012.7999999999993</v>
      </c>
      <c r="G1914" s="14">
        <f t="shared" si="272"/>
        <v>0</v>
      </c>
      <c r="H1914" s="53">
        <f t="shared" si="273"/>
        <v>100</v>
      </c>
    </row>
    <row r="1915" spans="1:8" ht="14.25" customHeight="1" x14ac:dyDescent="0.2">
      <c r="A1915" s="9"/>
      <c r="B1915" s="5" t="s">
        <v>41</v>
      </c>
      <c r="C1915" s="22" t="s">
        <v>42</v>
      </c>
      <c r="D1915" s="46">
        <v>29315.3</v>
      </c>
      <c r="E1915" s="46">
        <v>29315.3</v>
      </c>
      <c r="F1915" s="46">
        <v>29315.3</v>
      </c>
      <c r="G1915" s="14">
        <f t="shared" si="272"/>
        <v>0</v>
      </c>
      <c r="H1915" s="53">
        <f t="shared" si="273"/>
        <v>100</v>
      </c>
    </row>
    <row r="1916" spans="1:8" ht="14.25" customHeight="1" x14ac:dyDescent="0.2">
      <c r="A1916" s="9"/>
      <c r="B1916" s="4" t="s">
        <v>53</v>
      </c>
      <c r="C1916" s="20"/>
      <c r="D1916" s="54">
        <v>39701.300000000003</v>
      </c>
      <c r="E1916" s="54">
        <v>39701.300000000003</v>
      </c>
      <c r="F1916" s="54">
        <v>39701.300000000003</v>
      </c>
      <c r="G1916" s="62">
        <f t="shared" si="272"/>
        <v>0</v>
      </c>
      <c r="H1916" s="53">
        <f t="shared" si="273"/>
        <v>100</v>
      </c>
    </row>
    <row r="1917" spans="1:8" ht="14.25" customHeight="1" x14ac:dyDescent="0.2">
      <c r="A1917" s="9"/>
      <c r="B1917" s="4" t="s">
        <v>56</v>
      </c>
      <c r="C1917" s="20"/>
      <c r="D1917" s="54">
        <v>39701.300000000003</v>
      </c>
      <c r="E1917" s="54">
        <v>39701.300000000003</v>
      </c>
      <c r="F1917" s="54">
        <v>39701.300000000003</v>
      </c>
      <c r="G1917" s="62">
        <f t="shared" si="272"/>
        <v>0</v>
      </c>
      <c r="H1917" s="53">
        <f t="shared" si="273"/>
        <v>100</v>
      </c>
    </row>
    <row r="1918" spans="1:8" ht="14.25" customHeight="1" x14ac:dyDescent="0.2">
      <c r="A1918" s="9"/>
      <c r="B1918" s="4" t="s">
        <v>57</v>
      </c>
      <c r="C1918" s="20"/>
      <c r="D1918" s="54">
        <v>39701.300000000003</v>
      </c>
      <c r="E1918" s="54">
        <v>39701.300000000003</v>
      </c>
      <c r="F1918" s="54">
        <v>39701.300000000003</v>
      </c>
      <c r="G1918" s="62">
        <f t="shared" si="272"/>
        <v>0</v>
      </c>
      <c r="H1918" s="53">
        <f t="shared" si="273"/>
        <v>100</v>
      </c>
    </row>
    <row r="1919" spans="1:8" ht="14.25" customHeight="1" x14ac:dyDescent="0.2">
      <c r="A1919" s="9"/>
      <c r="B1919" s="197"/>
      <c r="C1919" s="197"/>
      <c r="D1919" s="198"/>
      <c r="E1919" s="198"/>
      <c r="F1919" s="198"/>
      <c r="G1919" s="198"/>
      <c r="H1919" s="198"/>
    </row>
    <row r="1920" spans="1:8" ht="26.25" customHeight="1" x14ac:dyDescent="0.2">
      <c r="A1920" s="9"/>
      <c r="B1920" s="4" t="s">
        <v>363</v>
      </c>
      <c r="C1920" s="26" t="s">
        <v>364</v>
      </c>
      <c r="D1920" s="48"/>
      <c r="E1920" s="48"/>
      <c r="F1920" s="48"/>
      <c r="G1920" s="48"/>
      <c r="H1920" s="48"/>
    </row>
    <row r="1921" spans="1:8" ht="22.5" customHeight="1" x14ac:dyDescent="0.2">
      <c r="A1921" s="9"/>
      <c r="B1921" s="4"/>
      <c r="C1921" s="29" t="s">
        <v>0</v>
      </c>
      <c r="D1921" s="15" t="s">
        <v>501</v>
      </c>
      <c r="E1921" s="15" t="s">
        <v>502</v>
      </c>
      <c r="F1921" s="15" t="s">
        <v>499</v>
      </c>
      <c r="G1921" s="16" t="s">
        <v>472</v>
      </c>
      <c r="H1921" s="15" t="s">
        <v>500</v>
      </c>
    </row>
    <row r="1922" spans="1:8" ht="14.25" customHeight="1" x14ac:dyDescent="0.2">
      <c r="A1922" s="9"/>
      <c r="B1922" s="5" t="s">
        <v>37</v>
      </c>
      <c r="C1922" s="22" t="s">
        <v>38</v>
      </c>
      <c r="D1922" s="51">
        <v>9997.2999999999993</v>
      </c>
      <c r="E1922" s="51">
        <v>9735.6</v>
      </c>
      <c r="F1922" s="51">
        <v>9050.2999999999993</v>
      </c>
      <c r="G1922" s="14">
        <f t="shared" ref="G1922:G1930" si="274">F1922-E1922</f>
        <v>-685.30000000000109</v>
      </c>
      <c r="H1922" s="53">
        <f t="shared" ref="H1922:H1930" si="275">F1922/E1922*100</f>
        <v>92.960885821110139</v>
      </c>
    </row>
    <row r="1923" spans="1:8" ht="14.25" customHeight="1" x14ac:dyDescent="0.2">
      <c r="A1923" s="9"/>
      <c r="B1923" s="5" t="s">
        <v>39</v>
      </c>
      <c r="C1923" s="22" t="s">
        <v>40</v>
      </c>
      <c r="D1923" s="46">
        <v>1720.3</v>
      </c>
      <c r="E1923" s="46">
        <v>1680.2</v>
      </c>
      <c r="F1923" s="46">
        <v>1526</v>
      </c>
      <c r="G1923" s="14">
        <f t="shared" si="274"/>
        <v>-154.20000000000005</v>
      </c>
      <c r="H1923" s="53">
        <f t="shared" si="275"/>
        <v>90.822521128437089</v>
      </c>
    </row>
    <row r="1924" spans="1:8" ht="14.25" customHeight="1" x14ac:dyDescent="0.2">
      <c r="A1924" s="9"/>
      <c r="B1924" s="5" t="s">
        <v>41</v>
      </c>
      <c r="C1924" s="22" t="s">
        <v>42</v>
      </c>
      <c r="D1924" s="46">
        <v>16518.900000000001</v>
      </c>
      <c r="E1924" s="46">
        <v>11919.1</v>
      </c>
      <c r="F1924" s="46">
        <v>2809.1</v>
      </c>
      <c r="G1924" s="14">
        <f t="shared" si="274"/>
        <v>-9110</v>
      </c>
      <c r="H1924" s="53">
        <f t="shared" si="275"/>
        <v>23.568054634997608</v>
      </c>
    </row>
    <row r="1925" spans="1:8" ht="14.25" customHeight="1" x14ac:dyDescent="0.2">
      <c r="A1925" s="9"/>
      <c r="B1925" s="5" t="s">
        <v>43</v>
      </c>
      <c r="C1925" s="22" t="s">
        <v>44</v>
      </c>
      <c r="D1925" s="46">
        <v>500</v>
      </c>
      <c r="E1925" s="46">
        <v>500</v>
      </c>
      <c r="F1925" s="46">
        <v>364.7</v>
      </c>
      <c r="G1925" s="14">
        <f t="shared" si="274"/>
        <v>-135.30000000000001</v>
      </c>
      <c r="H1925" s="53">
        <f t="shared" si="275"/>
        <v>72.94</v>
      </c>
    </row>
    <row r="1926" spans="1:8" ht="14.25" customHeight="1" x14ac:dyDescent="0.2">
      <c r="A1926" s="9"/>
      <c r="B1926" s="5" t="s">
        <v>45</v>
      </c>
      <c r="C1926" s="22" t="s">
        <v>46</v>
      </c>
      <c r="D1926" s="46">
        <v>1667</v>
      </c>
      <c r="E1926" s="46">
        <v>1667</v>
      </c>
      <c r="F1926" s="46">
        <v>1490</v>
      </c>
      <c r="G1926" s="14">
        <f t="shared" si="274"/>
        <v>-177</v>
      </c>
      <c r="H1926" s="53">
        <f t="shared" si="275"/>
        <v>89.38212357528495</v>
      </c>
    </row>
    <row r="1927" spans="1:8" ht="14.25" customHeight="1" x14ac:dyDescent="0.2">
      <c r="A1927" s="9"/>
      <c r="B1927" s="4" t="s">
        <v>53</v>
      </c>
      <c r="C1927" s="20"/>
      <c r="D1927" s="54">
        <v>30403.5</v>
      </c>
      <c r="E1927" s="54">
        <v>25501.9</v>
      </c>
      <c r="F1927" s="54">
        <v>15240.2</v>
      </c>
      <c r="G1927" s="62">
        <f t="shared" si="274"/>
        <v>-10261.700000000001</v>
      </c>
      <c r="H1927" s="53">
        <f t="shared" si="275"/>
        <v>59.761037412898645</v>
      </c>
    </row>
    <row r="1928" spans="1:8" ht="14.25" customHeight="1" x14ac:dyDescent="0.2">
      <c r="A1928" s="9"/>
      <c r="B1928" s="5" t="s">
        <v>54</v>
      </c>
      <c r="C1928" s="22" t="s">
        <v>55</v>
      </c>
      <c r="D1928" s="46">
        <v>0</v>
      </c>
      <c r="E1928" s="46">
        <v>7034</v>
      </c>
      <c r="F1928" s="46">
        <v>4311.6000000000004</v>
      </c>
      <c r="G1928" s="14">
        <f t="shared" si="274"/>
        <v>-2722.3999999999996</v>
      </c>
      <c r="H1928" s="53">
        <f t="shared" si="275"/>
        <v>61.296559567813482</v>
      </c>
    </row>
    <row r="1929" spans="1:8" ht="14.25" customHeight="1" x14ac:dyDescent="0.2">
      <c r="A1929" s="9"/>
      <c r="B1929" s="4" t="s">
        <v>56</v>
      </c>
      <c r="C1929" s="20"/>
      <c r="D1929" s="54">
        <v>30403.5</v>
      </c>
      <c r="E1929" s="54">
        <v>32535.9</v>
      </c>
      <c r="F1929" s="54">
        <v>19551.7</v>
      </c>
      <c r="G1929" s="62">
        <f t="shared" si="274"/>
        <v>-12984.2</v>
      </c>
      <c r="H1929" s="53">
        <f t="shared" si="275"/>
        <v>60.092697604799618</v>
      </c>
    </row>
    <row r="1930" spans="1:8" ht="14.25" customHeight="1" x14ac:dyDescent="0.2">
      <c r="A1930" s="9"/>
      <c r="B1930" s="4" t="s">
        <v>57</v>
      </c>
      <c r="C1930" s="20"/>
      <c r="D1930" s="54">
        <v>30403.5</v>
      </c>
      <c r="E1930" s="54">
        <v>32535.9</v>
      </c>
      <c r="F1930" s="54">
        <v>19551.7</v>
      </c>
      <c r="G1930" s="62">
        <f t="shared" si="274"/>
        <v>-12984.2</v>
      </c>
      <c r="H1930" s="53">
        <f t="shared" si="275"/>
        <v>60.092697604799618</v>
      </c>
    </row>
    <row r="1931" spans="1:8" ht="14.25" customHeight="1" x14ac:dyDescent="0.2">
      <c r="A1931" s="9"/>
      <c r="B1931" s="197"/>
      <c r="C1931" s="197"/>
      <c r="D1931" s="198"/>
      <c r="E1931" s="198"/>
      <c r="F1931" s="198"/>
      <c r="G1931" s="198"/>
      <c r="H1931" s="198"/>
    </row>
    <row r="1932" spans="1:8" ht="34.5" customHeight="1" x14ac:dyDescent="0.2">
      <c r="A1932" s="9"/>
      <c r="B1932" s="4" t="s">
        <v>365</v>
      </c>
      <c r="C1932" s="26" t="s">
        <v>366</v>
      </c>
      <c r="D1932" s="48"/>
      <c r="E1932" s="48"/>
      <c r="F1932" s="48"/>
      <c r="G1932" s="48"/>
      <c r="H1932" s="48"/>
    </row>
    <row r="1933" spans="1:8" ht="29.25" customHeight="1" x14ac:dyDescent="0.2">
      <c r="A1933" s="9"/>
      <c r="B1933" s="4"/>
      <c r="C1933" s="29" t="s">
        <v>0</v>
      </c>
      <c r="D1933" s="15" t="s">
        <v>501</v>
      </c>
      <c r="E1933" s="15" t="s">
        <v>502</v>
      </c>
      <c r="F1933" s="15" t="s">
        <v>499</v>
      </c>
      <c r="G1933" s="16" t="s">
        <v>472</v>
      </c>
      <c r="H1933" s="15" t="s">
        <v>500</v>
      </c>
    </row>
    <row r="1934" spans="1:8" ht="14.25" customHeight="1" x14ac:dyDescent="0.2">
      <c r="A1934" s="9"/>
      <c r="B1934" s="5" t="s">
        <v>37</v>
      </c>
      <c r="C1934" s="22" t="s">
        <v>38</v>
      </c>
      <c r="D1934" s="46">
        <v>16409.400000000001</v>
      </c>
      <c r="E1934" s="46">
        <v>21041</v>
      </c>
      <c r="F1934" s="46">
        <v>20592.400000000001</v>
      </c>
      <c r="G1934" s="14">
        <f t="shared" ref="G1934:G1943" si="276">F1934-E1934</f>
        <v>-448.59999999999854</v>
      </c>
      <c r="H1934" s="53">
        <f t="shared" ref="H1934:H1943" si="277">F1934/E1934*100</f>
        <v>97.867972054560141</v>
      </c>
    </row>
    <row r="1935" spans="1:8" ht="14.25" customHeight="1" x14ac:dyDescent="0.2">
      <c r="A1935" s="9"/>
      <c r="B1935" s="5" t="s">
        <v>39</v>
      </c>
      <c r="C1935" s="22" t="s">
        <v>40</v>
      </c>
      <c r="D1935" s="46">
        <v>2461.4</v>
      </c>
      <c r="E1935" s="46">
        <v>3053.4</v>
      </c>
      <c r="F1935" s="46">
        <v>3053.4</v>
      </c>
      <c r="G1935" s="14">
        <f t="shared" si="276"/>
        <v>0</v>
      </c>
      <c r="H1935" s="53">
        <f t="shared" si="277"/>
        <v>100</v>
      </c>
    </row>
    <row r="1936" spans="1:8" ht="14.25" customHeight="1" x14ac:dyDescent="0.2">
      <c r="A1936" s="9"/>
      <c r="B1936" s="5" t="s">
        <v>41</v>
      </c>
      <c r="C1936" s="22" t="s">
        <v>42</v>
      </c>
      <c r="D1936" s="46">
        <v>11464.3</v>
      </c>
      <c r="E1936" s="46">
        <v>20420.599999999999</v>
      </c>
      <c r="F1936" s="46">
        <v>20028.099999999999</v>
      </c>
      <c r="G1936" s="14">
        <f t="shared" si="276"/>
        <v>-392.5</v>
      </c>
      <c r="H1936" s="53">
        <f t="shared" si="277"/>
        <v>98.077921314750796</v>
      </c>
    </row>
    <row r="1937" spans="1:8" ht="14.25" customHeight="1" x14ac:dyDescent="0.2">
      <c r="A1937" s="9"/>
      <c r="B1937" s="5" t="s">
        <v>43</v>
      </c>
      <c r="C1937" s="22" t="s">
        <v>44</v>
      </c>
      <c r="D1937" s="46">
        <v>1006.8</v>
      </c>
      <c r="E1937" s="46">
        <v>506.8</v>
      </c>
      <c r="F1937" s="46">
        <v>430.1</v>
      </c>
      <c r="G1937" s="14">
        <f t="shared" si="276"/>
        <v>-76.699999999999989</v>
      </c>
      <c r="H1937" s="53">
        <f t="shared" si="277"/>
        <v>84.865824782951861</v>
      </c>
    </row>
    <row r="1938" spans="1:8" ht="14.25" customHeight="1" x14ac:dyDescent="0.2">
      <c r="A1938" s="9"/>
      <c r="B1938" s="5" t="s">
        <v>45</v>
      </c>
      <c r="C1938" s="22" t="s">
        <v>46</v>
      </c>
      <c r="D1938" s="46">
        <v>1615</v>
      </c>
      <c r="E1938" s="46">
        <v>1615</v>
      </c>
      <c r="F1938" s="46">
        <v>1615</v>
      </c>
      <c r="G1938" s="14">
        <f t="shared" si="276"/>
        <v>0</v>
      </c>
      <c r="H1938" s="53">
        <f t="shared" si="277"/>
        <v>100</v>
      </c>
    </row>
    <row r="1939" spans="1:8" ht="14.25" customHeight="1" x14ac:dyDescent="0.2">
      <c r="A1939" s="9"/>
      <c r="B1939" s="4" t="s">
        <v>53</v>
      </c>
      <c r="C1939" s="20"/>
      <c r="D1939" s="54">
        <v>32956.9</v>
      </c>
      <c r="E1939" s="54">
        <v>46636.7</v>
      </c>
      <c r="F1939" s="54">
        <v>45718.9</v>
      </c>
      <c r="G1939" s="62">
        <f t="shared" si="276"/>
        <v>-917.79999999999563</v>
      </c>
      <c r="H1939" s="53">
        <f t="shared" si="277"/>
        <v>98.032021991264401</v>
      </c>
    </row>
    <row r="1940" spans="1:8" ht="14.25" customHeight="1" x14ac:dyDescent="0.2">
      <c r="A1940" s="9"/>
      <c r="B1940" s="5" t="s">
        <v>54</v>
      </c>
      <c r="C1940" s="22" t="s">
        <v>55</v>
      </c>
      <c r="D1940" s="46">
        <v>0</v>
      </c>
      <c r="E1940" s="46">
        <v>3967</v>
      </c>
      <c r="F1940" s="46">
        <v>3097</v>
      </c>
      <c r="G1940" s="14">
        <f t="shared" si="276"/>
        <v>-870</v>
      </c>
      <c r="H1940" s="53">
        <f t="shared" si="277"/>
        <v>78.069069826065046</v>
      </c>
    </row>
    <row r="1941" spans="1:8" ht="14.25" customHeight="1" x14ac:dyDescent="0.2">
      <c r="A1941" s="9"/>
      <c r="B1941" s="4" t="s">
        <v>56</v>
      </c>
      <c r="C1941" s="20"/>
      <c r="D1941" s="54">
        <v>32956.9</v>
      </c>
      <c r="E1941" s="54">
        <v>50603.7</v>
      </c>
      <c r="F1941" s="54">
        <v>48815.9</v>
      </c>
      <c r="G1941" s="62">
        <f t="shared" si="276"/>
        <v>-1787.7999999999956</v>
      </c>
      <c r="H1941" s="53">
        <f t="shared" si="277"/>
        <v>96.467056756719387</v>
      </c>
    </row>
    <row r="1942" spans="1:8" ht="14.25" customHeight="1" x14ac:dyDescent="0.2">
      <c r="A1942" s="9"/>
      <c r="B1942" s="4" t="s">
        <v>508</v>
      </c>
      <c r="C1942" s="20"/>
      <c r="D1942" s="54">
        <v>0</v>
      </c>
      <c r="E1942" s="54">
        <v>3846.2</v>
      </c>
      <c r="F1942" s="54">
        <v>3827.3</v>
      </c>
      <c r="G1942" s="62">
        <f t="shared" si="276"/>
        <v>-18.899999999999636</v>
      </c>
      <c r="H1942" s="53">
        <f t="shared" si="277"/>
        <v>99.50860589672925</v>
      </c>
    </row>
    <row r="1943" spans="1:8" ht="14.25" customHeight="1" x14ac:dyDescent="0.2">
      <c r="A1943" s="9"/>
      <c r="B1943" s="4" t="s">
        <v>57</v>
      </c>
      <c r="C1943" s="20"/>
      <c r="D1943" s="54">
        <v>32956.9</v>
      </c>
      <c r="E1943" s="54">
        <v>54449.9</v>
      </c>
      <c r="F1943" s="54">
        <v>52643.199999999997</v>
      </c>
      <c r="G1943" s="62">
        <f t="shared" si="276"/>
        <v>-1806.7000000000044</v>
      </c>
      <c r="H1943" s="53">
        <f t="shared" si="277"/>
        <v>96.681903915342346</v>
      </c>
    </row>
    <row r="1944" spans="1:8" ht="14.25" customHeight="1" x14ac:dyDescent="0.2">
      <c r="A1944" s="9"/>
      <c r="B1944" s="197"/>
      <c r="C1944" s="197"/>
      <c r="D1944" s="198"/>
      <c r="E1944" s="198"/>
      <c r="F1944" s="198"/>
      <c r="G1944" s="198"/>
      <c r="H1944" s="198"/>
    </row>
    <row r="1945" spans="1:8" ht="32.25" customHeight="1" x14ac:dyDescent="0.2">
      <c r="A1945" s="9"/>
      <c r="B1945" s="4" t="s">
        <v>367</v>
      </c>
      <c r="C1945" s="26" t="s">
        <v>368</v>
      </c>
      <c r="D1945" s="48"/>
      <c r="E1945" s="48"/>
      <c r="F1945" s="48"/>
      <c r="G1945" s="48"/>
      <c r="H1945" s="48"/>
    </row>
    <row r="1946" spans="1:8" ht="24" customHeight="1" x14ac:dyDescent="0.2">
      <c r="A1946" s="9"/>
      <c r="B1946" s="4"/>
      <c r="C1946" s="29" t="s">
        <v>0</v>
      </c>
      <c r="D1946" s="15" t="s">
        <v>501</v>
      </c>
      <c r="E1946" s="15" t="s">
        <v>502</v>
      </c>
      <c r="F1946" s="15" t="s">
        <v>499</v>
      </c>
      <c r="G1946" s="16" t="s">
        <v>472</v>
      </c>
      <c r="H1946" s="15" t="s">
        <v>500</v>
      </c>
    </row>
    <row r="1947" spans="1:8" ht="14.25" customHeight="1" x14ac:dyDescent="0.2">
      <c r="A1947" s="9"/>
      <c r="B1947" s="5" t="s">
        <v>54</v>
      </c>
      <c r="C1947" s="22" t="s">
        <v>55</v>
      </c>
      <c r="D1947" s="51">
        <v>413091</v>
      </c>
      <c r="E1947" s="51">
        <v>211031.7</v>
      </c>
      <c r="F1947" s="51">
        <v>194571.1</v>
      </c>
      <c r="G1947" s="14">
        <f>F1947-E1947</f>
        <v>-16460.600000000006</v>
      </c>
      <c r="H1947" s="53">
        <f t="shared" ref="H1947:H1949" si="278">F1947/E1947*100</f>
        <v>92.199939629922895</v>
      </c>
    </row>
    <row r="1948" spans="1:8" ht="14.25" customHeight="1" x14ac:dyDescent="0.2">
      <c r="A1948" s="9"/>
      <c r="B1948" s="4" t="s">
        <v>56</v>
      </c>
      <c r="C1948" s="20"/>
      <c r="D1948" s="54">
        <v>413091</v>
      </c>
      <c r="E1948" s="54">
        <v>211031.7</v>
      </c>
      <c r="F1948" s="54">
        <v>194571.1</v>
      </c>
      <c r="G1948" s="62">
        <f>F1948-E1948</f>
        <v>-16460.600000000006</v>
      </c>
      <c r="H1948" s="53">
        <f t="shared" si="278"/>
        <v>92.199939629922895</v>
      </c>
    </row>
    <row r="1949" spans="1:8" ht="14.25" customHeight="1" x14ac:dyDescent="0.2">
      <c r="A1949" s="9"/>
      <c r="B1949" s="4" t="s">
        <v>57</v>
      </c>
      <c r="C1949" s="20"/>
      <c r="D1949" s="54">
        <v>413091</v>
      </c>
      <c r="E1949" s="54">
        <v>211031.7</v>
      </c>
      <c r="F1949" s="54">
        <v>194571.1</v>
      </c>
      <c r="G1949" s="62">
        <f>F1949-E1949</f>
        <v>-16460.600000000006</v>
      </c>
      <c r="H1949" s="53">
        <f t="shared" si="278"/>
        <v>92.199939629922895</v>
      </c>
    </row>
    <row r="1950" spans="1:8" ht="14.25" customHeight="1" x14ac:dyDescent="0.2">
      <c r="A1950" s="9"/>
      <c r="B1950" s="197"/>
      <c r="C1950" s="197"/>
      <c r="D1950" s="198"/>
      <c r="E1950" s="198"/>
      <c r="F1950" s="198"/>
      <c r="G1950" s="198"/>
      <c r="H1950" s="198"/>
    </row>
    <row r="1951" spans="1:8" ht="27.75" customHeight="1" x14ac:dyDescent="0.2">
      <c r="A1951" s="9"/>
      <c r="B1951" s="4" t="s">
        <v>369</v>
      </c>
      <c r="C1951" s="26" t="s">
        <v>370</v>
      </c>
      <c r="D1951" s="48"/>
      <c r="E1951" s="48"/>
      <c r="F1951" s="48"/>
      <c r="G1951" s="48"/>
      <c r="H1951" s="48"/>
    </row>
    <row r="1952" spans="1:8" ht="21" customHeight="1" x14ac:dyDescent="0.2">
      <c r="A1952" s="9"/>
      <c r="B1952" s="4"/>
      <c r="C1952" s="29" t="s">
        <v>0</v>
      </c>
      <c r="D1952" s="15" t="s">
        <v>501</v>
      </c>
      <c r="E1952" s="15" t="s">
        <v>502</v>
      </c>
      <c r="F1952" s="15" t="s">
        <v>499</v>
      </c>
      <c r="G1952" s="16" t="s">
        <v>472</v>
      </c>
      <c r="H1952" s="15" t="s">
        <v>500</v>
      </c>
    </row>
    <row r="1953" spans="1:8" ht="14.25" customHeight="1" x14ac:dyDescent="0.2">
      <c r="A1953" s="9"/>
      <c r="B1953" s="5" t="s">
        <v>37</v>
      </c>
      <c r="C1953" s="22" t="s">
        <v>38</v>
      </c>
      <c r="D1953" s="51">
        <v>16697.8</v>
      </c>
      <c r="E1953" s="51">
        <v>16697.8</v>
      </c>
      <c r="F1953" s="51">
        <v>15865.5</v>
      </c>
      <c r="G1953" s="14">
        <f t="shared" ref="G1953:G1962" si="279">F1953-E1953</f>
        <v>-832.29999999999927</v>
      </c>
      <c r="H1953" s="53">
        <f t="shared" ref="H1953:H1962" si="280">F1953/E1953*100</f>
        <v>95.01551102540455</v>
      </c>
    </row>
    <row r="1954" spans="1:8" ht="14.25" customHeight="1" x14ac:dyDescent="0.2">
      <c r="A1954" s="9"/>
      <c r="B1954" s="5" t="s">
        <v>39</v>
      </c>
      <c r="C1954" s="22" t="s">
        <v>40</v>
      </c>
      <c r="D1954" s="46">
        <v>2504.6999999999998</v>
      </c>
      <c r="E1954" s="46">
        <v>2504.6999999999998</v>
      </c>
      <c r="F1954" s="46">
        <v>2384.6999999999998</v>
      </c>
      <c r="G1954" s="14">
        <f t="shared" si="279"/>
        <v>-120</v>
      </c>
      <c r="H1954" s="53">
        <f t="shared" si="280"/>
        <v>95.209007066714577</v>
      </c>
    </row>
    <row r="1955" spans="1:8" ht="14.25" customHeight="1" x14ac:dyDescent="0.2">
      <c r="A1955" s="9"/>
      <c r="B1955" s="5" t="s">
        <v>41</v>
      </c>
      <c r="C1955" s="22" t="s">
        <v>42</v>
      </c>
      <c r="D1955" s="46">
        <v>5900</v>
      </c>
      <c r="E1955" s="46">
        <v>5900</v>
      </c>
      <c r="F1955" s="46">
        <v>3810.1</v>
      </c>
      <c r="G1955" s="14">
        <f t="shared" si="279"/>
        <v>-2089.9</v>
      </c>
      <c r="H1955" s="53">
        <f t="shared" si="280"/>
        <v>64.577966101694912</v>
      </c>
    </row>
    <row r="1956" spans="1:8" ht="14.25" customHeight="1" x14ac:dyDescent="0.2">
      <c r="A1956" s="9"/>
      <c r="B1956" s="5" t="s">
        <v>43</v>
      </c>
      <c r="C1956" s="22" t="s">
        <v>44</v>
      </c>
      <c r="D1956" s="46">
        <v>1100</v>
      </c>
      <c r="E1956" s="46">
        <v>1100</v>
      </c>
      <c r="F1956" s="46">
        <v>177.3</v>
      </c>
      <c r="G1956" s="14">
        <f t="shared" si="279"/>
        <v>-922.7</v>
      </c>
      <c r="H1956" s="53">
        <f t="shared" si="280"/>
        <v>16.118181818181821</v>
      </c>
    </row>
    <row r="1957" spans="1:8" ht="14.25" customHeight="1" x14ac:dyDescent="0.2">
      <c r="A1957" s="9"/>
      <c r="B1957" s="5" t="s">
        <v>51</v>
      </c>
      <c r="C1957" s="22" t="s">
        <v>52</v>
      </c>
      <c r="D1957" s="46">
        <v>100</v>
      </c>
      <c r="E1957" s="46">
        <v>100</v>
      </c>
      <c r="F1957" s="46">
        <v>4</v>
      </c>
      <c r="G1957" s="14">
        <f t="shared" si="279"/>
        <v>-96</v>
      </c>
      <c r="H1957" s="53">
        <f t="shared" si="280"/>
        <v>4</v>
      </c>
    </row>
    <row r="1958" spans="1:8" ht="14.25" customHeight="1" x14ac:dyDescent="0.2">
      <c r="A1958" s="9"/>
      <c r="B1958" s="4" t="s">
        <v>53</v>
      </c>
      <c r="C1958" s="20"/>
      <c r="D1958" s="54">
        <v>26302.5</v>
      </c>
      <c r="E1958" s="54">
        <v>26302.5</v>
      </c>
      <c r="F1958" s="54">
        <v>22241.5</v>
      </c>
      <c r="G1958" s="62">
        <f t="shared" si="279"/>
        <v>-4061</v>
      </c>
      <c r="H1958" s="53">
        <f t="shared" si="280"/>
        <v>84.560403003516768</v>
      </c>
    </row>
    <row r="1959" spans="1:8" ht="14.25" customHeight="1" x14ac:dyDescent="0.2">
      <c r="A1959" s="9"/>
      <c r="B1959" s="5" t="s">
        <v>54</v>
      </c>
      <c r="C1959" s="22" t="s">
        <v>55</v>
      </c>
      <c r="D1959" s="46">
        <v>3000</v>
      </c>
      <c r="E1959" s="46">
        <v>3000</v>
      </c>
      <c r="F1959" s="46">
        <v>51.2</v>
      </c>
      <c r="G1959" s="14">
        <f t="shared" si="279"/>
        <v>-2948.8</v>
      </c>
      <c r="H1959" s="53">
        <f t="shared" si="280"/>
        <v>1.7066666666666668</v>
      </c>
    </row>
    <row r="1960" spans="1:8" ht="14.25" customHeight="1" x14ac:dyDescent="0.2">
      <c r="A1960" s="9"/>
      <c r="B1960" s="4" t="s">
        <v>56</v>
      </c>
      <c r="C1960" s="20"/>
      <c r="D1960" s="54">
        <v>29302.5</v>
      </c>
      <c r="E1960" s="54">
        <v>29302.5</v>
      </c>
      <c r="F1960" s="54">
        <v>22292.7</v>
      </c>
      <c r="G1960" s="62">
        <f t="shared" si="279"/>
        <v>-7009.7999999999993</v>
      </c>
      <c r="H1960" s="53">
        <f t="shared" si="280"/>
        <v>76.077809060660357</v>
      </c>
    </row>
    <row r="1961" spans="1:8" ht="14.25" customHeight="1" x14ac:dyDescent="0.2">
      <c r="A1961" s="9"/>
      <c r="B1961" s="4" t="s">
        <v>508</v>
      </c>
      <c r="C1961" s="20"/>
      <c r="D1961" s="54">
        <v>0</v>
      </c>
      <c r="E1961" s="54">
        <v>494.1</v>
      </c>
      <c r="F1961" s="54">
        <v>0</v>
      </c>
      <c r="G1961" s="62">
        <f t="shared" si="279"/>
        <v>-494.1</v>
      </c>
      <c r="H1961" s="53">
        <f t="shared" si="280"/>
        <v>0</v>
      </c>
    </row>
    <row r="1962" spans="1:8" ht="14.25" customHeight="1" x14ac:dyDescent="0.2">
      <c r="A1962" s="9"/>
      <c r="B1962" s="4" t="s">
        <v>57</v>
      </c>
      <c r="C1962" s="20"/>
      <c r="D1962" s="54">
        <v>29302.5</v>
      </c>
      <c r="E1962" s="54">
        <v>29796.6</v>
      </c>
      <c r="F1962" s="54">
        <v>22292.7</v>
      </c>
      <c r="G1962" s="62">
        <f t="shared" si="279"/>
        <v>-7503.8999999999978</v>
      </c>
      <c r="H1962" s="53">
        <f t="shared" si="280"/>
        <v>74.816254203499739</v>
      </c>
    </row>
    <row r="1963" spans="1:8" ht="14.25" customHeight="1" x14ac:dyDescent="0.2">
      <c r="A1963" s="9"/>
      <c r="B1963" s="197"/>
      <c r="C1963" s="197"/>
      <c r="D1963" s="198"/>
      <c r="E1963" s="198"/>
      <c r="F1963" s="198"/>
      <c r="G1963" s="198"/>
      <c r="H1963" s="198"/>
    </row>
    <row r="1964" spans="1:8" ht="35.25" customHeight="1" x14ac:dyDescent="0.2">
      <c r="A1964" s="9"/>
      <c r="B1964" s="4" t="s">
        <v>371</v>
      </c>
      <c r="C1964" s="26" t="s">
        <v>372</v>
      </c>
      <c r="D1964" s="48"/>
      <c r="E1964" s="48"/>
      <c r="F1964" s="48"/>
      <c r="G1964" s="48"/>
      <c r="H1964" s="48"/>
    </row>
    <row r="1965" spans="1:8" ht="32.25" customHeight="1" x14ac:dyDescent="0.2">
      <c r="A1965" s="9"/>
      <c r="B1965" s="4"/>
      <c r="C1965" s="29" t="s">
        <v>0</v>
      </c>
      <c r="D1965" s="15" t="s">
        <v>501</v>
      </c>
      <c r="E1965" s="15" t="s">
        <v>502</v>
      </c>
      <c r="F1965" s="15" t="s">
        <v>499</v>
      </c>
      <c r="G1965" s="16" t="s">
        <v>472</v>
      </c>
      <c r="H1965" s="15" t="s">
        <v>500</v>
      </c>
    </row>
    <row r="1966" spans="1:8" ht="14.25" customHeight="1" x14ac:dyDescent="0.2">
      <c r="A1966" s="9"/>
      <c r="B1966" s="5" t="s">
        <v>37</v>
      </c>
      <c r="C1966" s="22" t="s">
        <v>38</v>
      </c>
      <c r="D1966" s="46">
        <v>309044</v>
      </c>
      <c r="E1966" s="46">
        <v>316471</v>
      </c>
      <c r="F1966" s="46">
        <v>314367.90000000002</v>
      </c>
      <c r="G1966" s="14">
        <f t="shared" ref="G1966:G1976" si="281">F1966-E1966</f>
        <v>-2103.0999999999767</v>
      </c>
      <c r="H1966" s="53">
        <f t="shared" ref="H1966:H1976" si="282">F1966/E1966*100</f>
        <v>99.335452537515295</v>
      </c>
    </row>
    <row r="1967" spans="1:8" ht="14.25" customHeight="1" x14ac:dyDescent="0.2">
      <c r="A1967" s="9"/>
      <c r="B1967" s="5" t="s">
        <v>39</v>
      </c>
      <c r="C1967" s="22" t="s">
        <v>40</v>
      </c>
      <c r="D1967" s="46">
        <v>52075.7</v>
      </c>
      <c r="E1967" s="46">
        <v>52093.7</v>
      </c>
      <c r="F1967" s="46">
        <v>47773.9</v>
      </c>
      <c r="G1967" s="14">
        <f t="shared" si="281"/>
        <v>-4319.7999999999956</v>
      </c>
      <c r="H1967" s="53">
        <f t="shared" si="282"/>
        <v>91.707634512426651</v>
      </c>
    </row>
    <row r="1968" spans="1:8" ht="14.25" customHeight="1" x14ac:dyDescent="0.2">
      <c r="A1968" s="9"/>
      <c r="B1968" s="5" t="s">
        <v>41</v>
      </c>
      <c r="C1968" s="22" t="s">
        <v>42</v>
      </c>
      <c r="D1968" s="46">
        <v>201404</v>
      </c>
      <c r="E1968" s="46">
        <v>161662</v>
      </c>
      <c r="F1968" s="46">
        <v>123192.3</v>
      </c>
      <c r="G1968" s="14">
        <f t="shared" si="281"/>
        <v>-38469.699999999997</v>
      </c>
      <c r="H1968" s="53">
        <f t="shared" si="282"/>
        <v>76.203622372604571</v>
      </c>
    </row>
    <row r="1969" spans="1:8" ht="14.25" customHeight="1" x14ac:dyDescent="0.2">
      <c r="A1969" s="9"/>
      <c r="B1969" s="5" t="s">
        <v>43</v>
      </c>
      <c r="C1969" s="22" t="s">
        <v>44</v>
      </c>
      <c r="D1969" s="46">
        <v>13020</v>
      </c>
      <c r="E1969" s="46">
        <v>15410.6</v>
      </c>
      <c r="F1969" s="46">
        <v>9870.7999999999993</v>
      </c>
      <c r="G1969" s="14">
        <f t="shared" si="281"/>
        <v>-5539.8000000000011</v>
      </c>
      <c r="H1969" s="53">
        <f t="shared" si="282"/>
        <v>64.052016144731539</v>
      </c>
    </row>
    <row r="1970" spans="1:8" ht="14.25" customHeight="1" x14ac:dyDescent="0.2">
      <c r="A1970" s="9"/>
      <c r="B1970" s="5" t="s">
        <v>45</v>
      </c>
      <c r="C1970" s="22" t="s">
        <v>46</v>
      </c>
      <c r="D1970" s="46">
        <v>4154</v>
      </c>
      <c r="E1970" s="46">
        <v>4240</v>
      </c>
      <c r="F1970" s="46">
        <v>2896.5</v>
      </c>
      <c r="G1970" s="14">
        <f t="shared" si="281"/>
        <v>-1343.5</v>
      </c>
      <c r="H1970" s="53">
        <f t="shared" si="282"/>
        <v>68.313679245283026</v>
      </c>
    </row>
    <row r="1971" spans="1:8" ht="14.25" customHeight="1" x14ac:dyDescent="0.2">
      <c r="A1971" s="9"/>
      <c r="B1971" s="5" t="s">
        <v>51</v>
      </c>
      <c r="C1971" s="22" t="s">
        <v>52</v>
      </c>
      <c r="D1971" s="46">
        <v>100</v>
      </c>
      <c r="E1971" s="46">
        <v>37662.9</v>
      </c>
      <c r="F1971" s="46">
        <v>37454.699999999997</v>
      </c>
      <c r="G1971" s="14">
        <f t="shared" si="281"/>
        <v>-208.20000000000437</v>
      </c>
      <c r="H1971" s="53">
        <f t="shared" si="282"/>
        <v>99.447201357303854</v>
      </c>
    </row>
    <row r="1972" spans="1:8" ht="14.25" customHeight="1" x14ac:dyDescent="0.2">
      <c r="A1972" s="9"/>
      <c r="B1972" s="4" t="s">
        <v>53</v>
      </c>
      <c r="C1972" s="20"/>
      <c r="D1972" s="54">
        <v>579797.69999999995</v>
      </c>
      <c r="E1972" s="54">
        <v>587540.19999999995</v>
      </c>
      <c r="F1972" s="54">
        <v>535556</v>
      </c>
      <c r="G1972" s="62">
        <f t="shared" si="281"/>
        <v>-51984.199999999953</v>
      </c>
      <c r="H1972" s="53">
        <f t="shared" si="282"/>
        <v>91.152230945218733</v>
      </c>
    </row>
    <row r="1973" spans="1:8" ht="14.25" customHeight="1" x14ac:dyDescent="0.2">
      <c r="A1973" s="9"/>
      <c r="B1973" s="5" t="s">
        <v>54</v>
      </c>
      <c r="C1973" s="22" t="s">
        <v>55</v>
      </c>
      <c r="D1973" s="46">
        <v>74800</v>
      </c>
      <c r="E1973" s="46">
        <v>33287.5</v>
      </c>
      <c r="F1973" s="46">
        <v>14723.6</v>
      </c>
      <c r="G1973" s="14">
        <f t="shared" si="281"/>
        <v>-18563.900000000001</v>
      </c>
      <c r="H1973" s="53">
        <f t="shared" si="282"/>
        <v>44.231618475403685</v>
      </c>
    </row>
    <row r="1974" spans="1:8" ht="14.25" customHeight="1" x14ac:dyDescent="0.2">
      <c r="A1974" s="9"/>
      <c r="B1974" s="4" t="s">
        <v>56</v>
      </c>
      <c r="C1974" s="20"/>
      <c r="D1974" s="54">
        <v>654597.69999999995</v>
      </c>
      <c r="E1974" s="54">
        <v>620827.69999999995</v>
      </c>
      <c r="F1974" s="54">
        <v>550279.6</v>
      </c>
      <c r="G1974" s="62">
        <f t="shared" si="281"/>
        <v>-70548.099999999977</v>
      </c>
      <c r="H1974" s="53">
        <f t="shared" si="282"/>
        <v>88.636444540087382</v>
      </c>
    </row>
    <row r="1975" spans="1:8" ht="14.25" customHeight="1" x14ac:dyDescent="0.2">
      <c r="A1975" s="9"/>
      <c r="B1975" s="4" t="s">
        <v>508</v>
      </c>
      <c r="C1975" s="20"/>
      <c r="D1975" s="54">
        <v>100000</v>
      </c>
      <c r="E1975" s="54">
        <v>129950.9</v>
      </c>
      <c r="F1975" s="54">
        <v>60428.7</v>
      </c>
      <c r="G1975" s="62">
        <f t="shared" si="281"/>
        <v>-69522.2</v>
      </c>
      <c r="H1975" s="53">
        <f t="shared" si="282"/>
        <v>46.501178522041783</v>
      </c>
    </row>
    <row r="1976" spans="1:8" ht="14.25" customHeight="1" x14ac:dyDescent="0.2">
      <c r="A1976" s="9"/>
      <c r="B1976" s="4" t="s">
        <v>57</v>
      </c>
      <c r="C1976" s="20"/>
      <c r="D1976" s="54">
        <v>754597.7</v>
      </c>
      <c r="E1976" s="54">
        <v>750778.6</v>
      </c>
      <c r="F1976" s="54">
        <v>610708.30000000005</v>
      </c>
      <c r="G1976" s="62">
        <f t="shared" si="281"/>
        <v>-140070.29999999993</v>
      </c>
      <c r="H1976" s="53">
        <f t="shared" si="282"/>
        <v>81.343328112974987</v>
      </c>
    </row>
    <row r="1977" spans="1:8" ht="14.25" customHeight="1" x14ac:dyDescent="0.2">
      <c r="A1977" s="9"/>
      <c r="B1977" s="197"/>
      <c r="C1977" s="197"/>
      <c r="D1977" s="198"/>
      <c r="E1977" s="198"/>
      <c r="F1977" s="198"/>
      <c r="G1977" s="198"/>
      <c r="H1977" s="198"/>
    </row>
    <row r="1978" spans="1:8" ht="25.5" customHeight="1" x14ac:dyDescent="0.2">
      <c r="A1978" s="9"/>
      <c r="B1978" s="4" t="s">
        <v>373</v>
      </c>
      <c r="C1978" s="26" t="s">
        <v>374</v>
      </c>
      <c r="D1978" s="48"/>
      <c r="E1978" s="48"/>
      <c r="F1978" s="48"/>
      <c r="G1978" s="48"/>
      <c r="H1978" s="48"/>
    </row>
    <row r="1979" spans="1:8" ht="20.25" customHeight="1" x14ac:dyDescent="0.2">
      <c r="A1979" s="9"/>
      <c r="B1979" s="4"/>
      <c r="C1979" s="29" t="s">
        <v>0</v>
      </c>
      <c r="D1979" s="15" t="s">
        <v>501</v>
      </c>
      <c r="E1979" s="15" t="s">
        <v>502</v>
      </c>
      <c r="F1979" s="15" t="s">
        <v>499</v>
      </c>
      <c r="G1979" s="16" t="s">
        <v>472</v>
      </c>
      <c r="H1979" s="15" t="s">
        <v>500</v>
      </c>
    </row>
    <row r="1980" spans="1:8" ht="14.25" customHeight="1" x14ac:dyDescent="0.2">
      <c r="A1980" s="9"/>
      <c r="B1980" s="5" t="s">
        <v>37</v>
      </c>
      <c r="C1980" s="22" t="s">
        <v>38</v>
      </c>
      <c r="D1980" s="51">
        <v>29189.8</v>
      </c>
      <c r="E1980" s="51">
        <v>28845.200000000001</v>
      </c>
      <c r="F1980" s="51">
        <v>28845.200000000001</v>
      </c>
      <c r="G1980" s="14">
        <f t="shared" ref="G1980:G1991" si="283">F1980-E1980</f>
        <v>0</v>
      </c>
      <c r="H1980" s="53">
        <f t="shared" ref="H1980:H1991" si="284">F1980/E1980*100</f>
        <v>100</v>
      </c>
    </row>
    <row r="1981" spans="1:8" ht="14.25" customHeight="1" x14ac:dyDescent="0.2">
      <c r="A1981" s="9"/>
      <c r="B1981" s="5" t="s">
        <v>39</v>
      </c>
      <c r="C1981" s="22" t="s">
        <v>40</v>
      </c>
      <c r="D1981" s="46">
        <v>4320.1000000000004</v>
      </c>
      <c r="E1981" s="46">
        <v>4440.6000000000004</v>
      </c>
      <c r="F1981" s="46">
        <v>4300.8</v>
      </c>
      <c r="G1981" s="14">
        <f t="shared" si="283"/>
        <v>-139.80000000000018</v>
      </c>
      <c r="H1981" s="53">
        <f t="shared" si="284"/>
        <v>96.851776786920681</v>
      </c>
    </row>
    <row r="1982" spans="1:8" ht="14.25" customHeight="1" x14ac:dyDescent="0.2">
      <c r="A1982" s="9"/>
      <c r="B1982" s="5" t="s">
        <v>41</v>
      </c>
      <c r="C1982" s="22" t="s">
        <v>42</v>
      </c>
      <c r="D1982" s="46">
        <v>77090.399999999994</v>
      </c>
      <c r="E1982" s="46">
        <v>49079.8</v>
      </c>
      <c r="F1982" s="46">
        <v>42670.8</v>
      </c>
      <c r="G1982" s="14">
        <f t="shared" si="283"/>
        <v>-6409</v>
      </c>
      <c r="H1982" s="53">
        <f t="shared" si="284"/>
        <v>86.941674578951009</v>
      </c>
    </row>
    <row r="1983" spans="1:8" ht="14.25" customHeight="1" x14ac:dyDescent="0.2">
      <c r="A1983" s="9"/>
      <c r="B1983" s="5" t="s">
        <v>43</v>
      </c>
      <c r="C1983" s="22" t="s">
        <v>44</v>
      </c>
      <c r="D1983" s="46">
        <v>4736.1000000000004</v>
      </c>
      <c r="E1983" s="46">
        <v>4721.8999999999996</v>
      </c>
      <c r="F1983" s="46">
        <v>3738.9</v>
      </c>
      <c r="G1983" s="14">
        <f t="shared" si="283"/>
        <v>-982.99999999999955</v>
      </c>
      <c r="H1983" s="53">
        <f t="shared" si="284"/>
        <v>79.182108896842379</v>
      </c>
    </row>
    <row r="1984" spans="1:8" ht="14.25" customHeight="1" x14ac:dyDescent="0.2">
      <c r="A1984" s="9"/>
      <c r="B1984" s="5" t="s">
        <v>45</v>
      </c>
      <c r="C1984" s="22" t="s">
        <v>46</v>
      </c>
      <c r="D1984" s="46">
        <v>1474.8</v>
      </c>
      <c r="E1984" s="46">
        <v>1344.2</v>
      </c>
      <c r="F1984" s="46">
        <v>1344.2</v>
      </c>
      <c r="G1984" s="14">
        <f t="shared" si="283"/>
        <v>0</v>
      </c>
      <c r="H1984" s="53">
        <f t="shared" si="284"/>
        <v>100</v>
      </c>
    </row>
    <row r="1985" spans="1:8" ht="14.25" customHeight="1" x14ac:dyDescent="0.2">
      <c r="A1985" s="9"/>
      <c r="B1985" s="5" t="s">
        <v>49</v>
      </c>
      <c r="C1985" s="22" t="s">
        <v>50</v>
      </c>
      <c r="D1985" s="46">
        <v>0</v>
      </c>
      <c r="E1985" s="46">
        <v>73.8</v>
      </c>
      <c r="F1985" s="46">
        <v>59</v>
      </c>
      <c r="G1985" s="14">
        <f t="shared" si="283"/>
        <v>-14.799999999999997</v>
      </c>
      <c r="H1985" s="53">
        <f t="shared" si="284"/>
        <v>79.945799457994582</v>
      </c>
    </row>
    <row r="1986" spans="1:8" ht="14.25" customHeight="1" x14ac:dyDescent="0.2">
      <c r="A1986" s="9"/>
      <c r="B1986" s="5" t="s">
        <v>51</v>
      </c>
      <c r="C1986" s="22" t="s">
        <v>52</v>
      </c>
      <c r="D1986" s="46">
        <v>0</v>
      </c>
      <c r="E1986" s="46">
        <v>282.3</v>
      </c>
      <c r="F1986" s="46">
        <v>282.3</v>
      </c>
      <c r="G1986" s="14">
        <f t="shared" si="283"/>
        <v>0</v>
      </c>
      <c r="H1986" s="53">
        <f t="shared" si="284"/>
        <v>100</v>
      </c>
    </row>
    <row r="1987" spans="1:8" ht="14.25" customHeight="1" x14ac:dyDescent="0.2">
      <c r="A1987" s="9"/>
      <c r="B1987" s="4" t="s">
        <v>53</v>
      </c>
      <c r="C1987" s="20"/>
      <c r="D1987" s="54">
        <v>116811.2</v>
      </c>
      <c r="E1987" s="54">
        <v>88787.8</v>
      </c>
      <c r="F1987" s="54">
        <v>81241.2</v>
      </c>
      <c r="G1987" s="62">
        <f t="shared" si="283"/>
        <v>-7546.6000000000058</v>
      </c>
      <c r="H1987" s="53">
        <f t="shared" si="284"/>
        <v>91.500408839953224</v>
      </c>
    </row>
    <row r="1988" spans="1:8" ht="14.25" customHeight="1" x14ac:dyDescent="0.2">
      <c r="A1988" s="9"/>
      <c r="B1988" s="5" t="s">
        <v>54</v>
      </c>
      <c r="C1988" s="22" t="s">
        <v>55</v>
      </c>
      <c r="D1988" s="46">
        <v>0</v>
      </c>
      <c r="E1988" s="46">
        <v>57957.2</v>
      </c>
      <c r="F1988" s="46">
        <v>44284.7</v>
      </c>
      <c r="G1988" s="14">
        <f t="shared" si="283"/>
        <v>-13672.5</v>
      </c>
      <c r="H1988" s="53">
        <f t="shared" si="284"/>
        <v>76.409315839964663</v>
      </c>
    </row>
    <row r="1989" spans="1:8" ht="14.25" customHeight="1" x14ac:dyDescent="0.2">
      <c r="A1989" s="9"/>
      <c r="B1989" s="4" t="s">
        <v>56</v>
      </c>
      <c r="C1989" s="20"/>
      <c r="D1989" s="54">
        <v>116811.2</v>
      </c>
      <c r="E1989" s="54">
        <v>146744.9</v>
      </c>
      <c r="F1989" s="54">
        <v>125525.9</v>
      </c>
      <c r="G1989" s="62">
        <f t="shared" si="283"/>
        <v>-21219</v>
      </c>
      <c r="H1989" s="53">
        <f t="shared" si="284"/>
        <v>85.5402129818481</v>
      </c>
    </row>
    <row r="1990" spans="1:8" ht="14.25" customHeight="1" x14ac:dyDescent="0.2">
      <c r="A1990" s="9"/>
      <c r="B1990" s="4" t="s">
        <v>508</v>
      </c>
      <c r="C1990" s="20"/>
      <c r="D1990" s="54">
        <v>215718.39999999999</v>
      </c>
      <c r="E1990" s="54">
        <v>268153.7</v>
      </c>
      <c r="F1990" s="54">
        <v>201125.8</v>
      </c>
      <c r="G1990" s="62">
        <f t="shared" si="283"/>
        <v>-67027.900000000023</v>
      </c>
      <c r="H1990" s="53">
        <f t="shared" si="284"/>
        <v>75.003924987796168</v>
      </c>
    </row>
    <row r="1991" spans="1:8" ht="14.25" customHeight="1" x14ac:dyDescent="0.2">
      <c r="A1991" s="9"/>
      <c r="B1991" s="4" t="s">
        <v>57</v>
      </c>
      <c r="C1991" s="20"/>
      <c r="D1991" s="54">
        <v>332529.59999999998</v>
      </c>
      <c r="E1991" s="54">
        <v>414898.6</v>
      </c>
      <c r="F1991" s="54">
        <v>326651.8</v>
      </c>
      <c r="G1991" s="62">
        <f t="shared" si="283"/>
        <v>-88246.799999999988</v>
      </c>
      <c r="H1991" s="53">
        <f t="shared" si="284"/>
        <v>78.73051391352007</v>
      </c>
    </row>
    <row r="1992" spans="1:8" ht="14.25" customHeight="1" x14ac:dyDescent="0.2">
      <c r="A1992" s="9"/>
      <c r="B1992" s="197"/>
      <c r="C1992" s="197"/>
      <c r="D1992" s="198"/>
      <c r="E1992" s="198"/>
      <c r="F1992" s="198"/>
      <c r="G1992" s="198"/>
      <c r="H1992" s="198"/>
    </row>
    <row r="1993" spans="1:8" ht="24" customHeight="1" x14ac:dyDescent="0.2">
      <c r="A1993" s="9"/>
      <c r="B1993" s="8" t="s">
        <v>375</v>
      </c>
      <c r="C1993" s="35" t="s">
        <v>376</v>
      </c>
      <c r="D1993" s="48"/>
      <c r="E1993" s="48"/>
      <c r="F1993" s="48"/>
      <c r="G1993" s="48"/>
      <c r="H1993" s="48"/>
    </row>
    <row r="1994" spans="1:8" ht="23.25" customHeight="1" x14ac:dyDescent="0.2">
      <c r="A1994" s="9"/>
      <c r="B1994" s="6"/>
      <c r="C1994" s="29" t="s">
        <v>0</v>
      </c>
      <c r="D1994" s="15" t="s">
        <v>501</v>
      </c>
      <c r="E1994" s="15" t="s">
        <v>502</v>
      </c>
      <c r="F1994" s="15" t="s">
        <v>499</v>
      </c>
      <c r="G1994" s="16" t="s">
        <v>472</v>
      </c>
      <c r="H1994" s="15" t="s">
        <v>500</v>
      </c>
    </row>
    <row r="1995" spans="1:8" ht="14.25" customHeight="1" x14ac:dyDescent="0.2">
      <c r="A1995" s="9"/>
      <c r="B1995" s="34" t="s">
        <v>37</v>
      </c>
      <c r="C1995" s="36" t="s">
        <v>38</v>
      </c>
      <c r="D1995" s="51">
        <v>167008.6</v>
      </c>
      <c r="E1995" s="51">
        <v>143212.70000000001</v>
      </c>
      <c r="F1995" s="51">
        <v>136651.5</v>
      </c>
      <c r="G1995" s="14">
        <f t="shared" ref="G1995:G2005" si="285">F1995-E1995</f>
        <v>-6561.2000000000116</v>
      </c>
      <c r="H1995" s="53">
        <f t="shared" ref="H1995:H2005" si="286">F1995/E1995*100</f>
        <v>95.418562739198393</v>
      </c>
    </row>
    <row r="1996" spans="1:8" ht="14.25" customHeight="1" x14ac:dyDescent="0.2">
      <c r="A1996" s="9"/>
      <c r="B1996" s="5" t="s">
        <v>39</v>
      </c>
      <c r="C1996" s="22" t="s">
        <v>40</v>
      </c>
      <c r="D1996" s="46">
        <v>24717.3</v>
      </c>
      <c r="E1996" s="46">
        <v>20622.3</v>
      </c>
      <c r="F1996" s="46">
        <v>19535.2</v>
      </c>
      <c r="G1996" s="14">
        <f t="shared" si="285"/>
        <v>-1087.0999999999985</v>
      </c>
      <c r="H1996" s="53">
        <f t="shared" si="286"/>
        <v>94.728522036824231</v>
      </c>
    </row>
    <row r="1997" spans="1:8" ht="14.25" customHeight="1" x14ac:dyDescent="0.2">
      <c r="A1997" s="9"/>
      <c r="B1997" s="5" t="s">
        <v>41</v>
      </c>
      <c r="C1997" s="22" t="s">
        <v>42</v>
      </c>
      <c r="D1997" s="46">
        <v>18661.099999999999</v>
      </c>
      <c r="E1997" s="46">
        <v>11593</v>
      </c>
      <c r="F1997" s="46">
        <v>10866.4</v>
      </c>
      <c r="G1997" s="14">
        <f t="shared" si="285"/>
        <v>-726.60000000000036</v>
      </c>
      <c r="H1997" s="53">
        <f t="shared" si="286"/>
        <v>93.732424739066673</v>
      </c>
    </row>
    <row r="1998" spans="1:8" ht="14.25" customHeight="1" x14ac:dyDescent="0.2">
      <c r="A1998" s="9"/>
      <c r="B1998" s="5" t="s">
        <v>43</v>
      </c>
      <c r="C1998" s="22" t="s">
        <v>44</v>
      </c>
      <c r="D1998" s="46">
        <v>2707.1</v>
      </c>
      <c r="E1998" s="46">
        <v>1873.8</v>
      </c>
      <c r="F1998" s="46">
        <v>1744.5</v>
      </c>
      <c r="G1998" s="14">
        <f t="shared" si="285"/>
        <v>-129.29999999999995</v>
      </c>
      <c r="H1998" s="53">
        <f t="shared" si="286"/>
        <v>93.099583733589498</v>
      </c>
    </row>
    <row r="1999" spans="1:8" ht="14.25" customHeight="1" x14ac:dyDescent="0.2">
      <c r="A1999" s="9"/>
      <c r="B1999" s="5" t="s">
        <v>45</v>
      </c>
      <c r="C1999" s="22" t="s">
        <v>46</v>
      </c>
      <c r="D1999" s="46">
        <v>5070</v>
      </c>
      <c r="E1999" s="46">
        <v>4870</v>
      </c>
      <c r="F1999" s="46">
        <v>4225.1000000000004</v>
      </c>
      <c r="G1999" s="14">
        <f t="shared" si="285"/>
        <v>-644.89999999999964</v>
      </c>
      <c r="H1999" s="53">
        <f t="shared" si="286"/>
        <v>86.757700205338821</v>
      </c>
    </row>
    <row r="2000" spans="1:8" ht="14.25" customHeight="1" x14ac:dyDescent="0.2">
      <c r="A2000" s="9"/>
      <c r="B2000" s="5" t="s">
        <v>51</v>
      </c>
      <c r="C2000" s="22" t="s">
        <v>52</v>
      </c>
      <c r="D2000" s="46">
        <v>430</v>
      </c>
      <c r="E2000" s="46">
        <v>430</v>
      </c>
      <c r="F2000" s="46">
        <v>88.5</v>
      </c>
      <c r="G2000" s="14">
        <f t="shared" si="285"/>
        <v>-341.5</v>
      </c>
      <c r="H2000" s="53">
        <f t="shared" si="286"/>
        <v>20.581395348837209</v>
      </c>
    </row>
    <row r="2001" spans="1:8" ht="14.25" customHeight="1" x14ac:dyDescent="0.2">
      <c r="A2001" s="9"/>
      <c r="B2001" s="4" t="s">
        <v>53</v>
      </c>
      <c r="C2001" s="20"/>
      <c r="D2001" s="54">
        <v>218594.1</v>
      </c>
      <c r="E2001" s="54">
        <v>182601.8</v>
      </c>
      <c r="F2001" s="54">
        <v>173111.2</v>
      </c>
      <c r="G2001" s="62">
        <f t="shared" si="285"/>
        <v>-9490.5999999999767</v>
      </c>
      <c r="H2001" s="53">
        <f t="shared" si="286"/>
        <v>94.802570401825179</v>
      </c>
    </row>
    <row r="2002" spans="1:8" ht="14.25" customHeight="1" x14ac:dyDescent="0.2">
      <c r="A2002" s="9"/>
      <c r="B2002" s="5" t="s">
        <v>54</v>
      </c>
      <c r="C2002" s="22" t="s">
        <v>55</v>
      </c>
      <c r="D2002" s="46">
        <v>376.5</v>
      </c>
      <c r="E2002" s="46">
        <v>2876.5</v>
      </c>
      <c r="F2002" s="46">
        <v>2289</v>
      </c>
      <c r="G2002" s="14">
        <f t="shared" si="285"/>
        <v>-587.5</v>
      </c>
      <c r="H2002" s="53">
        <f t="shared" si="286"/>
        <v>79.575873457326608</v>
      </c>
    </row>
    <row r="2003" spans="1:8" ht="14.25" customHeight="1" x14ac:dyDescent="0.2">
      <c r="A2003" s="9"/>
      <c r="B2003" s="4" t="s">
        <v>56</v>
      </c>
      <c r="C2003" s="20"/>
      <c r="D2003" s="54">
        <v>218970.6</v>
      </c>
      <c r="E2003" s="54">
        <v>185478.3</v>
      </c>
      <c r="F2003" s="54">
        <v>175400.2</v>
      </c>
      <c r="G2003" s="62">
        <f t="shared" si="285"/>
        <v>-10078.099999999977</v>
      </c>
      <c r="H2003" s="53">
        <f t="shared" si="286"/>
        <v>94.566426369014607</v>
      </c>
    </row>
    <row r="2004" spans="1:8" ht="14.25" customHeight="1" x14ac:dyDescent="0.2">
      <c r="A2004" s="9"/>
      <c r="B2004" s="4" t="s">
        <v>508</v>
      </c>
      <c r="C2004" s="20"/>
      <c r="D2004" s="54">
        <v>114807.6</v>
      </c>
      <c r="E2004" s="54">
        <v>307654</v>
      </c>
      <c r="F2004" s="54">
        <v>209226.7</v>
      </c>
      <c r="G2004" s="62">
        <f t="shared" si="285"/>
        <v>-98427.299999999988</v>
      </c>
      <c r="H2004" s="53">
        <f t="shared" si="286"/>
        <v>68.007144389476494</v>
      </c>
    </row>
    <row r="2005" spans="1:8" ht="14.25" customHeight="1" x14ac:dyDescent="0.2">
      <c r="A2005" s="9"/>
      <c r="B2005" s="4" t="s">
        <v>57</v>
      </c>
      <c r="C2005" s="20"/>
      <c r="D2005" s="54">
        <v>333778.2</v>
      </c>
      <c r="E2005" s="54">
        <v>493132.3</v>
      </c>
      <c r="F2005" s="54">
        <v>384626.9</v>
      </c>
      <c r="G2005" s="62">
        <f t="shared" si="285"/>
        <v>-108505.39999999997</v>
      </c>
      <c r="H2005" s="53">
        <f t="shared" si="286"/>
        <v>77.996695815707071</v>
      </c>
    </row>
    <row r="2006" spans="1:8" ht="14.25" customHeight="1" x14ac:dyDescent="0.2">
      <c r="A2006" s="9"/>
      <c r="B2006" s="197"/>
      <c r="C2006" s="197"/>
      <c r="D2006" s="198"/>
      <c r="E2006" s="198"/>
      <c r="F2006" s="198"/>
      <c r="G2006" s="198"/>
      <c r="H2006" s="198"/>
    </row>
    <row r="2007" spans="1:8" ht="20.25" customHeight="1" x14ac:dyDescent="0.2">
      <c r="A2007" s="9"/>
      <c r="B2007" s="4" t="s">
        <v>377</v>
      </c>
      <c r="C2007" s="26" t="s">
        <v>378</v>
      </c>
      <c r="D2007" s="48"/>
      <c r="E2007" s="48"/>
      <c r="F2007" s="48"/>
      <c r="G2007" s="48"/>
      <c r="H2007" s="48"/>
    </row>
    <row r="2008" spans="1:8" ht="21.75" customHeight="1" x14ac:dyDescent="0.2">
      <c r="A2008" s="9"/>
      <c r="B2008" s="4"/>
      <c r="C2008" s="29" t="s">
        <v>0</v>
      </c>
      <c r="D2008" s="15" t="s">
        <v>501</v>
      </c>
      <c r="E2008" s="15" t="s">
        <v>502</v>
      </c>
      <c r="F2008" s="15" t="s">
        <v>499</v>
      </c>
      <c r="G2008" s="16" t="s">
        <v>472</v>
      </c>
      <c r="H2008" s="15" t="s">
        <v>500</v>
      </c>
    </row>
    <row r="2009" spans="1:8" ht="14.25" customHeight="1" x14ac:dyDescent="0.2">
      <c r="A2009" s="9"/>
      <c r="B2009" s="5" t="s">
        <v>37</v>
      </c>
      <c r="C2009" s="22" t="s">
        <v>38</v>
      </c>
      <c r="D2009" s="51">
        <v>39204.6</v>
      </c>
      <c r="E2009" s="51">
        <v>39094.199999999997</v>
      </c>
      <c r="F2009" s="51">
        <v>38372</v>
      </c>
      <c r="G2009" s="14">
        <f t="shared" ref="G2009:G2018" si="287">F2009-E2009</f>
        <v>-722.19999999999709</v>
      </c>
      <c r="H2009" s="53">
        <f t="shared" ref="H2009:H2018" si="288">F2009/E2009*100</f>
        <v>98.152667147556429</v>
      </c>
    </row>
    <row r="2010" spans="1:8" ht="14.25" customHeight="1" x14ac:dyDescent="0.2">
      <c r="A2010" s="9"/>
      <c r="B2010" s="5" t="s">
        <v>39</v>
      </c>
      <c r="C2010" s="22" t="s">
        <v>40</v>
      </c>
      <c r="D2010" s="46">
        <v>5979</v>
      </c>
      <c r="E2010" s="46">
        <v>5821.2</v>
      </c>
      <c r="F2010" s="46">
        <v>5752.9</v>
      </c>
      <c r="G2010" s="14">
        <f t="shared" si="287"/>
        <v>-68.300000000000182</v>
      </c>
      <c r="H2010" s="53">
        <f t="shared" si="288"/>
        <v>98.826702398130962</v>
      </c>
    </row>
    <row r="2011" spans="1:8" ht="14.25" customHeight="1" x14ac:dyDescent="0.2">
      <c r="A2011" s="9"/>
      <c r="B2011" s="5" t="s">
        <v>41</v>
      </c>
      <c r="C2011" s="22" t="s">
        <v>42</v>
      </c>
      <c r="D2011" s="46">
        <v>6399.1</v>
      </c>
      <c r="E2011" s="46">
        <v>6399.1</v>
      </c>
      <c r="F2011" s="46">
        <v>5676.5</v>
      </c>
      <c r="G2011" s="14">
        <f t="shared" si="287"/>
        <v>-722.60000000000036</v>
      </c>
      <c r="H2011" s="53">
        <f t="shared" si="288"/>
        <v>88.707787032551437</v>
      </c>
    </row>
    <row r="2012" spans="1:8" ht="14.25" customHeight="1" x14ac:dyDescent="0.2">
      <c r="A2012" s="9"/>
      <c r="B2012" s="5" t="s">
        <v>43</v>
      </c>
      <c r="C2012" s="22" t="s">
        <v>44</v>
      </c>
      <c r="D2012" s="46">
        <v>1611.4</v>
      </c>
      <c r="E2012" s="46">
        <v>1611.4</v>
      </c>
      <c r="F2012" s="46">
        <v>1563.6</v>
      </c>
      <c r="G2012" s="14">
        <f t="shared" si="287"/>
        <v>-47.800000000000182</v>
      </c>
      <c r="H2012" s="53">
        <f t="shared" si="288"/>
        <v>97.033635348144458</v>
      </c>
    </row>
    <row r="2013" spans="1:8" ht="14.25" customHeight="1" x14ac:dyDescent="0.2">
      <c r="A2013" s="9"/>
      <c r="B2013" s="5" t="s">
        <v>45</v>
      </c>
      <c r="C2013" s="22" t="s">
        <v>46</v>
      </c>
      <c r="D2013" s="46">
        <v>1231.0999999999999</v>
      </c>
      <c r="E2013" s="46">
        <v>1231.0999999999999</v>
      </c>
      <c r="F2013" s="46">
        <v>1231.0999999999999</v>
      </c>
      <c r="G2013" s="14">
        <f t="shared" si="287"/>
        <v>0</v>
      </c>
      <c r="H2013" s="53">
        <f t="shared" si="288"/>
        <v>100</v>
      </c>
    </row>
    <row r="2014" spans="1:8" ht="14.25" customHeight="1" x14ac:dyDescent="0.2">
      <c r="A2014" s="9"/>
      <c r="B2014" s="4" t="s">
        <v>53</v>
      </c>
      <c r="C2014" s="20"/>
      <c r="D2014" s="54">
        <v>54425.2</v>
      </c>
      <c r="E2014" s="54">
        <v>54157</v>
      </c>
      <c r="F2014" s="54">
        <v>52596.1</v>
      </c>
      <c r="G2014" s="62">
        <f t="shared" si="287"/>
        <v>-1560.9000000000015</v>
      </c>
      <c r="H2014" s="53">
        <f t="shared" si="288"/>
        <v>97.117824103993939</v>
      </c>
    </row>
    <row r="2015" spans="1:8" ht="14.25" customHeight="1" x14ac:dyDescent="0.2">
      <c r="A2015" s="9"/>
      <c r="B2015" s="5" t="s">
        <v>54</v>
      </c>
      <c r="C2015" s="22" t="s">
        <v>55</v>
      </c>
      <c r="D2015" s="46">
        <v>14000</v>
      </c>
      <c r="E2015" s="46">
        <v>14000</v>
      </c>
      <c r="F2015" s="46">
        <v>0</v>
      </c>
      <c r="G2015" s="14">
        <f t="shared" si="287"/>
        <v>-14000</v>
      </c>
      <c r="H2015" s="53">
        <f t="shared" si="288"/>
        <v>0</v>
      </c>
    </row>
    <row r="2016" spans="1:8" ht="14.25" customHeight="1" x14ac:dyDescent="0.2">
      <c r="A2016" s="9"/>
      <c r="B2016" s="4" t="s">
        <v>56</v>
      </c>
      <c r="C2016" s="20"/>
      <c r="D2016" s="54">
        <v>68425.2</v>
      </c>
      <c r="E2016" s="54">
        <v>68157</v>
      </c>
      <c r="F2016" s="54">
        <v>52596.1</v>
      </c>
      <c r="G2016" s="62">
        <f t="shared" si="287"/>
        <v>-15560.900000000001</v>
      </c>
      <c r="H2016" s="53">
        <f t="shared" si="288"/>
        <v>77.169036195841954</v>
      </c>
    </row>
    <row r="2017" spans="1:8" ht="14.25" customHeight="1" x14ac:dyDescent="0.2">
      <c r="A2017" s="9"/>
      <c r="B2017" s="4" t="s">
        <v>508</v>
      </c>
      <c r="C2017" s="20"/>
      <c r="D2017" s="54">
        <v>3460</v>
      </c>
      <c r="E2017" s="54">
        <v>3576.3</v>
      </c>
      <c r="F2017" s="54">
        <v>3310.7</v>
      </c>
      <c r="G2017" s="62">
        <f t="shared" si="287"/>
        <v>-265.60000000000036</v>
      </c>
      <c r="H2017" s="53">
        <f t="shared" si="288"/>
        <v>92.57332997791012</v>
      </c>
    </row>
    <row r="2018" spans="1:8" ht="14.25" customHeight="1" x14ac:dyDescent="0.2">
      <c r="A2018" s="9"/>
      <c r="B2018" s="4" t="s">
        <v>57</v>
      </c>
      <c r="C2018" s="20"/>
      <c r="D2018" s="54">
        <v>71885.2</v>
      </c>
      <c r="E2018" s="54">
        <v>71733.3</v>
      </c>
      <c r="F2018" s="54">
        <v>55906.8</v>
      </c>
      <c r="G2018" s="62">
        <f t="shared" si="287"/>
        <v>-15826.5</v>
      </c>
      <c r="H2018" s="53">
        <f t="shared" si="288"/>
        <v>77.93702506367336</v>
      </c>
    </row>
    <row r="2019" spans="1:8" ht="14.25" customHeight="1" x14ac:dyDescent="0.2">
      <c r="A2019" s="9"/>
      <c r="B2019" s="197"/>
      <c r="C2019" s="197"/>
      <c r="D2019" s="198"/>
      <c r="E2019" s="198"/>
      <c r="F2019" s="198"/>
      <c r="G2019" s="198"/>
      <c r="H2019" s="198"/>
    </row>
    <row r="2020" spans="1:8" ht="35.25" customHeight="1" x14ac:dyDescent="0.2">
      <c r="A2020" s="9"/>
      <c r="B2020" s="4" t="s">
        <v>379</v>
      </c>
      <c r="C2020" s="26" t="s">
        <v>380</v>
      </c>
      <c r="D2020" s="48"/>
      <c r="E2020" s="48"/>
      <c r="F2020" s="48"/>
      <c r="G2020" s="48"/>
      <c r="H2020" s="48"/>
    </row>
    <row r="2021" spans="1:8" ht="21" customHeight="1" x14ac:dyDescent="0.2">
      <c r="A2021" s="9"/>
      <c r="B2021" s="4"/>
      <c r="C2021" s="29" t="s">
        <v>0</v>
      </c>
      <c r="D2021" s="15" t="s">
        <v>501</v>
      </c>
      <c r="E2021" s="15" t="s">
        <v>502</v>
      </c>
      <c r="F2021" s="15" t="s">
        <v>499</v>
      </c>
      <c r="G2021" s="16" t="s">
        <v>472</v>
      </c>
      <c r="H2021" s="15" t="s">
        <v>500</v>
      </c>
    </row>
    <row r="2022" spans="1:8" ht="14.25" customHeight="1" x14ac:dyDescent="0.2">
      <c r="A2022" s="9"/>
      <c r="B2022" s="5" t="s">
        <v>37</v>
      </c>
      <c r="C2022" s="22" t="s">
        <v>38</v>
      </c>
      <c r="D2022" s="51">
        <v>119041</v>
      </c>
      <c r="E2022" s="51">
        <v>118050.7</v>
      </c>
      <c r="F2022" s="51">
        <v>116849.5</v>
      </c>
      <c r="G2022" s="14">
        <f t="shared" ref="G2022:G2031" si="289">F2022-E2022</f>
        <v>-1201.1999999999971</v>
      </c>
      <c r="H2022" s="53">
        <f t="shared" ref="H2022:H2031" si="290">F2022/E2022*100</f>
        <v>98.982471090810989</v>
      </c>
    </row>
    <row r="2023" spans="1:8" ht="14.25" customHeight="1" x14ac:dyDescent="0.2">
      <c r="A2023" s="9"/>
      <c r="B2023" s="5" t="s">
        <v>39</v>
      </c>
      <c r="C2023" s="22" t="s">
        <v>40</v>
      </c>
      <c r="D2023" s="46">
        <v>18131</v>
      </c>
      <c r="E2023" s="46">
        <v>18131</v>
      </c>
      <c r="F2023" s="46">
        <v>16613</v>
      </c>
      <c r="G2023" s="14">
        <f t="shared" si="289"/>
        <v>-1518</v>
      </c>
      <c r="H2023" s="53">
        <f t="shared" si="290"/>
        <v>91.627599139595176</v>
      </c>
    </row>
    <row r="2024" spans="1:8" ht="14.25" customHeight="1" x14ac:dyDescent="0.2">
      <c r="A2024" s="9"/>
      <c r="B2024" s="5" t="s">
        <v>41</v>
      </c>
      <c r="C2024" s="22" t="s">
        <v>42</v>
      </c>
      <c r="D2024" s="46">
        <v>9856</v>
      </c>
      <c r="E2024" s="46">
        <v>9815.9</v>
      </c>
      <c r="F2024" s="46">
        <v>9069.2000000000007</v>
      </c>
      <c r="G2024" s="14">
        <f t="shared" si="289"/>
        <v>-746.69999999999891</v>
      </c>
      <c r="H2024" s="53">
        <f t="shared" si="290"/>
        <v>92.392954288450383</v>
      </c>
    </row>
    <row r="2025" spans="1:8" ht="14.25" customHeight="1" x14ac:dyDescent="0.2">
      <c r="A2025" s="9"/>
      <c r="B2025" s="5" t="s">
        <v>43</v>
      </c>
      <c r="C2025" s="22" t="s">
        <v>44</v>
      </c>
      <c r="D2025" s="46">
        <v>14017</v>
      </c>
      <c r="E2025" s="46">
        <v>13902.3</v>
      </c>
      <c r="F2025" s="46">
        <v>5629.8</v>
      </c>
      <c r="G2025" s="14">
        <f t="shared" si="289"/>
        <v>-8272.5</v>
      </c>
      <c r="H2025" s="53">
        <f t="shared" si="290"/>
        <v>40.495457586154814</v>
      </c>
    </row>
    <row r="2026" spans="1:8" ht="14.25" customHeight="1" x14ac:dyDescent="0.2">
      <c r="A2026" s="9"/>
      <c r="B2026" s="5" t="s">
        <v>45</v>
      </c>
      <c r="C2026" s="22" t="s">
        <v>46</v>
      </c>
      <c r="D2026" s="46">
        <v>4926</v>
      </c>
      <c r="E2026" s="46">
        <v>4895.7</v>
      </c>
      <c r="F2026" s="46">
        <v>3729.5</v>
      </c>
      <c r="G2026" s="14">
        <f t="shared" si="289"/>
        <v>-1166.1999999999998</v>
      </c>
      <c r="H2026" s="53">
        <f t="shared" si="290"/>
        <v>76.179095941336271</v>
      </c>
    </row>
    <row r="2027" spans="1:8" ht="14.25" customHeight="1" x14ac:dyDescent="0.2">
      <c r="A2027" s="9"/>
      <c r="B2027" s="4" t="s">
        <v>53</v>
      </c>
      <c r="C2027" s="20"/>
      <c r="D2027" s="54">
        <v>165971</v>
      </c>
      <c r="E2027" s="54">
        <v>164795.6</v>
      </c>
      <c r="F2027" s="54">
        <v>151891</v>
      </c>
      <c r="G2027" s="62">
        <f t="shared" si="289"/>
        <v>-12904.600000000006</v>
      </c>
      <c r="H2027" s="53">
        <f t="shared" si="290"/>
        <v>92.169329763658737</v>
      </c>
    </row>
    <row r="2028" spans="1:8" ht="14.25" customHeight="1" x14ac:dyDescent="0.2">
      <c r="A2028" s="9"/>
      <c r="B2028" s="5" t="s">
        <v>54</v>
      </c>
      <c r="C2028" s="22" t="s">
        <v>55</v>
      </c>
      <c r="D2028" s="46">
        <v>8000</v>
      </c>
      <c r="E2028" s="46">
        <v>8000</v>
      </c>
      <c r="F2028" s="46">
        <v>1000</v>
      </c>
      <c r="G2028" s="14">
        <f t="shared" si="289"/>
        <v>-7000</v>
      </c>
      <c r="H2028" s="53">
        <f t="shared" si="290"/>
        <v>12.5</v>
      </c>
    </row>
    <row r="2029" spans="1:8" ht="14.25" customHeight="1" x14ac:dyDescent="0.2">
      <c r="A2029" s="9"/>
      <c r="B2029" s="4" t="s">
        <v>56</v>
      </c>
      <c r="C2029" s="20"/>
      <c r="D2029" s="54">
        <v>173971</v>
      </c>
      <c r="E2029" s="54">
        <v>172795.6</v>
      </c>
      <c r="F2029" s="54">
        <v>152891</v>
      </c>
      <c r="G2029" s="62">
        <f t="shared" si="289"/>
        <v>-19904.600000000006</v>
      </c>
      <c r="H2029" s="53">
        <f t="shared" si="290"/>
        <v>88.480840947338933</v>
      </c>
    </row>
    <row r="2030" spans="1:8" ht="14.25" customHeight="1" x14ac:dyDescent="0.2">
      <c r="A2030" s="9"/>
      <c r="B2030" s="4" t="s">
        <v>508</v>
      </c>
      <c r="C2030" s="20"/>
      <c r="D2030" s="54">
        <v>29360</v>
      </c>
      <c r="E2030" s="54">
        <v>29739.5</v>
      </c>
      <c r="F2030" s="54">
        <v>23975.9</v>
      </c>
      <c r="G2030" s="62">
        <f t="shared" si="289"/>
        <v>-5763.5999999999985</v>
      </c>
      <c r="H2030" s="53">
        <f t="shared" si="290"/>
        <v>80.619714521091481</v>
      </c>
    </row>
    <row r="2031" spans="1:8" ht="14.25" customHeight="1" x14ac:dyDescent="0.2">
      <c r="A2031" s="9"/>
      <c r="B2031" s="4" t="s">
        <v>57</v>
      </c>
      <c r="C2031" s="20"/>
      <c r="D2031" s="54">
        <v>203331</v>
      </c>
      <c r="E2031" s="54">
        <v>202535.1</v>
      </c>
      <c r="F2031" s="54">
        <v>176866.8</v>
      </c>
      <c r="G2031" s="62">
        <f t="shared" si="289"/>
        <v>-25668.300000000017</v>
      </c>
      <c r="H2031" s="53">
        <f t="shared" si="290"/>
        <v>87.326493037503113</v>
      </c>
    </row>
    <row r="2032" spans="1:8" ht="14.25" customHeight="1" x14ac:dyDescent="0.2">
      <c r="A2032" s="9"/>
      <c r="B2032" s="197"/>
      <c r="C2032" s="197"/>
      <c r="D2032" s="198"/>
      <c r="E2032" s="198"/>
      <c r="F2032" s="198"/>
      <c r="G2032" s="198"/>
      <c r="H2032" s="198"/>
    </row>
    <row r="2033" spans="1:8" ht="25.5" customHeight="1" x14ac:dyDescent="0.2">
      <c r="A2033" s="9"/>
      <c r="B2033" s="4" t="s">
        <v>507</v>
      </c>
      <c r="C2033" s="26" t="s">
        <v>381</v>
      </c>
      <c r="D2033" s="65"/>
      <c r="E2033" s="65"/>
      <c r="F2033" s="65"/>
      <c r="G2033" s="66"/>
      <c r="H2033" s="65"/>
    </row>
    <row r="2034" spans="1:8" ht="20.25" customHeight="1" x14ac:dyDescent="0.2">
      <c r="A2034" s="9"/>
      <c r="B2034" s="17"/>
      <c r="C2034" s="29" t="s">
        <v>0</v>
      </c>
      <c r="D2034" s="15" t="s">
        <v>501</v>
      </c>
      <c r="E2034" s="15" t="s">
        <v>502</v>
      </c>
      <c r="F2034" s="15" t="s">
        <v>499</v>
      </c>
      <c r="G2034" s="16" t="s">
        <v>472</v>
      </c>
      <c r="H2034" s="15" t="s">
        <v>500</v>
      </c>
    </row>
    <row r="2035" spans="1:8" ht="14.25" customHeight="1" x14ac:dyDescent="0.2">
      <c r="A2035" s="9"/>
      <c r="B2035" s="5" t="s">
        <v>37</v>
      </c>
      <c r="C2035" s="22" t="s">
        <v>38</v>
      </c>
      <c r="D2035" s="46">
        <v>53991.7</v>
      </c>
      <c r="E2035" s="46">
        <v>53991.7</v>
      </c>
      <c r="F2035" s="46">
        <v>50826.1</v>
      </c>
      <c r="G2035" s="14">
        <f t="shared" ref="G2035:G2043" si="291">F2035-E2035</f>
        <v>-3165.5999999999985</v>
      </c>
      <c r="H2035" s="53">
        <f t="shared" ref="H2035:H2043" si="292">F2035/E2035*100</f>
        <v>94.136876593994998</v>
      </c>
    </row>
    <row r="2036" spans="1:8" ht="14.25" customHeight="1" x14ac:dyDescent="0.2">
      <c r="A2036" s="9"/>
      <c r="B2036" s="5" t="s">
        <v>39</v>
      </c>
      <c r="C2036" s="22" t="s">
        <v>40</v>
      </c>
      <c r="D2036" s="46">
        <v>8124.5</v>
      </c>
      <c r="E2036" s="46">
        <v>8124.5</v>
      </c>
      <c r="F2036" s="46">
        <v>6519</v>
      </c>
      <c r="G2036" s="14">
        <f t="shared" si="291"/>
        <v>-1605.5</v>
      </c>
      <c r="H2036" s="53">
        <f t="shared" si="292"/>
        <v>80.238783925164626</v>
      </c>
    </row>
    <row r="2037" spans="1:8" ht="14.25" customHeight="1" x14ac:dyDescent="0.2">
      <c r="A2037" s="9"/>
      <c r="B2037" s="5" t="s">
        <v>41</v>
      </c>
      <c r="C2037" s="22" t="s">
        <v>42</v>
      </c>
      <c r="D2037" s="46">
        <v>26384.5</v>
      </c>
      <c r="E2037" s="46">
        <v>24252.3</v>
      </c>
      <c r="F2037" s="46">
        <v>22096</v>
      </c>
      <c r="G2037" s="14">
        <f t="shared" si="291"/>
        <v>-2156.2999999999993</v>
      </c>
      <c r="H2037" s="53">
        <f t="shared" si="292"/>
        <v>91.108884518169404</v>
      </c>
    </row>
    <row r="2038" spans="1:8" ht="14.25" customHeight="1" x14ac:dyDescent="0.2">
      <c r="A2038" s="9"/>
      <c r="B2038" s="5" t="s">
        <v>43</v>
      </c>
      <c r="C2038" s="22" t="s">
        <v>44</v>
      </c>
      <c r="D2038" s="46">
        <v>4115.6000000000004</v>
      </c>
      <c r="E2038" s="46">
        <v>2999.6</v>
      </c>
      <c r="F2038" s="46">
        <v>1802.8</v>
      </c>
      <c r="G2038" s="14">
        <f t="shared" si="291"/>
        <v>-1196.8</v>
      </c>
      <c r="H2038" s="53">
        <f t="shared" si="292"/>
        <v>60.101346846246159</v>
      </c>
    </row>
    <row r="2039" spans="1:8" ht="14.25" customHeight="1" x14ac:dyDescent="0.2">
      <c r="A2039" s="9"/>
      <c r="B2039" s="5" t="s">
        <v>51</v>
      </c>
      <c r="C2039" s="22" t="s">
        <v>52</v>
      </c>
      <c r="D2039" s="46">
        <v>100</v>
      </c>
      <c r="E2039" s="46">
        <v>400</v>
      </c>
      <c r="F2039" s="46">
        <v>134.1</v>
      </c>
      <c r="G2039" s="14">
        <f t="shared" si="291"/>
        <v>-265.89999999999998</v>
      </c>
      <c r="H2039" s="53">
        <f t="shared" si="292"/>
        <v>33.524999999999999</v>
      </c>
    </row>
    <row r="2040" spans="1:8" ht="14.25" customHeight="1" x14ac:dyDescent="0.2">
      <c r="A2040" s="9"/>
      <c r="B2040" s="4" t="s">
        <v>53</v>
      </c>
      <c r="C2040" s="20"/>
      <c r="D2040" s="54">
        <v>92716.3</v>
      </c>
      <c r="E2040" s="54">
        <v>89768.1</v>
      </c>
      <c r="F2040" s="54">
        <v>81378</v>
      </c>
      <c r="G2040" s="62">
        <f t="shared" si="291"/>
        <v>-8390.1000000000058</v>
      </c>
      <c r="H2040" s="53">
        <f t="shared" si="292"/>
        <v>90.653584068282598</v>
      </c>
    </row>
    <row r="2041" spans="1:8" ht="14.25" customHeight="1" x14ac:dyDescent="0.2">
      <c r="A2041" s="9"/>
      <c r="B2041" s="5" t="s">
        <v>54</v>
      </c>
      <c r="C2041" s="22" t="s">
        <v>55</v>
      </c>
      <c r="D2041" s="46">
        <v>3086</v>
      </c>
      <c r="E2041" s="46">
        <v>5819.2</v>
      </c>
      <c r="F2041" s="46">
        <v>5790.3</v>
      </c>
      <c r="G2041" s="14">
        <f t="shared" si="291"/>
        <v>-28.899999999999636</v>
      </c>
      <c r="H2041" s="53">
        <f t="shared" si="292"/>
        <v>99.50336816057191</v>
      </c>
    </row>
    <row r="2042" spans="1:8" ht="14.25" customHeight="1" x14ac:dyDescent="0.2">
      <c r="A2042" s="9"/>
      <c r="B2042" s="4" t="s">
        <v>56</v>
      </c>
      <c r="C2042" s="20"/>
      <c r="D2042" s="54">
        <v>95802.3</v>
      </c>
      <c r="E2042" s="54">
        <v>95587.3</v>
      </c>
      <c r="F2042" s="54">
        <v>87168.3</v>
      </c>
      <c r="G2042" s="62">
        <f t="shared" si="291"/>
        <v>-8419</v>
      </c>
      <c r="H2042" s="53">
        <f t="shared" si="292"/>
        <v>91.192344589710146</v>
      </c>
    </row>
    <row r="2043" spans="1:8" ht="14.25" customHeight="1" x14ac:dyDescent="0.2">
      <c r="A2043" s="9"/>
      <c r="B2043" s="4" t="s">
        <v>57</v>
      </c>
      <c r="C2043" s="20"/>
      <c r="D2043" s="54">
        <v>95802.3</v>
      </c>
      <c r="E2043" s="54">
        <v>95587.3</v>
      </c>
      <c r="F2043" s="54">
        <v>87168.3</v>
      </c>
      <c r="G2043" s="62">
        <f t="shared" si="291"/>
        <v>-8419</v>
      </c>
      <c r="H2043" s="53">
        <f t="shared" si="292"/>
        <v>91.192344589710146</v>
      </c>
    </row>
    <row r="2044" spans="1:8" ht="14.25" customHeight="1" x14ac:dyDescent="0.2">
      <c r="A2044" s="9"/>
      <c r="B2044" s="197"/>
      <c r="C2044" s="197"/>
      <c r="D2044" s="198"/>
      <c r="E2044" s="198"/>
      <c r="F2044" s="198"/>
      <c r="G2044" s="198"/>
      <c r="H2044" s="198"/>
    </row>
    <row r="2045" spans="1:8" ht="31.5" customHeight="1" x14ac:dyDescent="0.2">
      <c r="A2045" s="9"/>
      <c r="B2045" s="4" t="s">
        <v>382</v>
      </c>
      <c r="C2045" s="26" t="s">
        <v>383</v>
      </c>
      <c r="D2045" s="48"/>
      <c r="E2045" s="48"/>
      <c r="F2045" s="48"/>
      <c r="G2045" s="48"/>
      <c r="H2045" s="48"/>
    </row>
    <row r="2046" spans="1:8" ht="22.5" customHeight="1" x14ac:dyDescent="0.2">
      <c r="A2046" s="9"/>
      <c r="B2046" s="4"/>
      <c r="C2046" s="29" t="s">
        <v>0</v>
      </c>
      <c r="D2046" s="15" t="s">
        <v>501</v>
      </c>
      <c r="E2046" s="15" t="s">
        <v>502</v>
      </c>
      <c r="F2046" s="15" t="s">
        <v>499</v>
      </c>
      <c r="G2046" s="16" t="s">
        <v>472</v>
      </c>
      <c r="H2046" s="15" t="s">
        <v>500</v>
      </c>
    </row>
    <row r="2047" spans="1:8" ht="14.25" customHeight="1" x14ac:dyDescent="0.2">
      <c r="A2047" s="9"/>
      <c r="B2047" s="5" t="s">
        <v>37</v>
      </c>
      <c r="C2047" s="22" t="s">
        <v>38</v>
      </c>
      <c r="D2047" s="51">
        <v>137975.6</v>
      </c>
      <c r="E2047" s="51">
        <v>132583.4</v>
      </c>
      <c r="F2047" s="51">
        <v>120261.8</v>
      </c>
      <c r="G2047" s="14">
        <f t="shared" ref="G2047:G2056" si="293">F2047-E2047</f>
        <v>-12321.599999999991</v>
      </c>
      <c r="H2047" s="53">
        <f t="shared" ref="H2047:H2056" si="294">F2047/E2047*100</f>
        <v>90.70652887163854</v>
      </c>
    </row>
    <row r="2048" spans="1:8" ht="14.25" customHeight="1" x14ac:dyDescent="0.2">
      <c r="A2048" s="9"/>
      <c r="B2048" s="5" t="s">
        <v>39</v>
      </c>
      <c r="C2048" s="22" t="s">
        <v>40</v>
      </c>
      <c r="D2048" s="46">
        <v>21044.6</v>
      </c>
      <c r="E2048" s="46">
        <v>19926.2</v>
      </c>
      <c r="F2048" s="46">
        <v>15829.3</v>
      </c>
      <c r="G2048" s="14">
        <f t="shared" si="293"/>
        <v>-4096.9000000000015</v>
      </c>
      <c r="H2048" s="53">
        <f t="shared" si="294"/>
        <v>79.439632242976572</v>
      </c>
    </row>
    <row r="2049" spans="1:8" ht="14.25" customHeight="1" x14ac:dyDescent="0.2">
      <c r="A2049" s="9"/>
      <c r="B2049" s="5" t="s">
        <v>41</v>
      </c>
      <c r="C2049" s="22" t="s">
        <v>42</v>
      </c>
      <c r="D2049" s="46">
        <v>32973.4</v>
      </c>
      <c r="E2049" s="46">
        <v>35012.6</v>
      </c>
      <c r="F2049" s="46">
        <v>33545.599999999999</v>
      </c>
      <c r="G2049" s="14">
        <f t="shared" si="293"/>
        <v>-1467</v>
      </c>
      <c r="H2049" s="53">
        <f t="shared" si="294"/>
        <v>95.810079799843479</v>
      </c>
    </row>
    <row r="2050" spans="1:8" ht="14.25" customHeight="1" x14ac:dyDescent="0.2">
      <c r="A2050" s="9"/>
      <c r="B2050" s="5" t="s">
        <v>43</v>
      </c>
      <c r="C2050" s="22" t="s">
        <v>44</v>
      </c>
      <c r="D2050" s="46">
        <v>7012.5</v>
      </c>
      <c r="E2050" s="46">
        <v>5778.1</v>
      </c>
      <c r="F2050" s="46">
        <v>4087.2</v>
      </c>
      <c r="G2050" s="14">
        <f t="shared" si="293"/>
        <v>-1690.9000000000005</v>
      </c>
      <c r="H2050" s="53">
        <f t="shared" si="294"/>
        <v>70.736055104619155</v>
      </c>
    </row>
    <row r="2051" spans="1:8" ht="14.25" customHeight="1" x14ac:dyDescent="0.2">
      <c r="A2051" s="9"/>
      <c r="B2051" s="5" t="s">
        <v>45</v>
      </c>
      <c r="C2051" s="22" t="s">
        <v>46</v>
      </c>
      <c r="D2051" s="46">
        <v>1358.8</v>
      </c>
      <c r="E2051" s="46">
        <v>2043.7</v>
      </c>
      <c r="F2051" s="46">
        <v>2043.7</v>
      </c>
      <c r="G2051" s="14">
        <f t="shared" si="293"/>
        <v>0</v>
      </c>
      <c r="H2051" s="53">
        <f t="shared" si="294"/>
        <v>100</v>
      </c>
    </row>
    <row r="2052" spans="1:8" ht="14.25" customHeight="1" x14ac:dyDescent="0.2">
      <c r="A2052" s="9"/>
      <c r="B2052" s="5" t="s">
        <v>49</v>
      </c>
      <c r="C2052" s="22" t="s">
        <v>50</v>
      </c>
      <c r="D2052" s="46">
        <v>0</v>
      </c>
      <c r="E2052" s="46">
        <v>160.9</v>
      </c>
      <c r="F2052" s="46">
        <v>160.9</v>
      </c>
      <c r="G2052" s="14">
        <f t="shared" si="293"/>
        <v>0</v>
      </c>
      <c r="H2052" s="53">
        <f t="shared" si="294"/>
        <v>100</v>
      </c>
    </row>
    <row r="2053" spans="1:8" ht="14.25" customHeight="1" x14ac:dyDescent="0.2">
      <c r="A2053" s="9"/>
      <c r="B2053" s="4" t="s">
        <v>53</v>
      </c>
      <c r="C2053" s="20"/>
      <c r="D2053" s="54">
        <v>200364.9</v>
      </c>
      <c r="E2053" s="54">
        <v>195504.9</v>
      </c>
      <c r="F2053" s="54">
        <v>175928.5</v>
      </c>
      <c r="G2053" s="62">
        <f t="shared" si="293"/>
        <v>-19576.399999999994</v>
      </c>
      <c r="H2053" s="53">
        <f t="shared" si="294"/>
        <v>89.986747135238048</v>
      </c>
    </row>
    <row r="2054" spans="1:8" ht="14.25" customHeight="1" x14ac:dyDescent="0.2">
      <c r="A2054" s="9"/>
      <c r="B2054" s="5" t="s">
        <v>54</v>
      </c>
      <c r="C2054" s="22" t="s">
        <v>55</v>
      </c>
      <c r="D2054" s="46">
        <v>7664</v>
      </c>
      <c r="E2054" s="46">
        <v>1420.5</v>
      </c>
      <c r="F2054" s="46">
        <v>1417.6</v>
      </c>
      <c r="G2054" s="14">
        <f t="shared" si="293"/>
        <v>-2.9000000000000909</v>
      </c>
      <c r="H2054" s="53">
        <f t="shared" si="294"/>
        <v>99.795846532910943</v>
      </c>
    </row>
    <row r="2055" spans="1:8" ht="14.25" customHeight="1" x14ac:dyDescent="0.2">
      <c r="A2055" s="9"/>
      <c r="B2055" s="4" t="s">
        <v>56</v>
      </c>
      <c r="C2055" s="20"/>
      <c r="D2055" s="54">
        <v>208028.9</v>
      </c>
      <c r="E2055" s="54">
        <v>196925.4</v>
      </c>
      <c r="F2055" s="54">
        <v>177346.1</v>
      </c>
      <c r="G2055" s="62">
        <f t="shared" si="293"/>
        <v>-19579.299999999988</v>
      </c>
      <c r="H2055" s="53">
        <f t="shared" si="294"/>
        <v>90.057504009132401</v>
      </c>
    </row>
    <row r="2056" spans="1:8" ht="14.25" customHeight="1" x14ac:dyDescent="0.2">
      <c r="A2056" s="9"/>
      <c r="B2056" s="4" t="s">
        <v>57</v>
      </c>
      <c r="C2056" s="20"/>
      <c r="D2056" s="54">
        <v>208028.9</v>
      </c>
      <c r="E2056" s="54">
        <v>196925.4</v>
      </c>
      <c r="F2056" s="54">
        <v>177346.1</v>
      </c>
      <c r="G2056" s="62">
        <f t="shared" si="293"/>
        <v>-19579.299999999988</v>
      </c>
      <c r="H2056" s="53">
        <f t="shared" si="294"/>
        <v>90.057504009132401</v>
      </c>
    </row>
    <row r="2057" spans="1:8" ht="14.25" customHeight="1" x14ac:dyDescent="0.2">
      <c r="A2057" s="9"/>
      <c r="B2057" s="197"/>
      <c r="C2057" s="197"/>
      <c r="D2057" s="198"/>
      <c r="E2057" s="198"/>
      <c r="F2057" s="198"/>
      <c r="G2057" s="198"/>
      <c r="H2057" s="198"/>
    </row>
    <row r="2058" spans="1:8" ht="26.25" customHeight="1" x14ac:dyDescent="0.2">
      <c r="A2058" s="9"/>
      <c r="B2058" s="4" t="s">
        <v>24</v>
      </c>
      <c r="C2058" s="26" t="s">
        <v>384</v>
      </c>
      <c r="D2058" s="48"/>
      <c r="E2058" s="48"/>
      <c r="F2058" s="48"/>
      <c r="G2058" s="48"/>
      <c r="H2058" s="48"/>
    </row>
    <row r="2059" spans="1:8" ht="22.5" customHeight="1" x14ac:dyDescent="0.2">
      <c r="A2059" s="9"/>
      <c r="B2059" s="4"/>
      <c r="C2059" s="29" t="s">
        <v>0</v>
      </c>
      <c r="D2059" s="15" t="s">
        <v>501</v>
      </c>
      <c r="E2059" s="15" t="s">
        <v>502</v>
      </c>
      <c r="F2059" s="15" t="s">
        <v>499</v>
      </c>
      <c r="G2059" s="16" t="s">
        <v>472</v>
      </c>
      <c r="H2059" s="15" t="s">
        <v>500</v>
      </c>
    </row>
    <row r="2060" spans="1:8" ht="14.25" customHeight="1" x14ac:dyDescent="0.2">
      <c r="A2060" s="9"/>
      <c r="B2060" s="5" t="s">
        <v>37</v>
      </c>
      <c r="C2060" s="22" t="s">
        <v>38</v>
      </c>
      <c r="D2060" s="51">
        <v>38957.800000000003</v>
      </c>
      <c r="E2060" s="51">
        <v>42051.199999999997</v>
      </c>
      <c r="F2060" s="51">
        <v>41209.1</v>
      </c>
      <c r="G2060" s="14">
        <f t="shared" ref="G2060:G2070" si="295">F2060-E2060</f>
        <v>-842.09999999999854</v>
      </c>
      <c r="H2060" s="53">
        <f t="shared" ref="H2060:H2070" si="296">F2060/E2060*100</f>
        <v>97.997441214519441</v>
      </c>
    </row>
    <row r="2061" spans="1:8" ht="14.25" customHeight="1" x14ac:dyDescent="0.2">
      <c r="A2061" s="9"/>
      <c r="B2061" s="5" t="s">
        <v>39</v>
      </c>
      <c r="C2061" s="22" t="s">
        <v>40</v>
      </c>
      <c r="D2061" s="46">
        <v>5760</v>
      </c>
      <c r="E2061" s="46">
        <v>6293.5</v>
      </c>
      <c r="F2061" s="46">
        <v>5963.2</v>
      </c>
      <c r="G2061" s="14">
        <f t="shared" si="295"/>
        <v>-330.30000000000018</v>
      </c>
      <c r="H2061" s="53">
        <f t="shared" si="296"/>
        <v>94.75172797330579</v>
      </c>
    </row>
    <row r="2062" spans="1:8" ht="14.25" customHeight="1" x14ac:dyDescent="0.2">
      <c r="A2062" s="9"/>
      <c r="B2062" s="5" t="s">
        <v>41</v>
      </c>
      <c r="C2062" s="22" t="s">
        <v>42</v>
      </c>
      <c r="D2062" s="46">
        <v>31642.6</v>
      </c>
      <c r="E2062" s="46">
        <v>27297.8</v>
      </c>
      <c r="F2062" s="46">
        <v>26275.7</v>
      </c>
      <c r="G2062" s="14">
        <f t="shared" si="295"/>
        <v>-1022.0999999999985</v>
      </c>
      <c r="H2062" s="53">
        <f t="shared" si="296"/>
        <v>96.255742220984843</v>
      </c>
    </row>
    <row r="2063" spans="1:8" ht="14.25" customHeight="1" x14ac:dyDescent="0.2">
      <c r="A2063" s="9"/>
      <c r="B2063" s="5" t="s">
        <v>43</v>
      </c>
      <c r="C2063" s="22" t="s">
        <v>44</v>
      </c>
      <c r="D2063" s="46">
        <v>2430</v>
      </c>
      <c r="E2063" s="46">
        <v>1503.2</v>
      </c>
      <c r="F2063" s="46">
        <v>970</v>
      </c>
      <c r="G2063" s="14">
        <f t="shared" si="295"/>
        <v>-533.20000000000005</v>
      </c>
      <c r="H2063" s="53">
        <f t="shared" si="296"/>
        <v>64.529004789781794</v>
      </c>
    </row>
    <row r="2064" spans="1:8" ht="14.25" customHeight="1" x14ac:dyDescent="0.2">
      <c r="A2064" s="9"/>
      <c r="B2064" s="5" t="s">
        <v>139</v>
      </c>
      <c r="C2064" s="22" t="s">
        <v>140</v>
      </c>
      <c r="D2064" s="46">
        <v>50</v>
      </c>
      <c r="E2064" s="46">
        <v>50</v>
      </c>
      <c r="F2064" s="46">
        <v>15</v>
      </c>
      <c r="G2064" s="14">
        <f t="shared" si="295"/>
        <v>-35</v>
      </c>
      <c r="H2064" s="53">
        <f t="shared" si="296"/>
        <v>30</v>
      </c>
    </row>
    <row r="2065" spans="1:8" ht="14.25" customHeight="1" x14ac:dyDescent="0.2">
      <c r="A2065" s="9"/>
      <c r="B2065" s="5" t="s">
        <v>51</v>
      </c>
      <c r="C2065" s="22" t="s">
        <v>52</v>
      </c>
      <c r="D2065" s="46">
        <v>40</v>
      </c>
      <c r="E2065" s="46">
        <v>5</v>
      </c>
      <c r="F2065" s="46">
        <v>0</v>
      </c>
      <c r="G2065" s="14">
        <f t="shared" si="295"/>
        <v>-5</v>
      </c>
      <c r="H2065" s="53">
        <f t="shared" si="296"/>
        <v>0</v>
      </c>
    </row>
    <row r="2066" spans="1:8" ht="14.25" customHeight="1" x14ac:dyDescent="0.2">
      <c r="A2066" s="9"/>
      <c r="B2066" s="4" t="s">
        <v>53</v>
      </c>
      <c r="C2066" s="20"/>
      <c r="D2066" s="54">
        <v>78880.399999999994</v>
      </c>
      <c r="E2066" s="54">
        <v>77200.7</v>
      </c>
      <c r="F2066" s="54">
        <v>74433</v>
      </c>
      <c r="G2066" s="67">
        <f t="shared" si="295"/>
        <v>-2767.6999999999971</v>
      </c>
      <c r="H2066" s="53">
        <f t="shared" si="296"/>
        <v>96.41492888017855</v>
      </c>
    </row>
    <row r="2067" spans="1:8" ht="14.25" customHeight="1" x14ac:dyDescent="0.2">
      <c r="A2067" s="9"/>
      <c r="B2067" s="5" t="s">
        <v>54</v>
      </c>
      <c r="C2067" s="22" t="s">
        <v>55</v>
      </c>
      <c r="D2067" s="46">
        <v>300</v>
      </c>
      <c r="E2067" s="46">
        <v>0</v>
      </c>
      <c r="F2067" s="47">
        <v>0</v>
      </c>
      <c r="G2067" s="12">
        <f t="shared" si="295"/>
        <v>0</v>
      </c>
      <c r="H2067" s="53"/>
    </row>
    <row r="2068" spans="1:8" ht="14.25" customHeight="1" x14ac:dyDescent="0.2">
      <c r="A2068" s="9"/>
      <c r="B2068" s="4" t="s">
        <v>56</v>
      </c>
      <c r="C2068" s="20"/>
      <c r="D2068" s="54">
        <v>79180.399999999994</v>
      </c>
      <c r="E2068" s="54">
        <v>77200.7</v>
      </c>
      <c r="F2068" s="54">
        <v>74433</v>
      </c>
      <c r="G2068" s="68">
        <f t="shared" si="295"/>
        <v>-2767.6999999999971</v>
      </c>
      <c r="H2068" s="53">
        <f t="shared" si="296"/>
        <v>96.41492888017855</v>
      </c>
    </row>
    <row r="2069" spans="1:8" ht="14.25" customHeight="1" x14ac:dyDescent="0.2">
      <c r="A2069" s="9"/>
      <c r="B2069" s="4" t="s">
        <v>508</v>
      </c>
      <c r="C2069" s="20"/>
      <c r="D2069" s="54">
        <v>8100</v>
      </c>
      <c r="E2069" s="54">
        <v>89537.4</v>
      </c>
      <c r="F2069" s="54">
        <v>28712.799999999999</v>
      </c>
      <c r="G2069" s="62">
        <f t="shared" si="295"/>
        <v>-60824.599999999991</v>
      </c>
      <c r="H2069" s="53">
        <f t="shared" si="296"/>
        <v>32.067940324378419</v>
      </c>
    </row>
    <row r="2070" spans="1:8" ht="14.25" customHeight="1" x14ac:dyDescent="0.2">
      <c r="A2070" s="9"/>
      <c r="B2070" s="4" t="s">
        <v>57</v>
      </c>
      <c r="C2070" s="20"/>
      <c r="D2070" s="54">
        <v>87280.4</v>
      </c>
      <c r="E2070" s="54">
        <v>166738.1</v>
      </c>
      <c r="F2070" s="54">
        <v>103145.8</v>
      </c>
      <c r="G2070" s="62">
        <f t="shared" si="295"/>
        <v>-63592.3</v>
      </c>
      <c r="H2070" s="53">
        <f t="shared" si="296"/>
        <v>61.860966389805327</v>
      </c>
    </row>
    <row r="2071" spans="1:8" ht="14.25" customHeight="1" x14ac:dyDescent="0.2">
      <c r="A2071" s="9"/>
      <c r="B2071" s="197"/>
      <c r="C2071" s="197"/>
      <c r="D2071" s="198"/>
      <c r="E2071" s="198"/>
      <c r="F2071" s="198"/>
      <c r="G2071" s="198"/>
      <c r="H2071" s="198"/>
    </row>
    <row r="2072" spans="1:8" ht="36" customHeight="1" x14ac:dyDescent="0.2">
      <c r="A2072" s="9"/>
      <c r="B2072" s="4" t="s">
        <v>25</v>
      </c>
      <c r="C2072" s="26" t="s">
        <v>385</v>
      </c>
      <c r="D2072" s="48"/>
      <c r="E2072" s="48"/>
      <c r="F2072" s="48"/>
      <c r="G2072" s="48"/>
      <c r="H2072" s="48"/>
    </row>
    <row r="2073" spans="1:8" ht="21.75" customHeight="1" x14ac:dyDescent="0.2">
      <c r="A2073" s="9"/>
      <c r="B2073" s="4"/>
      <c r="C2073" s="29" t="s">
        <v>0</v>
      </c>
      <c r="D2073" s="15" t="s">
        <v>501</v>
      </c>
      <c r="E2073" s="15" t="s">
        <v>502</v>
      </c>
      <c r="F2073" s="15" t="s">
        <v>499</v>
      </c>
      <c r="G2073" s="16" t="s">
        <v>472</v>
      </c>
      <c r="H2073" s="15" t="s">
        <v>500</v>
      </c>
    </row>
    <row r="2074" spans="1:8" ht="14.25" customHeight="1" x14ac:dyDescent="0.2">
      <c r="A2074" s="9"/>
      <c r="B2074" s="5" t="s">
        <v>37</v>
      </c>
      <c r="C2074" s="22" t="s">
        <v>38</v>
      </c>
      <c r="D2074" s="51">
        <v>7745</v>
      </c>
      <c r="E2074" s="51">
        <v>7245</v>
      </c>
      <c r="F2074" s="51">
        <v>7245</v>
      </c>
      <c r="G2074" s="14">
        <f t="shared" ref="G2074:G2083" si="297">F2074-E2074</f>
        <v>0</v>
      </c>
      <c r="H2074" s="53">
        <f t="shared" ref="H2074:H2083" si="298">F2074/E2074*100</f>
        <v>100</v>
      </c>
    </row>
    <row r="2075" spans="1:8" ht="14.25" customHeight="1" x14ac:dyDescent="0.2">
      <c r="A2075" s="9"/>
      <c r="B2075" s="5" t="s">
        <v>39</v>
      </c>
      <c r="C2075" s="22" t="s">
        <v>40</v>
      </c>
      <c r="D2075" s="46">
        <v>1262.5999999999999</v>
      </c>
      <c r="E2075" s="46">
        <v>1187.5999999999999</v>
      </c>
      <c r="F2075" s="46">
        <v>1108.4000000000001</v>
      </c>
      <c r="G2075" s="14">
        <f t="shared" si="297"/>
        <v>-79.199999999999818</v>
      </c>
      <c r="H2075" s="53">
        <f t="shared" si="298"/>
        <v>93.331087908386678</v>
      </c>
    </row>
    <row r="2076" spans="1:8" ht="14.25" customHeight="1" x14ac:dyDescent="0.2">
      <c r="A2076" s="9"/>
      <c r="B2076" s="5" t="s">
        <v>41</v>
      </c>
      <c r="C2076" s="22" t="s">
        <v>42</v>
      </c>
      <c r="D2076" s="46">
        <v>2646.2</v>
      </c>
      <c r="E2076" s="46">
        <v>2445</v>
      </c>
      <c r="F2076" s="46">
        <v>2429.6999999999998</v>
      </c>
      <c r="G2076" s="14">
        <f t="shared" si="297"/>
        <v>-15.300000000000182</v>
      </c>
      <c r="H2076" s="53">
        <f t="shared" si="298"/>
        <v>99.374233128834348</v>
      </c>
    </row>
    <row r="2077" spans="1:8" ht="14.25" customHeight="1" x14ac:dyDescent="0.2">
      <c r="A2077" s="9"/>
      <c r="B2077" s="5" t="s">
        <v>43</v>
      </c>
      <c r="C2077" s="22" t="s">
        <v>44</v>
      </c>
      <c r="D2077" s="46">
        <v>1079.8</v>
      </c>
      <c r="E2077" s="46">
        <v>1041.5</v>
      </c>
      <c r="F2077" s="46">
        <v>998.6</v>
      </c>
      <c r="G2077" s="14">
        <f t="shared" si="297"/>
        <v>-42.899999999999977</v>
      </c>
      <c r="H2077" s="53">
        <f t="shared" si="298"/>
        <v>95.880940950552102</v>
      </c>
    </row>
    <row r="2078" spans="1:8" ht="14.25" customHeight="1" x14ac:dyDescent="0.2">
      <c r="A2078" s="9"/>
      <c r="B2078" s="5" t="s">
        <v>45</v>
      </c>
      <c r="C2078" s="22" t="s">
        <v>46</v>
      </c>
      <c r="D2078" s="46">
        <v>620</v>
      </c>
      <c r="E2078" s="46">
        <v>600</v>
      </c>
      <c r="F2078" s="46">
        <v>600</v>
      </c>
      <c r="G2078" s="14">
        <f t="shared" si="297"/>
        <v>0</v>
      </c>
      <c r="H2078" s="53">
        <f t="shared" si="298"/>
        <v>100</v>
      </c>
    </row>
    <row r="2079" spans="1:8" ht="14.25" customHeight="1" x14ac:dyDescent="0.2">
      <c r="A2079" s="9"/>
      <c r="B2079" s="5" t="s">
        <v>222</v>
      </c>
      <c r="C2079" s="22" t="s">
        <v>223</v>
      </c>
      <c r="D2079" s="46">
        <v>1235686.8</v>
      </c>
      <c r="E2079" s="46">
        <v>1232332.8</v>
      </c>
      <c r="F2079" s="46">
        <v>1232332.8</v>
      </c>
      <c r="G2079" s="14">
        <f t="shared" si="297"/>
        <v>0</v>
      </c>
      <c r="H2079" s="53">
        <f t="shared" si="298"/>
        <v>100</v>
      </c>
    </row>
    <row r="2080" spans="1:8" ht="14.25" customHeight="1" x14ac:dyDescent="0.2">
      <c r="A2080" s="9"/>
      <c r="B2080" s="4" t="s">
        <v>53</v>
      </c>
      <c r="C2080" s="20"/>
      <c r="D2080" s="54">
        <v>1249040.3999999999</v>
      </c>
      <c r="E2080" s="54">
        <v>1244851.8999999999</v>
      </c>
      <c r="F2080" s="54">
        <v>1244714.5</v>
      </c>
      <c r="G2080" s="62">
        <f t="shared" si="297"/>
        <v>-137.39999999990687</v>
      </c>
      <c r="H2080" s="53">
        <f t="shared" si="298"/>
        <v>99.988962542451844</v>
      </c>
    </row>
    <row r="2081" spans="1:8" ht="14.25" customHeight="1" x14ac:dyDescent="0.2">
      <c r="A2081" s="9"/>
      <c r="B2081" s="5" t="s">
        <v>54</v>
      </c>
      <c r="C2081" s="22" t="s">
        <v>55</v>
      </c>
      <c r="D2081" s="46">
        <v>820</v>
      </c>
      <c r="E2081" s="46">
        <v>972.5</v>
      </c>
      <c r="F2081" s="46">
        <v>951.2</v>
      </c>
      <c r="G2081" s="14">
        <f t="shared" si="297"/>
        <v>-21.299999999999955</v>
      </c>
      <c r="H2081" s="53">
        <f t="shared" si="298"/>
        <v>97.80976863753213</v>
      </c>
    </row>
    <row r="2082" spans="1:8" ht="14.25" customHeight="1" x14ac:dyDescent="0.2">
      <c r="A2082" s="9"/>
      <c r="B2082" s="4" t="s">
        <v>56</v>
      </c>
      <c r="C2082" s="20"/>
      <c r="D2082" s="54">
        <v>1249860.3999999999</v>
      </c>
      <c r="E2082" s="54">
        <v>1245824.3999999999</v>
      </c>
      <c r="F2082" s="54">
        <v>1245665.7</v>
      </c>
      <c r="G2082" s="62">
        <f t="shared" si="297"/>
        <v>-158.69999999995343</v>
      </c>
      <c r="H2082" s="53">
        <f t="shared" si="298"/>
        <v>99.987261447118883</v>
      </c>
    </row>
    <row r="2083" spans="1:8" ht="14.25" customHeight="1" x14ac:dyDescent="0.2">
      <c r="A2083" s="9"/>
      <c r="B2083" s="4" t="s">
        <v>57</v>
      </c>
      <c r="C2083" s="20"/>
      <c r="D2083" s="54">
        <v>1249860.3999999999</v>
      </c>
      <c r="E2083" s="54">
        <v>1245824.3999999999</v>
      </c>
      <c r="F2083" s="54">
        <v>1245665.7</v>
      </c>
      <c r="G2083" s="62">
        <f t="shared" si="297"/>
        <v>-158.69999999995343</v>
      </c>
      <c r="H2083" s="53">
        <f t="shared" si="298"/>
        <v>99.987261447118883</v>
      </c>
    </row>
    <row r="2084" spans="1:8" ht="14.25" customHeight="1" x14ac:dyDescent="0.2">
      <c r="A2084" s="9"/>
      <c r="B2084" s="197"/>
      <c r="C2084" s="197"/>
      <c r="D2084" s="198"/>
      <c r="E2084" s="198"/>
      <c r="F2084" s="198"/>
      <c r="G2084" s="198"/>
      <c r="H2084" s="198"/>
    </row>
    <row r="2085" spans="1:8" ht="32.25" customHeight="1" x14ac:dyDescent="0.2">
      <c r="A2085" s="9"/>
      <c r="B2085" s="4" t="s">
        <v>26</v>
      </c>
      <c r="C2085" s="26" t="s">
        <v>386</v>
      </c>
      <c r="D2085" s="48"/>
      <c r="E2085" s="48"/>
      <c r="F2085" s="48"/>
      <c r="G2085" s="48"/>
      <c r="H2085" s="48"/>
    </row>
    <row r="2086" spans="1:8" ht="23.25" customHeight="1" x14ac:dyDescent="0.2">
      <c r="A2086" s="9"/>
      <c r="B2086" s="4"/>
      <c r="C2086" s="29" t="s">
        <v>0</v>
      </c>
      <c r="D2086" s="15" t="s">
        <v>501</v>
      </c>
      <c r="E2086" s="15" t="s">
        <v>502</v>
      </c>
      <c r="F2086" s="15" t="s">
        <v>499</v>
      </c>
      <c r="G2086" s="16" t="s">
        <v>472</v>
      </c>
      <c r="H2086" s="15" t="s">
        <v>500</v>
      </c>
    </row>
    <row r="2087" spans="1:8" ht="14.25" customHeight="1" x14ac:dyDescent="0.2">
      <c r="A2087" s="9"/>
      <c r="B2087" s="5" t="s">
        <v>37</v>
      </c>
      <c r="C2087" s="22" t="s">
        <v>38</v>
      </c>
      <c r="D2087" s="51">
        <v>2370.6999999999998</v>
      </c>
      <c r="E2087" s="51">
        <v>2370.6999999999998</v>
      </c>
      <c r="F2087" s="51">
        <v>2370.6999999999998</v>
      </c>
      <c r="G2087" s="14">
        <f t="shared" ref="G2087:G2093" si="299">F2087-E2087</f>
        <v>0</v>
      </c>
      <c r="H2087" s="53">
        <f t="shared" ref="H2087:H2093" si="300">F2087/E2087*100</f>
        <v>100</v>
      </c>
    </row>
    <row r="2088" spans="1:8" ht="14.25" customHeight="1" x14ac:dyDescent="0.2">
      <c r="A2088" s="9"/>
      <c r="B2088" s="5" t="s">
        <v>39</v>
      </c>
      <c r="C2088" s="22" t="s">
        <v>40</v>
      </c>
      <c r="D2088" s="46">
        <v>408.8</v>
      </c>
      <c r="E2088" s="46">
        <v>408.8</v>
      </c>
      <c r="F2088" s="46">
        <v>408.8</v>
      </c>
      <c r="G2088" s="14">
        <f t="shared" si="299"/>
        <v>0</v>
      </c>
      <c r="H2088" s="53">
        <f t="shared" si="300"/>
        <v>100</v>
      </c>
    </row>
    <row r="2089" spans="1:8" ht="14.25" customHeight="1" x14ac:dyDescent="0.2">
      <c r="A2089" s="9"/>
      <c r="B2089" s="5" t="s">
        <v>41</v>
      </c>
      <c r="C2089" s="22" t="s">
        <v>42</v>
      </c>
      <c r="D2089" s="46">
        <v>2907.3</v>
      </c>
      <c r="E2089" s="46">
        <v>2907.3</v>
      </c>
      <c r="F2089" s="46">
        <v>2301.4</v>
      </c>
      <c r="G2089" s="14">
        <f t="shared" si="299"/>
        <v>-605.90000000000009</v>
      </c>
      <c r="H2089" s="53">
        <f t="shared" si="300"/>
        <v>79.159357479448289</v>
      </c>
    </row>
    <row r="2090" spans="1:8" ht="14.25" customHeight="1" x14ac:dyDescent="0.2">
      <c r="A2090" s="9"/>
      <c r="B2090" s="5" t="s">
        <v>43</v>
      </c>
      <c r="C2090" s="22" t="s">
        <v>44</v>
      </c>
      <c r="D2090" s="46">
        <v>72.8</v>
      </c>
      <c r="E2090" s="46">
        <v>72.8</v>
      </c>
      <c r="F2090" s="46">
        <v>30</v>
      </c>
      <c r="G2090" s="14">
        <f t="shared" si="299"/>
        <v>-42.8</v>
      </c>
      <c r="H2090" s="53">
        <f t="shared" si="300"/>
        <v>41.208791208791212</v>
      </c>
    </row>
    <row r="2091" spans="1:8" ht="14.25" customHeight="1" x14ac:dyDescent="0.2">
      <c r="A2091" s="9"/>
      <c r="B2091" s="4" t="s">
        <v>53</v>
      </c>
      <c r="C2091" s="20"/>
      <c r="D2091" s="54">
        <v>5759.6</v>
      </c>
      <c r="E2091" s="54">
        <v>5759.6</v>
      </c>
      <c r="F2091" s="54">
        <v>5110.8999999999996</v>
      </c>
      <c r="G2091" s="62">
        <f t="shared" si="299"/>
        <v>-648.70000000000073</v>
      </c>
      <c r="H2091" s="53">
        <f t="shared" si="300"/>
        <v>88.737065073963464</v>
      </c>
    </row>
    <row r="2092" spans="1:8" ht="14.25" customHeight="1" x14ac:dyDescent="0.2">
      <c r="A2092" s="9"/>
      <c r="B2092" s="4" t="s">
        <v>56</v>
      </c>
      <c r="C2092" s="20"/>
      <c r="D2092" s="54">
        <v>5759.6</v>
      </c>
      <c r="E2092" s="54">
        <v>5759.6</v>
      </c>
      <c r="F2092" s="54">
        <v>5110.8999999999996</v>
      </c>
      <c r="G2092" s="62">
        <f t="shared" si="299"/>
        <v>-648.70000000000073</v>
      </c>
      <c r="H2092" s="53">
        <f t="shared" si="300"/>
        <v>88.737065073963464</v>
      </c>
    </row>
    <row r="2093" spans="1:8" ht="14.25" customHeight="1" x14ac:dyDescent="0.2">
      <c r="A2093" s="9"/>
      <c r="B2093" s="4" t="s">
        <v>57</v>
      </c>
      <c r="C2093" s="20"/>
      <c r="D2093" s="54">
        <v>5759.6</v>
      </c>
      <c r="E2093" s="54">
        <v>5759.6</v>
      </c>
      <c r="F2093" s="54">
        <v>5110.8999999999996</v>
      </c>
      <c r="G2093" s="62">
        <f t="shared" si="299"/>
        <v>-648.70000000000073</v>
      </c>
      <c r="H2093" s="53">
        <f t="shared" si="300"/>
        <v>88.737065073963464</v>
      </c>
    </row>
    <row r="2094" spans="1:8" ht="14.25" customHeight="1" x14ac:dyDescent="0.2">
      <c r="A2094" s="9"/>
      <c r="B2094" s="197"/>
      <c r="C2094" s="197"/>
      <c r="D2094" s="198"/>
      <c r="E2094" s="198"/>
      <c r="F2094" s="198"/>
      <c r="G2094" s="198"/>
      <c r="H2094" s="198"/>
    </row>
    <row r="2095" spans="1:8" ht="38.25" customHeight="1" x14ac:dyDescent="0.2">
      <c r="A2095" s="9"/>
      <c r="B2095" s="4" t="s">
        <v>27</v>
      </c>
      <c r="C2095" s="26">
        <v>55420</v>
      </c>
      <c r="D2095" s="48"/>
      <c r="E2095" s="48"/>
      <c r="F2095" s="48"/>
      <c r="G2095" s="48"/>
      <c r="H2095" s="48"/>
    </row>
    <row r="2096" spans="1:8" ht="22.5" customHeight="1" x14ac:dyDescent="0.2">
      <c r="A2096" s="9"/>
      <c r="B2096" s="4"/>
      <c r="C2096" s="29" t="s">
        <v>0</v>
      </c>
      <c r="D2096" s="15" t="s">
        <v>501</v>
      </c>
      <c r="E2096" s="15" t="s">
        <v>502</v>
      </c>
      <c r="F2096" s="15" t="s">
        <v>499</v>
      </c>
      <c r="G2096" s="16" t="s">
        <v>472</v>
      </c>
      <c r="H2096" s="15" t="s">
        <v>500</v>
      </c>
    </row>
    <row r="2097" spans="1:8" ht="14.25" customHeight="1" x14ac:dyDescent="0.2">
      <c r="A2097" s="9"/>
      <c r="B2097" s="5" t="s">
        <v>37</v>
      </c>
      <c r="C2097" s="22" t="s">
        <v>38</v>
      </c>
      <c r="D2097" s="51">
        <v>51357.1</v>
      </c>
      <c r="E2097" s="51">
        <v>34333.300000000003</v>
      </c>
      <c r="F2097" s="51">
        <v>34333.199999999997</v>
      </c>
      <c r="G2097" s="14">
        <f t="shared" ref="G2097:G2105" si="301">F2097-E2097</f>
        <v>-0.10000000000582077</v>
      </c>
      <c r="H2097" s="53">
        <f t="shared" ref="H2097:H2105" si="302">F2097/E2097*100</f>
        <v>99.999708737581287</v>
      </c>
    </row>
    <row r="2098" spans="1:8" ht="14.25" customHeight="1" x14ac:dyDescent="0.2">
      <c r="A2098" s="9"/>
      <c r="B2098" s="5" t="s">
        <v>39</v>
      </c>
      <c r="C2098" s="22" t="s">
        <v>40</v>
      </c>
      <c r="D2098" s="46">
        <v>7703.7</v>
      </c>
      <c r="E2098" s="46">
        <v>4858.8999999999996</v>
      </c>
      <c r="F2098" s="46">
        <v>4858.8999999999996</v>
      </c>
      <c r="G2098" s="14">
        <f t="shared" si="301"/>
        <v>0</v>
      </c>
      <c r="H2098" s="53">
        <f t="shared" si="302"/>
        <v>100</v>
      </c>
    </row>
    <row r="2099" spans="1:8" ht="14.25" customHeight="1" x14ac:dyDescent="0.2">
      <c r="A2099" s="9"/>
      <c r="B2099" s="5" t="s">
        <v>41</v>
      </c>
      <c r="C2099" s="22" t="s">
        <v>42</v>
      </c>
      <c r="D2099" s="46">
        <v>6239.6</v>
      </c>
      <c r="E2099" s="46">
        <v>4748.8</v>
      </c>
      <c r="F2099" s="46">
        <v>4748.7</v>
      </c>
      <c r="G2099" s="14">
        <f t="shared" si="301"/>
        <v>-0.1000000000003638</v>
      </c>
      <c r="H2099" s="53">
        <f t="shared" si="302"/>
        <v>99.997894204851747</v>
      </c>
    </row>
    <row r="2100" spans="1:8" ht="14.25" customHeight="1" x14ac:dyDescent="0.2">
      <c r="A2100" s="9"/>
      <c r="B2100" s="5" t="s">
        <v>43</v>
      </c>
      <c r="C2100" s="22" t="s">
        <v>44</v>
      </c>
      <c r="D2100" s="46">
        <v>2033.8</v>
      </c>
      <c r="E2100" s="46">
        <v>714.3</v>
      </c>
      <c r="F2100" s="46">
        <v>714.2</v>
      </c>
      <c r="G2100" s="14">
        <f t="shared" si="301"/>
        <v>-9.9999999999909051E-2</v>
      </c>
      <c r="H2100" s="53">
        <f t="shared" si="302"/>
        <v>99.986000279994414</v>
      </c>
    </row>
    <row r="2101" spans="1:8" ht="14.25" customHeight="1" x14ac:dyDescent="0.2">
      <c r="A2101" s="9"/>
      <c r="B2101" s="5" t="s">
        <v>45</v>
      </c>
      <c r="C2101" s="22" t="s">
        <v>46</v>
      </c>
      <c r="D2101" s="46">
        <v>2195.4</v>
      </c>
      <c r="E2101" s="46">
        <v>1285.3</v>
      </c>
      <c r="F2101" s="46">
        <v>1285.3</v>
      </c>
      <c r="G2101" s="14">
        <f t="shared" si="301"/>
        <v>0</v>
      </c>
      <c r="H2101" s="53">
        <f t="shared" si="302"/>
        <v>100</v>
      </c>
    </row>
    <row r="2102" spans="1:8" ht="14.25" customHeight="1" x14ac:dyDescent="0.2">
      <c r="A2102" s="9"/>
      <c r="B2102" s="4" t="s">
        <v>53</v>
      </c>
      <c r="C2102" s="20"/>
      <c r="D2102" s="54">
        <v>69529.600000000006</v>
      </c>
      <c r="E2102" s="54">
        <v>45940.6</v>
      </c>
      <c r="F2102" s="54">
        <v>45940.3</v>
      </c>
      <c r="G2102" s="62">
        <f t="shared" si="301"/>
        <v>-0.29999999999563443</v>
      </c>
      <c r="H2102" s="53">
        <f t="shared" si="302"/>
        <v>99.999346982843079</v>
      </c>
    </row>
    <row r="2103" spans="1:8" ht="14.25" customHeight="1" x14ac:dyDescent="0.2">
      <c r="A2103" s="9"/>
      <c r="B2103" s="4" t="s">
        <v>56</v>
      </c>
      <c r="C2103" s="20"/>
      <c r="D2103" s="54">
        <v>69529.600000000006</v>
      </c>
      <c r="E2103" s="54">
        <v>45940.6</v>
      </c>
      <c r="F2103" s="54">
        <v>45940.3</v>
      </c>
      <c r="G2103" s="62">
        <f t="shared" si="301"/>
        <v>-0.29999999999563443</v>
      </c>
      <c r="H2103" s="53">
        <f t="shared" si="302"/>
        <v>99.999346982843079</v>
      </c>
    </row>
    <row r="2104" spans="1:8" ht="14.25" customHeight="1" x14ac:dyDescent="0.2">
      <c r="A2104" s="9"/>
      <c r="B2104" s="4" t="s">
        <v>508</v>
      </c>
      <c r="C2104" s="20"/>
      <c r="D2104" s="54">
        <v>5420.8</v>
      </c>
      <c r="E2104" s="54">
        <v>2318.5</v>
      </c>
      <c r="F2104" s="54">
        <v>2318.3000000000002</v>
      </c>
      <c r="G2104" s="62">
        <f t="shared" si="301"/>
        <v>-0.1999999999998181</v>
      </c>
      <c r="H2104" s="53">
        <f t="shared" si="302"/>
        <v>99.991373733017042</v>
      </c>
    </row>
    <row r="2105" spans="1:8" ht="14.25" customHeight="1" x14ac:dyDescent="0.2">
      <c r="A2105" s="9"/>
      <c r="B2105" s="4" t="s">
        <v>57</v>
      </c>
      <c r="C2105" s="20"/>
      <c r="D2105" s="54">
        <v>74950.399999999994</v>
      </c>
      <c r="E2105" s="54">
        <v>48259.1</v>
      </c>
      <c r="F2105" s="54">
        <v>48258.7</v>
      </c>
      <c r="G2105" s="62">
        <f t="shared" si="301"/>
        <v>-0.40000000000145519</v>
      </c>
      <c r="H2105" s="53">
        <f t="shared" si="302"/>
        <v>99.999171140779666</v>
      </c>
    </row>
    <row r="2106" spans="1:8" ht="14.25" customHeight="1" x14ac:dyDescent="0.2">
      <c r="A2106" s="9"/>
      <c r="B2106" s="199"/>
      <c r="C2106" s="200"/>
      <c r="D2106" s="201"/>
      <c r="E2106" s="201"/>
      <c r="F2106" s="201"/>
      <c r="G2106" s="201"/>
      <c r="H2106" s="202"/>
    </row>
    <row r="2107" spans="1:8" ht="30.75" customHeight="1" x14ac:dyDescent="0.2">
      <c r="A2107" s="9"/>
      <c r="B2107" s="4" t="s">
        <v>28</v>
      </c>
      <c r="C2107" s="26" t="s">
        <v>387</v>
      </c>
      <c r="D2107" s="48"/>
      <c r="E2107" s="48"/>
      <c r="F2107" s="48"/>
      <c r="G2107" s="48"/>
      <c r="H2107" s="48"/>
    </row>
    <row r="2108" spans="1:8" ht="26.25" customHeight="1" x14ac:dyDescent="0.2">
      <c r="A2108" s="9"/>
      <c r="B2108" s="4"/>
      <c r="C2108" s="29" t="s">
        <v>0</v>
      </c>
      <c r="D2108" s="15" t="s">
        <v>501</v>
      </c>
      <c r="E2108" s="15" t="s">
        <v>502</v>
      </c>
      <c r="F2108" s="15" t="s">
        <v>499</v>
      </c>
      <c r="G2108" s="16" t="s">
        <v>472</v>
      </c>
      <c r="H2108" s="15" t="s">
        <v>500</v>
      </c>
    </row>
    <row r="2109" spans="1:8" ht="14.25" customHeight="1" x14ac:dyDescent="0.2">
      <c r="A2109" s="9"/>
      <c r="B2109" s="5" t="s">
        <v>54</v>
      </c>
      <c r="C2109" s="22" t="s">
        <v>55</v>
      </c>
      <c r="D2109" s="51">
        <v>10470</v>
      </c>
      <c r="E2109" s="51">
        <v>17590</v>
      </c>
      <c r="F2109" s="51">
        <v>17583</v>
      </c>
      <c r="G2109" s="14">
        <f>F2109-E2109</f>
        <v>-7</v>
      </c>
      <c r="H2109" s="53">
        <f t="shared" ref="H2109:H2111" si="303">F2109/E2109*100</f>
        <v>99.960204661739624</v>
      </c>
    </row>
    <row r="2110" spans="1:8" ht="14.25" customHeight="1" x14ac:dyDescent="0.2">
      <c r="A2110" s="9"/>
      <c r="B2110" s="4" t="s">
        <v>56</v>
      </c>
      <c r="C2110" s="20"/>
      <c r="D2110" s="54">
        <v>10470</v>
      </c>
      <c r="E2110" s="54">
        <v>17590</v>
      </c>
      <c r="F2110" s="54">
        <v>17583</v>
      </c>
      <c r="G2110" s="62">
        <f>F2110-E2110</f>
        <v>-7</v>
      </c>
      <c r="H2110" s="53">
        <f t="shared" si="303"/>
        <v>99.960204661739624</v>
      </c>
    </row>
    <row r="2111" spans="1:8" ht="14.25" customHeight="1" x14ac:dyDescent="0.2">
      <c r="A2111" s="9"/>
      <c r="B2111" s="4" t="s">
        <v>57</v>
      </c>
      <c r="C2111" s="20"/>
      <c r="D2111" s="54">
        <v>10470</v>
      </c>
      <c r="E2111" s="54">
        <v>17590</v>
      </c>
      <c r="F2111" s="54">
        <v>17583</v>
      </c>
      <c r="G2111" s="62">
        <f>F2111-E2111</f>
        <v>-7</v>
      </c>
      <c r="H2111" s="53">
        <f t="shared" si="303"/>
        <v>99.960204661739624</v>
      </c>
    </row>
    <row r="2112" spans="1:8" ht="14.25" customHeight="1" x14ac:dyDescent="0.2">
      <c r="A2112" s="9"/>
      <c r="B2112" s="197"/>
      <c r="C2112" s="197"/>
      <c r="D2112" s="198"/>
      <c r="E2112" s="198"/>
      <c r="F2112" s="198"/>
      <c r="G2112" s="198"/>
      <c r="H2112" s="198"/>
    </row>
    <row r="2113" spans="1:8" ht="29.25" customHeight="1" x14ac:dyDescent="0.2">
      <c r="A2113" s="9"/>
      <c r="B2113" s="4" t="s">
        <v>29</v>
      </c>
      <c r="C2113" s="26" t="s">
        <v>388</v>
      </c>
      <c r="D2113" s="48"/>
      <c r="E2113" s="48"/>
      <c r="F2113" s="48"/>
      <c r="G2113" s="48"/>
      <c r="H2113" s="48"/>
    </row>
    <row r="2114" spans="1:8" ht="27.75" customHeight="1" x14ac:dyDescent="0.2">
      <c r="A2114" s="9"/>
      <c r="B2114" s="4"/>
      <c r="C2114" s="29" t="s">
        <v>0</v>
      </c>
      <c r="D2114" s="15" t="s">
        <v>501</v>
      </c>
      <c r="E2114" s="15" t="s">
        <v>502</v>
      </c>
      <c r="F2114" s="15" t="s">
        <v>499</v>
      </c>
      <c r="G2114" s="16" t="s">
        <v>472</v>
      </c>
      <c r="H2114" s="15" t="s">
        <v>500</v>
      </c>
    </row>
    <row r="2115" spans="1:8" ht="14.25" customHeight="1" x14ac:dyDescent="0.2">
      <c r="A2115" s="9"/>
      <c r="B2115" s="5" t="s">
        <v>37</v>
      </c>
      <c r="C2115" s="22" t="s">
        <v>38</v>
      </c>
      <c r="D2115" s="51">
        <v>18700</v>
      </c>
      <c r="E2115" s="51">
        <v>21565</v>
      </c>
      <c r="F2115" s="51">
        <v>21564.2</v>
      </c>
      <c r="G2115" s="14">
        <f t="shared" ref="G2115:G2123" si="304">F2115-E2115</f>
        <v>-0.7999999999992724</v>
      </c>
      <c r="H2115" s="53">
        <f t="shared" ref="H2115:H2123" si="305">F2115/E2115*100</f>
        <v>99.99629028518433</v>
      </c>
    </row>
    <row r="2116" spans="1:8" ht="14.25" customHeight="1" x14ac:dyDescent="0.2">
      <c r="A2116" s="9"/>
      <c r="B2116" s="5" t="s">
        <v>39</v>
      </c>
      <c r="C2116" s="22" t="s">
        <v>40</v>
      </c>
      <c r="D2116" s="46">
        <v>3005.1</v>
      </c>
      <c r="E2116" s="46">
        <v>3229.1</v>
      </c>
      <c r="F2116" s="46">
        <v>3199.6</v>
      </c>
      <c r="G2116" s="14">
        <f t="shared" si="304"/>
        <v>-29.5</v>
      </c>
      <c r="H2116" s="53">
        <f t="shared" si="305"/>
        <v>99.08643275216005</v>
      </c>
    </row>
    <row r="2117" spans="1:8" ht="14.25" customHeight="1" x14ac:dyDescent="0.2">
      <c r="A2117" s="9"/>
      <c r="B2117" s="5" t="s">
        <v>41</v>
      </c>
      <c r="C2117" s="22" t="s">
        <v>42</v>
      </c>
      <c r="D2117" s="46">
        <v>15411.7</v>
      </c>
      <c r="E2117" s="46">
        <v>10178.5</v>
      </c>
      <c r="F2117" s="46">
        <v>10106.200000000001</v>
      </c>
      <c r="G2117" s="14">
        <f t="shared" si="304"/>
        <v>-72.299999999999272</v>
      </c>
      <c r="H2117" s="53">
        <f t="shared" si="305"/>
        <v>99.289679225819143</v>
      </c>
    </row>
    <row r="2118" spans="1:8" ht="14.25" customHeight="1" x14ac:dyDescent="0.2">
      <c r="A2118" s="9"/>
      <c r="B2118" s="5" t="s">
        <v>43</v>
      </c>
      <c r="C2118" s="22" t="s">
        <v>44</v>
      </c>
      <c r="D2118" s="46">
        <v>1060</v>
      </c>
      <c r="E2118" s="46">
        <v>1060</v>
      </c>
      <c r="F2118" s="46">
        <v>872.7</v>
      </c>
      <c r="G2118" s="14">
        <f t="shared" si="304"/>
        <v>-187.29999999999995</v>
      </c>
      <c r="H2118" s="53">
        <f t="shared" si="305"/>
        <v>82.330188679245282</v>
      </c>
    </row>
    <row r="2119" spans="1:8" ht="14.25" customHeight="1" x14ac:dyDescent="0.2">
      <c r="A2119" s="9"/>
      <c r="B2119" s="5" t="s">
        <v>45</v>
      </c>
      <c r="C2119" s="22" t="s">
        <v>46</v>
      </c>
      <c r="D2119" s="46">
        <v>50</v>
      </c>
      <c r="E2119" s="46">
        <v>50</v>
      </c>
      <c r="F2119" s="46">
        <v>26.6</v>
      </c>
      <c r="G2119" s="14">
        <f t="shared" si="304"/>
        <v>-23.4</v>
      </c>
      <c r="H2119" s="53">
        <f t="shared" si="305"/>
        <v>53.2</v>
      </c>
    </row>
    <row r="2120" spans="1:8" ht="14.25" customHeight="1" x14ac:dyDescent="0.2">
      <c r="A2120" s="9"/>
      <c r="B2120" s="5" t="s">
        <v>51</v>
      </c>
      <c r="C2120" s="22" t="s">
        <v>52</v>
      </c>
      <c r="D2120" s="46">
        <v>0</v>
      </c>
      <c r="E2120" s="46">
        <v>3.2</v>
      </c>
      <c r="F2120" s="46">
        <v>3.2</v>
      </c>
      <c r="G2120" s="14">
        <f t="shared" si="304"/>
        <v>0</v>
      </c>
      <c r="H2120" s="53">
        <f t="shared" si="305"/>
        <v>100</v>
      </c>
    </row>
    <row r="2121" spans="1:8" ht="14.25" customHeight="1" x14ac:dyDescent="0.2">
      <c r="A2121" s="9"/>
      <c r="B2121" s="4" t="s">
        <v>53</v>
      </c>
      <c r="C2121" s="20"/>
      <c r="D2121" s="54">
        <v>38226.800000000003</v>
      </c>
      <c r="E2121" s="54">
        <v>36085.800000000003</v>
      </c>
      <c r="F2121" s="54">
        <v>35772.5</v>
      </c>
      <c r="G2121" s="62">
        <f t="shared" si="304"/>
        <v>-313.30000000000291</v>
      </c>
      <c r="H2121" s="53">
        <f t="shared" si="305"/>
        <v>99.131791452593532</v>
      </c>
    </row>
    <row r="2122" spans="1:8" ht="14.25" customHeight="1" x14ac:dyDescent="0.2">
      <c r="A2122" s="9"/>
      <c r="B2122" s="4" t="s">
        <v>56</v>
      </c>
      <c r="C2122" s="20"/>
      <c r="D2122" s="54">
        <v>38226.800000000003</v>
      </c>
      <c r="E2122" s="54">
        <v>36085.800000000003</v>
      </c>
      <c r="F2122" s="54">
        <v>35772.5</v>
      </c>
      <c r="G2122" s="62">
        <f t="shared" si="304"/>
        <v>-313.30000000000291</v>
      </c>
      <c r="H2122" s="53">
        <f t="shared" si="305"/>
        <v>99.131791452593532</v>
      </c>
    </row>
    <row r="2123" spans="1:8" ht="14.25" customHeight="1" x14ac:dyDescent="0.2">
      <c r="A2123" s="9"/>
      <c r="B2123" s="4" t="s">
        <v>57</v>
      </c>
      <c r="C2123" s="20"/>
      <c r="D2123" s="54">
        <v>38226.800000000003</v>
      </c>
      <c r="E2123" s="54">
        <v>36085.800000000003</v>
      </c>
      <c r="F2123" s="54">
        <v>35772.5</v>
      </c>
      <c r="G2123" s="62">
        <f t="shared" si="304"/>
        <v>-313.30000000000291</v>
      </c>
      <c r="H2123" s="53">
        <f t="shared" si="305"/>
        <v>99.131791452593532</v>
      </c>
    </row>
    <row r="2124" spans="1:8" ht="14.25" customHeight="1" x14ac:dyDescent="0.2">
      <c r="A2124" s="9"/>
      <c r="B2124" s="197"/>
      <c r="C2124" s="197"/>
      <c r="D2124" s="198"/>
      <c r="E2124" s="198"/>
      <c r="F2124" s="198"/>
      <c r="G2124" s="198"/>
      <c r="H2124" s="198"/>
    </row>
    <row r="2125" spans="1:8" ht="33.75" customHeight="1" x14ac:dyDescent="0.2">
      <c r="A2125" s="9"/>
      <c r="B2125" s="4" t="s">
        <v>30</v>
      </c>
      <c r="C2125" s="26" t="s">
        <v>389</v>
      </c>
      <c r="D2125" s="38"/>
      <c r="E2125" s="38"/>
      <c r="F2125" s="38"/>
      <c r="G2125" s="38"/>
      <c r="H2125" s="38"/>
    </row>
    <row r="2126" spans="1:8" ht="24.75" customHeight="1" x14ac:dyDescent="0.2">
      <c r="A2126" s="9"/>
      <c r="B2126" s="4"/>
      <c r="C2126" s="29" t="s">
        <v>0</v>
      </c>
      <c r="D2126" s="15" t="s">
        <v>501</v>
      </c>
      <c r="E2126" s="15" t="s">
        <v>502</v>
      </c>
      <c r="F2126" s="15" t="s">
        <v>499</v>
      </c>
      <c r="G2126" s="16" t="s">
        <v>472</v>
      </c>
      <c r="H2126" s="15" t="s">
        <v>500</v>
      </c>
    </row>
    <row r="2127" spans="1:8" ht="14.25" customHeight="1" x14ac:dyDescent="0.2">
      <c r="A2127" s="9"/>
      <c r="B2127" s="5" t="s">
        <v>37</v>
      </c>
      <c r="C2127" s="22" t="s">
        <v>38</v>
      </c>
      <c r="D2127" s="51">
        <v>389628.8</v>
      </c>
      <c r="E2127" s="51">
        <v>376634.5</v>
      </c>
      <c r="F2127" s="51">
        <v>371589.7</v>
      </c>
      <c r="G2127" s="14">
        <f t="shared" ref="G2127:G2137" si="306">F2127-E2127</f>
        <v>-5044.7999999999884</v>
      </c>
      <c r="H2127" s="53">
        <f t="shared" ref="H2127:H2137" si="307">F2127/E2127*100</f>
        <v>98.660558180410987</v>
      </c>
    </row>
    <row r="2128" spans="1:8" ht="14.25" customHeight="1" x14ac:dyDescent="0.2">
      <c r="A2128" s="9"/>
      <c r="B2128" s="5" t="s">
        <v>39</v>
      </c>
      <c r="C2128" s="22" t="s">
        <v>40</v>
      </c>
      <c r="D2128" s="46">
        <v>67211.600000000006</v>
      </c>
      <c r="E2128" s="46">
        <v>65897.3</v>
      </c>
      <c r="F2128" s="46">
        <v>63725.2</v>
      </c>
      <c r="G2128" s="14">
        <f t="shared" si="306"/>
        <v>-2172.1000000000058</v>
      </c>
      <c r="H2128" s="53">
        <f t="shared" si="307"/>
        <v>96.703810323032954</v>
      </c>
    </row>
    <row r="2129" spans="1:8" ht="14.25" customHeight="1" x14ac:dyDescent="0.2">
      <c r="A2129" s="9"/>
      <c r="B2129" s="5" t="s">
        <v>41</v>
      </c>
      <c r="C2129" s="22" t="s">
        <v>42</v>
      </c>
      <c r="D2129" s="46">
        <v>303964.59999999998</v>
      </c>
      <c r="E2129" s="46">
        <v>382865.6</v>
      </c>
      <c r="F2129" s="46">
        <v>378584.6</v>
      </c>
      <c r="G2129" s="14">
        <f t="shared" si="306"/>
        <v>-4281</v>
      </c>
      <c r="H2129" s="53">
        <f t="shared" si="307"/>
        <v>98.881853057574247</v>
      </c>
    </row>
    <row r="2130" spans="1:8" ht="14.25" customHeight="1" x14ac:dyDescent="0.2">
      <c r="A2130" s="9"/>
      <c r="B2130" s="5" t="s">
        <v>43</v>
      </c>
      <c r="C2130" s="22" t="s">
        <v>44</v>
      </c>
      <c r="D2130" s="46">
        <v>29826.9</v>
      </c>
      <c r="E2130" s="46">
        <v>33809</v>
      </c>
      <c r="F2130" s="46">
        <v>31671.1</v>
      </c>
      <c r="G2130" s="14">
        <f t="shared" si="306"/>
        <v>-2137.9000000000015</v>
      </c>
      <c r="H2130" s="53">
        <f t="shared" si="307"/>
        <v>93.676535833653745</v>
      </c>
    </row>
    <row r="2131" spans="1:8" ht="14.25" customHeight="1" x14ac:dyDescent="0.2">
      <c r="A2131" s="9"/>
      <c r="B2131" s="5" t="s">
        <v>45</v>
      </c>
      <c r="C2131" s="22" t="s">
        <v>46</v>
      </c>
      <c r="D2131" s="46">
        <v>17614</v>
      </c>
      <c r="E2131" s="46">
        <v>26614</v>
      </c>
      <c r="F2131" s="46">
        <v>25251.1</v>
      </c>
      <c r="G2131" s="14">
        <f t="shared" si="306"/>
        <v>-1362.9000000000015</v>
      </c>
      <c r="H2131" s="53">
        <f t="shared" si="307"/>
        <v>94.879011046817467</v>
      </c>
    </row>
    <row r="2132" spans="1:8" ht="14.25" customHeight="1" x14ac:dyDescent="0.2">
      <c r="A2132" s="9"/>
      <c r="B2132" s="5" t="s">
        <v>51</v>
      </c>
      <c r="C2132" s="22" t="s">
        <v>52</v>
      </c>
      <c r="D2132" s="46">
        <v>32000</v>
      </c>
      <c r="E2132" s="46">
        <v>35436.800000000003</v>
      </c>
      <c r="F2132" s="46">
        <v>35434.699999999997</v>
      </c>
      <c r="G2132" s="14">
        <f t="shared" si="306"/>
        <v>-2.1000000000058208</v>
      </c>
      <c r="H2132" s="53">
        <f t="shared" si="307"/>
        <v>99.994073957016411</v>
      </c>
    </row>
    <row r="2133" spans="1:8" ht="14.25" customHeight="1" x14ac:dyDescent="0.2">
      <c r="A2133" s="9"/>
      <c r="B2133" s="4" t="s">
        <v>53</v>
      </c>
      <c r="C2133" s="20"/>
      <c r="D2133" s="54">
        <v>840245.9</v>
      </c>
      <c r="E2133" s="54">
        <v>921257.2</v>
      </c>
      <c r="F2133" s="54">
        <v>906256.4</v>
      </c>
      <c r="G2133" s="62">
        <f t="shared" si="306"/>
        <v>-15000.79999999993</v>
      </c>
      <c r="H2133" s="53">
        <f t="shared" si="307"/>
        <v>98.371703363620938</v>
      </c>
    </row>
    <row r="2134" spans="1:8" ht="14.25" customHeight="1" x14ac:dyDescent="0.2">
      <c r="A2134" s="9"/>
      <c r="B2134" s="5" t="s">
        <v>54</v>
      </c>
      <c r="C2134" s="22" t="s">
        <v>55</v>
      </c>
      <c r="D2134" s="46">
        <v>41000</v>
      </c>
      <c r="E2134" s="46">
        <v>48076</v>
      </c>
      <c r="F2134" s="46">
        <v>47996.3</v>
      </c>
      <c r="G2134" s="14">
        <f t="shared" si="306"/>
        <v>-79.69999999999709</v>
      </c>
      <c r="H2134" s="53">
        <f t="shared" si="307"/>
        <v>99.834220817039693</v>
      </c>
    </row>
    <row r="2135" spans="1:8" ht="14.25" customHeight="1" x14ac:dyDescent="0.2">
      <c r="A2135" s="9"/>
      <c r="B2135" s="4" t="s">
        <v>56</v>
      </c>
      <c r="C2135" s="20"/>
      <c r="D2135" s="54">
        <v>881245.9</v>
      </c>
      <c r="E2135" s="54">
        <v>969333.2</v>
      </c>
      <c r="F2135" s="54">
        <v>954252.7</v>
      </c>
      <c r="G2135" s="62">
        <f t="shared" si="306"/>
        <v>-15080.5</v>
      </c>
      <c r="H2135" s="53">
        <f t="shared" si="307"/>
        <v>98.44423981351305</v>
      </c>
    </row>
    <row r="2136" spans="1:8" ht="14.25" customHeight="1" x14ac:dyDescent="0.2">
      <c r="A2136" s="9"/>
      <c r="B2136" s="4" t="s">
        <v>508</v>
      </c>
      <c r="C2136" s="20"/>
      <c r="D2136" s="54">
        <v>2350.8000000000002</v>
      </c>
      <c r="E2136" s="54">
        <v>13563.3</v>
      </c>
      <c r="F2136" s="54">
        <v>6167.5</v>
      </c>
      <c r="G2136" s="62">
        <f t="shared" si="306"/>
        <v>-7395.7999999999993</v>
      </c>
      <c r="H2136" s="53">
        <f t="shared" si="307"/>
        <v>45.47197216016751</v>
      </c>
    </row>
    <row r="2137" spans="1:8" ht="14.25" customHeight="1" x14ac:dyDescent="0.2">
      <c r="A2137" s="9"/>
      <c r="B2137" s="4" t="s">
        <v>57</v>
      </c>
      <c r="C2137" s="20"/>
      <c r="D2137" s="54">
        <v>883596.7</v>
      </c>
      <c r="E2137" s="54">
        <v>982896.5</v>
      </c>
      <c r="F2137" s="54">
        <v>960420.2</v>
      </c>
      <c r="G2137" s="62">
        <f t="shared" si="306"/>
        <v>-22476.300000000047</v>
      </c>
      <c r="H2137" s="53">
        <f t="shared" si="307"/>
        <v>97.713258720526525</v>
      </c>
    </row>
    <row r="2138" spans="1:8" ht="14.25" customHeight="1" x14ac:dyDescent="0.2">
      <c r="A2138" s="9"/>
      <c r="B2138" s="197"/>
      <c r="C2138" s="197"/>
      <c r="D2138" s="198"/>
      <c r="E2138" s="198"/>
      <c r="F2138" s="198"/>
      <c r="G2138" s="198"/>
      <c r="H2138" s="198"/>
    </row>
    <row r="2139" spans="1:8" ht="33" customHeight="1" x14ac:dyDescent="0.2">
      <c r="A2139" s="9"/>
      <c r="B2139" s="4" t="s">
        <v>390</v>
      </c>
      <c r="C2139" s="26" t="s">
        <v>391</v>
      </c>
      <c r="D2139" s="48"/>
      <c r="E2139" s="48"/>
      <c r="F2139" s="48"/>
      <c r="G2139" s="48"/>
      <c r="H2139" s="48"/>
    </row>
    <row r="2140" spans="1:8" ht="29.25" customHeight="1" x14ac:dyDescent="0.2">
      <c r="A2140" s="9"/>
      <c r="B2140" s="4"/>
      <c r="C2140" s="29" t="s">
        <v>0</v>
      </c>
      <c r="D2140" s="15" t="s">
        <v>501</v>
      </c>
      <c r="E2140" s="15" t="s">
        <v>502</v>
      </c>
      <c r="F2140" s="15" t="s">
        <v>499</v>
      </c>
      <c r="G2140" s="16" t="s">
        <v>472</v>
      </c>
      <c r="H2140" s="15" t="s">
        <v>500</v>
      </c>
    </row>
    <row r="2141" spans="1:8" ht="14.25" customHeight="1" x14ac:dyDescent="0.2">
      <c r="A2141" s="9"/>
      <c r="B2141" s="5" t="s">
        <v>37</v>
      </c>
      <c r="C2141" s="22" t="s">
        <v>38</v>
      </c>
      <c r="D2141" s="51">
        <v>14837.9</v>
      </c>
      <c r="E2141" s="51">
        <v>14598.1</v>
      </c>
      <c r="F2141" s="51">
        <v>14598.1</v>
      </c>
      <c r="G2141" s="14">
        <f t="shared" ref="G2141:G2149" si="308">F2141-E2141</f>
        <v>0</v>
      </c>
      <c r="H2141" s="53">
        <f t="shared" ref="H2141:H2149" si="309">F2141/E2141*100</f>
        <v>100</v>
      </c>
    </row>
    <row r="2142" spans="1:8" ht="14.25" customHeight="1" x14ac:dyDescent="0.2">
      <c r="A2142" s="9"/>
      <c r="B2142" s="5" t="s">
        <v>39</v>
      </c>
      <c r="C2142" s="22" t="s">
        <v>40</v>
      </c>
      <c r="D2142" s="46">
        <v>2262.6999999999998</v>
      </c>
      <c r="E2142" s="46">
        <v>2221.3000000000002</v>
      </c>
      <c r="F2142" s="46">
        <v>2220.1999999999998</v>
      </c>
      <c r="G2142" s="14">
        <f t="shared" si="308"/>
        <v>-1.1000000000003638</v>
      </c>
      <c r="H2142" s="53">
        <f t="shared" si="309"/>
        <v>99.950479448971308</v>
      </c>
    </row>
    <row r="2143" spans="1:8" ht="14.25" customHeight="1" x14ac:dyDescent="0.2">
      <c r="A2143" s="9"/>
      <c r="B2143" s="5" t="s">
        <v>41</v>
      </c>
      <c r="C2143" s="22" t="s">
        <v>42</v>
      </c>
      <c r="D2143" s="46">
        <v>3640</v>
      </c>
      <c r="E2143" s="46">
        <v>7998.4</v>
      </c>
      <c r="F2143" s="46">
        <v>7998.4</v>
      </c>
      <c r="G2143" s="14">
        <f t="shared" si="308"/>
        <v>0</v>
      </c>
      <c r="H2143" s="53">
        <f t="shared" si="309"/>
        <v>100</v>
      </c>
    </row>
    <row r="2144" spans="1:8" ht="14.25" customHeight="1" x14ac:dyDescent="0.2">
      <c r="A2144" s="9"/>
      <c r="B2144" s="5" t="s">
        <v>43</v>
      </c>
      <c r="C2144" s="22" t="s">
        <v>44</v>
      </c>
      <c r="D2144" s="46">
        <v>827.5</v>
      </c>
      <c r="E2144" s="46">
        <v>1058</v>
      </c>
      <c r="F2144" s="46">
        <v>972.6</v>
      </c>
      <c r="G2144" s="14">
        <f t="shared" si="308"/>
        <v>-85.399999999999977</v>
      </c>
      <c r="H2144" s="53">
        <f t="shared" si="309"/>
        <v>91.928166351606805</v>
      </c>
    </row>
    <row r="2145" spans="1:20" ht="14.25" customHeight="1" x14ac:dyDescent="0.2">
      <c r="A2145" s="9"/>
      <c r="B2145" s="5" t="s">
        <v>45</v>
      </c>
      <c r="C2145" s="22" t="s">
        <v>46</v>
      </c>
      <c r="D2145" s="46">
        <v>808.2</v>
      </c>
      <c r="E2145" s="46">
        <v>458.9</v>
      </c>
      <c r="F2145" s="46">
        <v>458.9</v>
      </c>
      <c r="G2145" s="14">
        <f t="shared" si="308"/>
        <v>0</v>
      </c>
      <c r="H2145" s="53">
        <f t="shared" si="309"/>
        <v>100</v>
      </c>
    </row>
    <row r="2146" spans="1:20" ht="14.25" customHeight="1" x14ac:dyDescent="0.2">
      <c r="A2146" s="9"/>
      <c r="B2146" s="4" t="s">
        <v>53</v>
      </c>
      <c r="C2146" s="20"/>
      <c r="D2146" s="54">
        <v>22376.3</v>
      </c>
      <c r="E2146" s="54">
        <v>26334.799999999999</v>
      </c>
      <c r="F2146" s="54">
        <v>26248.2</v>
      </c>
      <c r="G2146" s="62">
        <f t="shared" si="308"/>
        <v>-86.599999999998545</v>
      </c>
      <c r="H2146" s="53">
        <f t="shared" si="309"/>
        <v>99.671157555781704</v>
      </c>
    </row>
    <row r="2147" spans="1:20" ht="14.25" customHeight="1" x14ac:dyDescent="0.2">
      <c r="A2147" s="9"/>
      <c r="B2147" s="5" t="s">
        <v>54</v>
      </c>
      <c r="C2147" s="22" t="s">
        <v>55</v>
      </c>
      <c r="D2147" s="46">
        <v>252.2</v>
      </c>
      <c r="E2147" s="46">
        <v>252.2</v>
      </c>
      <c r="F2147" s="46">
        <v>217.4</v>
      </c>
      <c r="G2147" s="14">
        <f t="shared" si="308"/>
        <v>-34.799999999999983</v>
      </c>
      <c r="H2147" s="53">
        <f t="shared" si="309"/>
        <v>86.201427438540847</v>
      </c>
    </row>
    <row r="2148" spans="1:20" ht="14.25" customHeight="1" x14ac:dyDescent="0.2">
      <c r="A2148" s="9"/>
      <c r="B2148" s="4" t="s">
        <v>56</v>
      </c>
      <c r="C2148" s="20"/>
      <c r="D2148" s="54">
        <v>22628.5</v>
      </c>
      <c r="E2148" s="54">
        <v>26587</v>
      </c>
      <c r="F2148" s="54">
        <v>26465.599999999999</v>
      </c>
      <c r="G2148" s="62">
        <f t="shared" si="308"/>
        <v>-121.40000000000146</v>
      </c>
      <c r="H2148" s="53">
        <f t="shared" si="309"/>
        <v>99.543385865272498</v>
      </c>
    </row>
    <row r="2149" spans="1:20" ht="14.25" customHeight="1" x14ac:dyDescent="0.2">
      <c r="A2149" s="9"/>
      <c r="B2149" s="4" t="s">
        <v>57</v>
      </c>
      <c r="C2149" s="20"/>
      <c r="D2149" s="54">
        <v>22628.5</v>
      </c>
      <c r="E2149" s="54">
        <v>26587</v>
      </c>
      <c r="F2149" s="54">
        <v>26465.599999999999</v>
      </c>
      <c r="G2149" s="62">
        <f t="shared" si="308"/>
        <v>-121.40000000000146</v>
      </c>
      <c r="H2149" s="53">
        <f t="shared" si="309"/>
        <v>99.543385865272498</v>
      </c>
    </row>
    <row r="2150" spans="1:20" ht="14.25" customHeight="1" x14ac:dyDescent="0.2">
      <c r="A2150" s="9"/>
      <c r="B2150" s="197"/>
      <c r="C2150" s="197"/>
      <c r="D2150" s="198"/>
      <c r="E2150" s="198"/>
      <c r="F2150" s="198"/>
      <c r="G2150" s="198"/>
      <c r="H2150" s="198"/>
    </row>
    <row r="2151" spans="1:20" ht="33.75" customHeight="1" x14ac:dyDescent="0.2">
      <c r="A2151" s="9"/>
      <c r="B2151" s="4" t="s">
        <v>392</v>
      </c>
      <c r="C2151" s="26" t="s">
        <v>393</v>
      </c>
      <c r="D2151" s="48"/>
      <c r="E2151" s="48"/>
      <c r="F2151" s="48"/>
      <c r="G2151" s="48"/>
      <c r="H2151" s="48"/>
      <c r="T2151" s="13">
        <f>S2151-R2151</f>
        <v>0</v>
      </c>
    </row>
    <row r="2152" spans="1:20" ht="29.25" customHeight="1" x14ac:dyDescent="0.2">
      <c r="A2152" s="9"/>
      <c r="B2152" s="4"/>
      <c r="C2152" s="29" t="s">
        <v>0</v>
      </c>
      <c r="D2152" s="15" t="s">
        <v>501</v>
      </c>
      <c r="E2152" s="15" t="s">
        <v>502</v>
      </c>
      <c r="F2152" s="15" t="s">
        <v>499</v>
      </c>
      <c r="G2152" s="16" t="s">
        <v>472</v>
      </c>
      <c r="H2152" s="15" t="s">
        <v>500</v>
      </c>
    </row>
    <row r="2153" spans="1:20" ht="14.25" customHeight="1" x14ac:dyDescent="0.2">
      <c r="A2153" s="9"/>
      <c r="B2153" s="5" t="s">
        <v>37</v>
      </c>
      <c r="C2153" s="22" t="s">
        <v>38</v>
      </c>
      <c r="D2153" s="51">
        <v>13615</v>
      </c>
      <c r="E2153" s="51">
        <v>13615</v>
      </c>
      <c r="F2153" s="51">
        <v>13615</v>
      </c>
      <c r="G2153" s="14">
        <f t="shared" ref="G2153:G2160" si="310">F2153-E2153</f>
        <v>0</v>
      </c>
      <c r="H2153" s="53">
        <f t="shared" ref="H2153:H2159" si="311">F2153/E2153*100</f>
        <v>100</v>
      </c>
    </row>
    <row r="2154" spans="1:20" ht="14.25" customHeight="1" x14ac:dyDescent="0.2">
      <c r="A2154" s="9"/>
      <c r="B2154" s="5" t="s">
        <v>39</v>
      </c>
      <c r="C2154" s="22" t="s">
        <v>40</v>
      </c>
      <c r="D2154" s="46">
        <v>2045.1</v>
      </c>
      <c r="E2154" s="46">
        <v>2045.1</v>
      </c>
      <c r="F2154" s="46">
        <v>2045.1</v>
      </c>
      <c r="G2154" s="14">
        <f t="shared" si="310"/>
        <v>0</v>
      </c>
      <c r="H2154" s="53">
        <f t="shared" si="311"/>
        <v>100</v>
      </c>
    </row>
    <row r="2155" spans="1:20" ht="14.25" customHeight="1" x14ac:dyDescent="0.2">
      <c r="A2155" s="9"/>
      <c r="B2155" s="5" t="s">
        <v>41</v>
      </c>
      <c r="C2155" s="22" t="s">
        <v>42</v>
      </c>
      <c r="D2155" s="46">
        <v>4855</v>
      </c>
      <c r="E2155" s="46">
        <v>4633</v>
      </c>
      <c r="F2155" s="46">
        <v>4286.3</v>
      </c>
      <c r="G2155" s="14">
        <f t="shared" si="310"/>
        <v>-346.69999999999982</v>
      </c>
      <c r="H2155" s="53">
        <f t="shared" si="311"/>
        <v>92.516727822145484</v>
      </c>
    </row>
    <row r="2156" spans="1:20" ht="14.25" customHeight="1" x14ac:dyDescent="0.2">
      <c r="A2156" s="9"/>
      <c r="B2156" s="5" t="s">
        <v>43</v>
      </c>
      <c r="C2156" s="22" t="s">
        <v>44</v>
      </c>
      <c r="D2156" s="46">
        <v>413</v>
      </c>
      <c r="E2156" s="46">
        <v>377.8</v>
      </c>
      <c r="F2156" s="46">
        <v>375.3</v>
      </c>
      <c r="G2156" s="14">
        <f t="shared" si="310"/>
        <v>-2.5</v>
      </c>
      <c r="H2156" s="53">
        <f t="shared" si="311"/>
        <v>99.33827421916358</v>
      </c>
    </row>
    <row r="2157" spans="1:20" ht="14.25" customHeight="1" x14ac:dyDescent="0.2">
      <c r="A2157" s="9"/>
      <c r="B2157" s="4" t="s">
        <v>53</v>
      </c>
      <c r="C2157" s="20"/>
      <c r="D2157" s="54">
        <v>20928.099999999999</v>
      </c>
      <c r="E2157" s="54">
        <v>20670.900000000001</v>
      </c>
      <c r="F2157" s="54">
        <v>20321.7</v>
      </c>
      <c r="G2157" s="62">
        <f t="shared" si="310"/>
        <v>-349.20000000000073</v>
      </c>
      <c r="H2157" s="53">
        <f t="shared" si="311"/>
        <v>98.310668621105023</v>
      </c>
    </row>
    <row r="2158" spans="1:20" ht="14.25" customHeight="1" x14ac:dyDescent="0.2">
      <c r="A2158" s="9"/>
      <c r="B2158" s="5" t="s">
        <v>54</v>
      </c>
      <c r="C2158" s="22" t="s">
        <v>55</v>
      </c>
      <c r="D2158" s="46">
        <v>300</v>
      </c>
      <c r="E2158" s="46">
        <v>567.20000000000005</v>
      </c>
      <c r="F2158" s="46">
        <v>544.5</v>
      </c>
      <c r="G2158" s="14">
        <f t="shared" si="310"/>
        <v>-22.700000000000045</v>
      </c>
      <c r="H2158" s="53">
        <f t="shared" si="311"/>
        <v>95.997884344146684</v>
      </c>
    </row>
    <row r="2159" spans="1:20" ht="14.25" customHeight="1" x14ac:dyDescent="0.2">
      <c r="A2159" s="9"/>
      <c r="B2159" s="4" t="s">
        <v>56</v>
      </c>
      <c r="C2159" s="20"/>
      <c r="D2159" s="54">
        <v>21228.1</v>
      </c>
      <c r="E2159" s="54">
        <v>21238.1</v>
      </c>
      <c r="F2159" s="54">
        <v>20866.2</v>
      </c>
      <c r="G2159" s="62">
        <f t="shared" si="310"/>
        <v>-371.89999999999782</v>
      </c>
      <c r="H2159" s="53">
        <f t="shared" si="311"/>
        <v>98.248901737914423</v>
      </c>
    </row>
    <row r="2160" spans="1:20" ht="14.25" customHeight="1" x14ac:dyDescent="0.2">
      <c r="A2160" s="9"/>
      <c r="B2160" s="4" t="s">
        <v>57</v>
      </c>
      <c r="C2160" s="20"/>
      <c r="D2160" s="54">
        <v>21228.1</v>
      </c>
      <c r="E2160" s="54">
        <v>21238.1</v>
      </c>
      <c r="F2160" s="54">
        <v>20866.2</v>
      </c>
      <c r="G2160" s="62">
        <f t="shared" si="310"/>
        <v>-371.89999999999782</v>
      </c>
      <c r="H2160" s="53">
        <f t="shared" ref="H2160" si="312">F2160/E2160*100</f>
        <v>98.248901737914423</v>
      </c>
    </row>
    <row r="2161" spans="1:8" ht="14.25" customHeight="1" x14ac:dyDescent="0.2">
      <c r="A2161" s="9"/>
      <c r="B2161" s="197"/>
      <c r="C2161" s="197"/>
      <c r="D2161" s="198"/>
      <c r="E2161" s="198"/>
      <c r="F2161" s="198"/>
      <c r="G2161" s="198"/>
      <c r="H2161" s="198"/>
    </row>
    <row r="2162" spans="1:8" ht="36.75" customHeight="1" x14ac:dyDescent="0.2">
      <c r="A2162" s="9"/>
      <c r="B2162" s="4" t="s">
        <v>394</v>
      </c>
      <c r="C2162" s="26" t="s">
        <v>395</v>
      </c>
      <c r="D2162" s="48"/>
      <c r="E2162" s="48"/>
      <c r="F2162" s="48"/>
      <c r="G2162" s="48"/>
      <c r="H2162" s="48"/>
    </row>
    <row r="2163" spans="1:8" ht="36.75" customHeight="1" x14ac:dyDescent="0.2">
      <c r="A2163" s="9"/>
      <c r="B2163" s="4"/>
      <c r="C2163" s="29" t="s">
        <v>0</v>
      </c>
      <c r="D2163" s="15" t="s">
        <v>501</v>
      </c>
      <c r="E2163" s="15" t="s">
        <v>502</v>
      </c>
      <c r="F2163" s="15" t="s">
        <v>499</v>
      </c>
      <c r="G2163" s="16" t="s">
        <v>472</v>
      </c>
      <c r="H2163" s="15" t="s">
        <v>500</v>
      </c>
    </row>
    <row r="2164" spans="1:8" ht="14.25" customHeight="1" x14ac:dyDescent="0.2">
      <c r="A2164" s="9"/>
      <c r="B2164" s="5" t="s">
        <v>37</v>
      </c>
      <c r="C2164" s="22" t="s">
        <v>38</v>
      </c>
      <c r="D2164" s="51">
        <v>1968</v>
      </c>
      <c r="E2164" s="51">
        <v>2138</v>
      </c>
      <c r="F2164" s="51">
        <v>2138</v>
      </c>
      <c r="G2164" s="14">
        <f t="shared" ref="G2164:G2171" si="313">F2164-E2164</f>
        <v>0</v>
      </c>
      <c r="H2164" s="53">
        <f t="shared" ref="H2164:H2171" si="314">F2164/E2164*100</f>
        <v>100</v>
      </c>
    </row>
    <row r="2165" spans="1:8" ht="14.25" customHeight="1" x14ac:dyDescent="0.2">
      <c r="A2165" s="9"/>
      <c r="B2165" s="5" t="s">
        <v>39</v>
      </c>
      <c r="C2165" s="22" t="s">
        <v>40</v>
      </c>
      <c r="D2165" s="46">
        <v>295.2</v>
      </c>
      <c r="E2165" s="46">
        <v>325.2</v>
      </c>
      <c r="F2165" s="46">
        <v>325.2</v>
      </c>
      <c r="G2165" s="14">
        <f t="shared" si="313"/>
        <v>0</v>
      </c>
      <c r="H2165" s="53">
        <f t="shared" si="314"/>
        <v>100</v>
      </c>
    </row>
    <row r="2166" spans="1:8" ht="14.25" customHeight="1" x14ac:dyDescent="0.2">
      <c r="A2166" s="9"/>
      <c r="B2166" s="5" t="s">
        <v>41</v>
      </c>
      <c r="C2166" s="22" t="s">
        <v>42</v>
      </c>
      <c r="D2166" s="46">
        <v>539.1</v>
      </c>
      <c r="E2166" s="46">
        <v>459.1</v>
      </c>
      <c r="F2166" s="46">
        <v>323.10000000000002</v>
      </c>
      <c r="G2166" s="14">
        <f t="shared" si="313"/>
        <v>-136</v>
      </c>
      <c r="H2166" s="53">
        <f t="shared" si="314"/>
        <v>70.376824221302542</v>
      </c>
    </row>
    <row r="2167" spans="1:8" ht="14.25" customHeight="1" x14ac:dyDescent="0.2">
      <c r="A2167" s="9"/>
      <c r="B2167" s="5" t="s">
        <v>43</v>
      </c>
      <c r="C2167" s="22" t="s">
        <v>44</v>
      </c>
      <c r="D2167" s="46">
        <v>73</v>
      </c>
      <c r="E2167" s="46">
        <v>73</v>
      </c>
      <c r="F2167" s="46">
        <v>73</v>
      </c>
      <c r="G2167" s="14">
        <f t="shared" si="313"/>
        <v>0</v>
      </c>
      <c r="H2167" s="53">
        <f t="shared" si="314"/>
        <v>100</v>
      </c>
    </row>
    <row r="2168" spans="1:8" ht="14.25" customHeight="1" x14ac:dyDescent="0.2">
      <c r="A2168" s="9"/>
      <c r="B2168" s="5" t="s">
        <v>45</v>
      </c>
      <c r="C2168" s="22" t="s">
        <v>46</v>
      </c>
      <c r="D2168" s="46">
        <v>60.9</v>
      </c>
      <c r="E2168" s="46">
        <v>60.9</v>
      </c>
      <c r="F2168" s="46">
        <v>60.9</v>
      </c>
      <c r="G2168" s="14">
        <f t="shared" si="313"/>
        <v>0</v>
      </c>
      <c r="H2168" s="53">
        <f t="shared" si="314"/>
        <v>100</v>
      </c>
    </row>
    <row r="2169" spans="1:8" ht="14.25" customHeight="1" x14ac:dyDescent="0.2">
      <c r="A2169" s="9"/>
      <c r="B2169" s="4" t="s">
        <v>53</v>
      </c>
      <c r="C2169" s="20"/>
      <c r="D2169" s="54">
        <v>2936.2</v>
      </c>
      <c r="E2169" s="54">
        <v>3056.2</v>
      </c>
      <c r="F2169" s="54">
        <v>2920.2</v>
      </c>
      <c r="G2169" s="62">
        <f t="shared" si="313"/>
        <v>-136</v>
      </c>
      <c r="H2169" s="53">
        <f t="shared" si="314"/>
        <v>95.550029448334527</v>
      </c>
    </row>
    <row r="2170" spans="1:8" ht="14.25" customHeight="1" x14ac:dyDescent="0.2">
      <c r="A2170" s="9"/>
      <c r="B2170" s="4" t="s">
        <v>56</v>
      </c>
      <c r="C2170" s="20"/>
      <c r="D2170" s="54">
        <v>2936.2</v>
      </c>
      <c r="E2170" s="54">
        <v>3056.2</v>
      </c>
      <c r="F2170" s="54">
        <v>2920.2</v>
      </c>
      <c r="G2170" s="62">
        <f t="shared" si="313"/>
        <v>-136</v>
      </c>
      <c r="H2170" s="53">
        <f t="shared" si="314"/>
        <v>95.550029448334527</v>
      </c>
    </row>
    <row r="2171" spans="1:8" ht="14.25" customHeight="1" x14ac:dyDescent="0.2">
      <c r="A2171" s="9"/>
      <c r="B2171" s="4" t="s">
        <v>57</v>
      </c>
      <c r="C2171" s="20"/>
      <c r="D2171" s="54">
        <v>2936.2</v>
      </c>
      <c r="E2171" s="54">
        <v>3056.2</v>
      </c>
      <c r="F2171" s="54">
        <v>2920.2</v>
      </c>
      <c r="G2171" s="62">
        <f t="shared" si="313"/>
        <v>-136</v>
      </c>
      <c r="H2171" s="53">
        <f t="shared" si="314"/>
        <v>95.550029448334527</v>
      </c>
    </row>
    <row r="2172" spans="1:8" ht="14.25" customHeight="1" x14ac:dyDescent="0.2">
      <c r="A2172" s="9"/>
      <c r="B2172" s="197"/>
      <c r="C2172" s="197"/>
      <c r="D2172" s="198"/>
      <c r="E2172" s="198"/>
      <c r="F2172" s="198"/>
      <c r="G2172" s="198"/>
      <c r="H2172" s="198"/>
    </row>
    <row r="2173" spans="1:8" ht="30.75" customHeight="1" x14ac:dyDescent="0.2">
      <c r="A2173" s="9"/>
      <c r="B2173" s="4" t="s">
        <v>396</v>
      </c>
      <c r="C2173" s="26" t="s">
        <v>397</v>
      </c>
      <c r="D2173" s="48"/>
      <c r="E2173" s="48"/>
      <c r="F2173" s="48"/>
      <c r="G2173" s="48"/>
      <c r="H2173" s="48"/>
    </row>
    <row r="2174" spans="1:8" ht="28.5" customHeight="1" x14ac:dyDescent="0.2">
      <c r="A2174" s="9"/>
      <c r="B2174" s="4"/>
      <c r="C2174" s="29" t="s">
        <v>0</v>
      </c>
      <c r="D2174" s="15" t="s">
        <v>501</v>
      </c>
      <c r="E2174" s="15" t="s">
        <v>502</v>
      </c>
      <c r="F2174" s="15" t="s">
        <v>499</v>
      </c>
      <c r="G2174" s="16" t="s">
        <v>472</v>
      </c>
      <c r="H2174" s="15" t="s">
        <v>500</v>
      </c>
    </row>
    <row r="2175" spans="1:8" ht="14.25" customHeight="1" x14ac:dyDescent="0.2">
      <c r="A2175" s="9"/>
      <c r="B2175" s="5" t="s">
        <v>37</v>
      </c>
      <c r="C2175" s="22" t="s">
        <v>38</v>
      </c>
      <c r="D2175" s="51">
        <v>23517.7</v>
      </c>
      <c r="E2175" s="51">
        <v>25107.1</v>
      </c>
      <c r="F2175" s="51">
        <v>24769</v>
      </c>
      <c r="G2175" s="14">
        <f t="shared" ref="G2175:G2183" si="315">F2175-E2175</f>
        <v>-338.09999999999854</v>
      </c>
      <c r="H2175" s="53">
        <f t="shared" ref="H2175:H2183" si="316">F2175/E2175*100</f>
        <v>98.653368967343908</v>
      </c>
    </row>
    <row r="2176" spans="1:8" ht="14.25" customHeight="1" x14ac:dyDescent="0.2">
      <c r="A2176" s="9"/>
      <c r="B2176" s="5" t="s">
        <v>39</v>
      </c>
      <c r="C2176" s="22" t="s">
        <v>40</v>
      </c>
      <c r="D2176" s="46">
        <v>3598</v>
      </c>
      <c r="E2176" s="46">
        <v>3986.2</v>
      </c>
      <c r="F2176" s="46">
        <v>3847.4</v>
      </c>
      <c r="G2176" s="14">
        <f t="shared" si="315"/>
        <v>-138.79999999999973</v>
      </c>
      <c r="H2176" s="53">
        <f t="shared" si="316"/>
        <v>96.517987055340939</v>
      </c>
    </row>
    <row r="2177" spans="1:8" ht="14.25" customHeight="1" x14ac:dyDescent="0.2">
      <c r="A2177" s="9"/>
      <c r="B2177" s="5" t="s">
        <v>41</v>
      </c>
      <c r="C2177" s="22" t="s">
        <v>42</v>
      </c>
      <c r="D2177" s="46">
        <v>15338</v>
      </c>
      <c r="E2177" s="46">
        <v>9829.7000000000007</v>
      </c>
      <c r="F2177" s="46">
        <v>7442.5</v>
      </c>
      <c r="G2177" s="14">
        <f t="shared" si="315"/>
        <v>-2387.2000000000007</v>
      </c>
      <c r="H2177" s="53">
        <f t="shared" si="316"/>
        <v>75.714416513220129</v>
      </c>
    </row>
    <row r="2178" spans="1:8" ht="14.25" customHeight="1" x14ac:dyDescent="0.2">
      <c r="A2178" s="9"/>
      <c r="B2178" s="5" t="s">
        <v>43</v>
      </c>
      <c r="C2178" s="22" t="s">
        <v>44</v>
      </c>
      <c r="D2178" s="46">
        <v>1303.8</v>
      </c>
      <c r="E2178" s="46">
        <v>507.3</v>
      </c>
      <c r="F2178" s="46">
        <v>480.5</v>
      </c>
      <c r="G2178" s="14">
        <f t="shared" si="315"/>
        <v>-26.800000000000011</v>
      </c>
      <c r="H2178" s="53">
        <f t="shared" si="316"/>
        <v>94.717129903410211</v>
      </c>
    </row>
    <row r="2179" spans="1:8" ht="14.25" customHeight="1" x14ac:dyDescent="0.2">
      <c r="A2179" s="9"/>
      <c r="B2179" s="5" t="s">
        <v>45</v>
      </c>
      <c r="C2179" s="22" t="s">
        <v>46</v>
      </c>
      <c r="D2179" s="46">
        <v>358.8</v>
      </c>
      <c r="E2179" s="46">
        <v>13.2</v>
      </c>
      <c r="F2179" s="46">
        <v>13.1</v>
      </c>
      <c r="G2179" s="14">
        <f t="shared" si="315"/>
        <v>-9.9999999999999645E-2</v>
      </c>
      <c r="H2179" s="53">
        <f t="shared" si="316"/>
        <v>99.242424242424249</v>
      </c>
    </row>
    <row r="2180" spans="1:8" ht="14.25" customHeight="1" x14ac:dyDescent="0.2">
      <c r="A2180" s="9"/>
      <c r="B2180" s="4" t="s">
        <v>53</v>
      </c>
      <c r="C2180" s="20"/>
      <c r="D2180" s="54">
        <v>44116.3</v>
      </c>
      <c r="E2180" s="54">
        <v>39443.5</v>
      </c>
      <c r="F2180" s="54">
        <v>36552.6</v>
      </c>
      <c r="G2180" s="62">
        <f t="shared" si="315"/>
        <v>-2890.9000000000015</v>
      </c>
      <c r="H2180" s="53">
        <f t="shared" si="316"/>
        <v>92.670782258166739</v>
      </c>
    </row>
    <row r="2181" spans="1:8" ht="14.25" customHeight="1" x14ac:dyDescent="0.2">
      <c r="A2181" s="9"/>
      <c r="B2181" s="5" t="s">
        <v>54</v>
      </c>
      <c r="C2181" s="22" t="s">
        <v>55</v>
      </c>
      <c r="D2181" s="46">
        <v>0</v>
      </c>
      <c r="E2181" s="46">
        <v>2317</v>
      </c>
      <c r="F2181" s="46">
        <v>1549</v>
      </c>
      <c r="G2181" s="14">
        <f t="shared" si="315"/>
        <v>-768</v>
      </c>
      <c r="H2181" s="53">
        <f t="shared" si="316"/>
        <v>66.853690116529989</v>
      </c>
    </row>
    <row r="2182" spans="1:8" ht="14.25" customHeight="1" x14ac:dyDescent="0.2">
      <c r="A2182" s="9"/>
      <c r="B2182" s="4" t="s">
        <v>56</v>
      </c>
      <c r="C2182" s="20"/>
      <c r="D2182" s="54">
        <v>44116.3</v>
      </c>
      <c r="E2182" s="54">
        <v>41760.5</v>
      </c>
      <c r="F2182" s="54">
        <v>38101.599999999999</v>
      </c>
      <c r="G2182" s="62">
        <f t="shared" si="315"/>
        <v>-3658.9000000000015</v>
      </c>
      <c r="H2182" s="53">
        <f t="shared" si="316"/>
        <v>91.238371188084429</v>
      </c>
    </row>
    <row r="2183" spans="1:8" ht="14.25" customHeight="1" x14ac:dyDescent="0.2">
      <c r="A2183" s="9"/>
      <c r="B2183" s="4" t="s">
        <v>57</v>
      </c>
      <c r="C2183" s="20"/>
      <c r="D2183" s="54">
        <v>44116.3</v>
      </c>
      <c r="E2183" s="54">
        <v>41760.5</v>
      </c>
      <c r="F2183" s="54">
        <v>38101.599999999999</v>
      </c>
      <c r="G2183" s="62">
        <f t="shared" si="315"/>
        <v>-3658.9000000000015</v>
      </c>
      <c r="H2183" s="53">
        <f t="shared" si="316"/>
        <v>91.238371188084429</v>
      </c>
    </row>
    <row r="2184" spans="1:8" ht="14.25" customHeight="1" x14ac:dyDescent="0.2">
      <c r="A2184" s="9"/>
      <c r="B2184" s="197"/>
      <c r="C2184" s="197"/>
      <c r="D2184" s="198"/>
      <c r="E2184" s="198"/>
      <c r="F2184" s="198"/>
      <c r="G2184" s="198"/>
      <c r="H2184" s="198"/>
    </row>
    <row r="2185" spans="1:8" ht="25.5" customHeight="1" x14ac:dyDescent="0.2">
      <c r="A2185" s="9"/>
      <c r="B2185" s="4" t="s">
        <v>398</v>
      </c>
      <c r="C2185" s="26" t="s">
        <v>399</v>
      </c>
      <c r="D2185" s="48"/>
      <c r="E2185" s="48"/>
      <c r="F2185" s="48"/>
      <c r="G2185" s="48"/>
      <c r="H2185" s="48"/>
    </row>
    <row r="2186" spans="1:8" ht="32.25" customHeight="1" x14ac:dyDescent="0.2">
      <c r="A2186" s="9"/>
      <c r="B2186" s="4"/>
      <c r="C2186" s="29" t="s">
        <v>0</v>
      </c>
      <c r="D2186" s="15" t="s">
        <v>501</v>
      </c>
      <c r="E2186" s="15" t="s">
        <v>502</v>
      </c>
      <c r="F2186" s="15" t="s">
        <v>499</v>
      </c>
      <c r="G2186" s="16" t="s">
        <v>472</v>
      </c>
      <c r="H2186" s="15" t="s">
        <v>500</v>
      </c>
    </row>
    <row r="2187" spans="1:8" ht="14.25" customHeight="1" x14ac:dyDescent="0.2">
      <c r="A2187" s="9"/>
      <c r="B2187" s="5" t="s">
        <v>37</v>
      </c>
      <c r="C2187" s="22" t="s">
        <v>38</v>
      </c>
      <c r="D2187" s="51">
        <v>11165</v>
      </c>
      <c r="E2187" s="51">
        <v>13971.6</v>
      </c>
      <c r="F2187" s="51">
        <v>13912</v>
      </c>
      <c r="G2187" s="14">
        <f t="shared" ref="G2187:G2195" si="317">F2187-E2187</f>
        <v>-59.600000000000364</v>
      </c>
      <c r="H2187" s="53">
        <f t="shared" ref="H2187:H2195" si="318">F2187/E2187*100</f>
        <v>99.573420367030266</v>
      </c>
    </row>
    <row r="2188" spans="1:8" ht="14.25" customHeight="1" x14ac:dyDescent="0.2">
      <c r="A2188" s="9"/>
      <c r="B2188" s="5" t="s">
        <v>39</v>
      </c>
      <c r="C2188" s="22" t="s">
        <v>40</v>
      </c>
      <c r="D2188" s="46">
        <v>1727.5</v>
      </c>
      <c r="E2188" s="46">
        <v>2134.1</v>
      </c>
      <c r="F2188" s="46">
        <v>2078.1</v>
      </c>
      <c r="G2188" s="14">
        <f t="shared" si="317"/>
        <v>-56</v>
      </c>
      <c r="H2188" s="53">
        <f t="shared" si="318"/>
        <v>97.375943020477024</v>
      </c>
    </row>
    <row r="2189" spans="1:8" ht="14.25" customHeight="1" x14ac:dyDescent="0.2">
      <c r="A2189" s="9"/>
      <c r="B2189" s="5" t="s">
        <v>41</v>
      </c>
      <c r="C2189" s="22" t="s">
        <v>42</v>
      </c>
      <c r="D2189" s="46">
        <v>3116.4</v>
      </c>
      <c r="E2189" s="46">
        <v>2644</v>
      </c>
      <c r="F2189" s="46">
        <v>2641.6</v>
      </c>
      <c r="G2189" s="14">
        <f t="shared" si="317"/>
        <v>-2.4000000000000909</v>
      </c>
      <c r="H2189" s="53">
        <f t="shared" si="318"/>
        <v>99.909228441754919</v>
      </c>
    </row>
    <row r="2190" spans="1:8" ht="14.25" customHeight="1" x14ac:dyDescent="0.2">
      <c r="A2190" s="9"/>
      <c r="B2190" s="5" t="s">
        <v>43</v>
      </c>
      <c r="C2190" s="22" t="s">
        <v>44</v>
      </c>
      <c r="D2190" s="46">
        <v>660.1</v>
      </c>
      <c r="E2190" s="46">
        <v>506.2</v>
      </c>
      <c r="F2190" s="46">
        <v>470.6</v>
      </c>
      <c r="G2190" s="14">
        <f t="shared" si="317"/>
        <v>-35.599999999999966</v>
      </c>
      <c r="H2190" s="53">
        <f t="shared" si="318"/>
        <v>92.967206637692627</v>
      </c>
    </row>
    <row r="2191" spans="1:8" ht="14.25" customHeight="1" x14ac:dyDescent="0.2">
      <c r="A2191" s="9"/>
      <c r="B2191" s="5" t="s">
        <v>45</v>
      </c>
      <c r="C2191" s="22" t="s">
        <v>46</v>
      </c>
      <c r="D2191" s="46">
        <v>114.3</v>
      </c>
      <c r="E2191" s="46">
        <v>94.3</v>
      </c>
      <c r="F2191" s="46">
        <v>94.3</v>
      </c>
      <c r="G2191" s="14">
        <f t="shared" si="317"/>
        <v>0</v>
      </c>
      <c r="H2191" s="53">
        <f t="shared" si="318"/>
        <v>100</v>
      </c>
    </row>
    <row r="2192" spans="1:8" ht="14.25" customHeight="1" x14ac:dyDescent="0.2">
      <c r="A2192" s="9"/>
      <c r="B2192" s="4" t="s">
        <v>53</v>
      </c>
      <c r="C2192" s="20"/>
      <c r="D2192" s="54">
        <v>16783.3</v>
      </c>
      <c r="E2192" s="54">
        <v>19350.2</v>
      </c>
      <c r="F2192" s="54">
        <v>19196.599999999999</v>
      </c>
      <c r="G2192" s="62">
        <f t="shared" si="317"/>
        <v>-153.60000000000218</v>
      </c>
      <c r="H2192" s="53">
        <f t="shared" si="318"/>
        <v>99.20620975493793</v>
      </c>
    </row>
    <row r="2193" spans="1:8" ht="14.25" customHeight="1" x14ac:dyDescent="0.2">
      <c r="A2193" s="9"/>
      <c r="B2193" s="5" t="s">
        <v>54</v>
      </c>
      <c r="C2193" s="22" t="s">
        <v>55</v>
      </c>
      <c r="D2193" s="46">
        <v>0</v>
      </c>
      <c r="E2193" s="46">
        <v>500.4</v>
      </c>
      <c r="F2193" s="46">
        <v>461.5</v>
      </c>
      <c r="G2193" s="14">
        <f t="shared" si="317"/>
        <v>-38.899999999999977</v>
      </c>
      <c r="H2193" s="53">
        <f t="shared" si="318"/>
        <v>92.226219024780178</v>
      </c>
    </row>
    <row r="2194" spans="1:8" ht="14.25" customHeight="1" x14ac:dyDescent="0.2">
      <c r="A2194" s="9"/>
      <c r="B2194" s="4" t="s">
        <v>56</v>
      </c>
      <c r="C2194" s="20"/>
      <c r="D2194" s="54">
        <v>16783.3</v>
      </c>
      <c r="E2194" s="54">
        <v>19850.599999999999</v>
      </c>
      <c r="F2194" s="54">
        <v>19658.099999999999</v>
      </c>
      <c r="G2194" s="62">
        <f t="shared" si="317"/>
        <v>-192.5</v>
      </c>
      <c r="H2194" s="53">
        <f t="shared" si="318"/>
        <v>99.030256012412721</v>
      </c>
    </row>
    <row r="2195" spans="1:8" ht="14.25" customHeight="1" x14ac:dyDescent="0.2">
      <c r="A2195" s="9"/>
      <c r="B2195" s="4" t="s">
        <v>57</v>
      </c>
      <c r="C2195" s="20"/>
      <c r="D2195" s="54">
        <v>16783.3</v>
      </c>
      <c r="E2195" s="54">
        <v>19850.599999999999</v>
      </c>
      <c r="F2195" s="54">
        <v>19658.099999999999</v>
      </c>
      <c r="G2195" s="62">
        <f t="shared" si="317"/>
        <v>-192.5</v>
      </c>
      <c r="H2195" s="53">
        <f t="shared" si="318"/>
        <v>99.030256012412721</v>
      </c>
    </row>
    <row r="2196" spans="1:8" ht="14.25" customHeight="1" x14ac:dyDescent="0.2">
      <c r="A2196" s="9"/>
      <c r="B2196" s="197"/>
      <c r="C2196" s="197"/>
      <c r="D2196" s="198"/>
      <c r="E2196" s="198"/>
      <c r="F2196" s="198"/>
      <c r="G2196" s="198"/>
      <c r="H2196" s="198"/>
    </row>
    <row r="2197" spans="1:8" ht="22.5" customHeight="1" x14ac:dyDescent="0.2">
      <c r="A2197" s="9"/>
      <c r="B2197" s="4" t="s">
        <v>31</v>
      </c>
      <c r="C2197" s="26" t="s">
        <v>400</v>
      </c>
      <c r="D2197" s="48"/>
      <c r="E2197" s="48"/>
      <c r="F2197" s="48"/>
      <c r="G2197" s="48"/>
      <c r="H2197" s="48"/>
    </row>
    <row r="2198" spans="1:8" ht="26.25" customHeight="1" x14ac:dyDescent="0.2">
      <c r="A2198" s="9"/>
      <c r="B2198" s="4"/>
      <c r="C2198" s="29" t="s">
        <v>0</v>
      </c>
      <c r="D2198" s="15" t="s">
        <v>501</v>
      </c>
      <c r="E2198" s="15" t="s">
        <v>502</v>
      </c>
      <c r="F2198" s="15" t="s">
        <v>499</v>
      </c>
      <c r="G2198" s="16" t="s">
        <v>472</v>
      </c>
      <c r="H2198" s="15" t="s">
        <v>500</v>
      </c>
    </row>
    <row r="2199" spans="1:8" ht="14.25" customHeight="1" x14ac:dyDescent="0.2">
      <c r="A2199" s="9"/>
      <c r="B2199" s="5" t="s">
        <v>37</v>
      </c>
      <c r="C2199" s="22" t="s">
        <v>38</v>
      </c>
      <c r="D2199" s="51">
        <v>13406.8</v>
      </c>
      <c r="E2199" s="51">
        <v>13406.8</v>
      </c>
      <c r="F2199" s="51">
        <v>13406.8</v>
      </c>
      <c r="G2199" s="14">
        <f t="shared" ref="G2199:G2207" si="319">F2199-E2199</f>
        <v>0</v>
      </c>
      <c r="H2199" s="53">
        <f t="shared" ref="H2199:H2206" si="320">F2199/E2199*100</f>
        <v>100</v>
      </c>
    </row>
    <row r="2200" spans="1:8" ht="14.25" customHeight="1" x14ac:dyDescent="0.2">
      <c r="A2200" s="9"/>
      <c r="B2200" s="5" t="s">
        <v>39</v>
      </c>
      <c r="C2200" s="22" t="s">
        <v>40</v>
      </c>
      <c r="D2200" s="46">
        <v>1982.3</v>
      </c>
      <c r="E2200" s="46">
        <v>1982.3</v>
      </c>
      <c r="F2200" s="46">
        <v>1982.3</v>
      </c>
      <c r="G2200" s="14">
        <f t="shared" si="319"/>
        <v>0</v>
      </c>
      <c r="H2200" s="53">
        <f t="shared" si="320"/>
        <v>100</v>
      </c>
    </row>
    <row r="2201" spans="1:8" ht="14.25" customHeight="1" x14ac:dyDescent="0.2">
      <c r="A2201" s="9"/>
      <c r="B2201" s="5" t="s">
        <v>41</v>
      </c>
      <c r="C2201" s="22" t="s">
        <v>42</v>
      </c>
      <c r="D2201" s="46">
        <v>7717</v>
      </c>
      <c r="E2201" s="46">
        <v>13795.1</v>
      </c>
      <c r="F2201" s="46">
        <v>7512.7</v>
      </c>
      <c r="G2201" s="14">
        <f t="shared" si="319"/>
        <v>-6282.4000000000005</v>
      </c>
      <c r="H2201" s="53">
        <f t="shared" si="320"/>
        <v>54.459192031953371</v>
      </c>
    </row>
    <row r="2202" spans="1:8" ht="14.25" customHeight="1" x14ac:dyDescent="0.2">
      <c r="A2202" s="9"/>
      <c r="B2202" s="5" t="s">
        <v>43</v>
      </c>
      <c r="C2202" s="22" t="s">
        <v>44</v>
      </c>
      <c r="D2202" s="46">
        <v>1002.5</v>
      </c>
      <c r="E2202" s="46">
        <v>1002.5</v>
      </c>
      <c r="F2202" s="46">
        <v>555.29999999999995</v>
      </c>
      <c r="G2202" s="14">
        <f t="shared" si="319"/>
        <v>-447.20000000000005</v>
      </c>
      <c r="H2202" s="53">
        <f t="shared" si="320"/>
        <v>55.391521197007478</v>
      </c>
    </row>
    <row r="2203" spans="1:8" ht="14.25" customHeight="1" x14ac:dyDescent="0.2">
      <c r="A2203" s="9"/>
      <c r="B2203" s="4" t="s">
        <v>53</v>
      </c>
      <c r="C2203" s="20"/>
      <c r="D2203" s="54">
        <v>24108.6</v>
      </c>
      <c r="E2203" s="54">
        <v>30186.7</v>
      </c>
      <c r="F2203" s="54">
        <v>23457.1</v>
      </c>
      <c r="G2203" s="62">
        <f t="shared" si="319"/>
        <v>-6729.6000000000022</v>
      </c>
      <c r="H2203" s="53">
        <f t="shared" si="320"/>
        <v>77.706738398036208</v>
      </c>
    </row>
    <row r="2204" spans="1:8" ht="14.25" customHeight="1" x14ac:dyDescent="0.2">
      <c r="A2204" s="9"/>
      <c r="B2204" s="5" t="s">
        <v>54</v>
      </c>
      <c r="C2204" s="22" t="s">
        <v>55</v>
      </c>
      <c r="D2204" s="46">
        <v>600</v>
      </c>
      <c r="E2204" s="46">
        <v>4521.8999999999996</v>
      </c>
      <c r="F2204" s="46">
        <v>3512.1</v>
      </c>
      <c r="G2204" s="14">
        <f t="shared" si="319"/>
        <v>-1009.7999999999997</v>
      </c>
      <c r="H2204" s="53">
        <f t="shared" si="320"/>
        <v>77.668679095070658</v>
      </c>
    </row>
    <row r="2205" spans="1:8" ht="14.25" customHeight="1" x14ac:dyDescent="0.2">
      <c r="A2205" s="9"/>
      <c r="B2205" s="4" t="s">
        <v>56</v>
      </c>
      <c r="C2205" s="20"/>
      <c r="D2205" s="54">
        <v>24708.6</v>
      </c>
      <c r="E2205" s="54">
        <v>34708.6</v>
      </c>
      <c r="F2205" s="54">
        <v>26969.3</v>
      </c>
      <c r="G2205" s="62">
        <f t="shared" si="319"/>
        <v>-7739.2999999999993</v>
      </c>
      <c r="H2205" s="53">
        <f t="shared" si="320"/>
        <v>77.702068075347313</v>
      </c>
    </row>
    <row r="2206" spans="1:8" ht="14.25" customHeight="1" x14ac:dyDescent="0.2">
      <c r="A2206" s="9"/>
      <c r="B2206" s="4" t="s">
        <v>508</v>
      </c>
      <c r="C2206" s="20"/>
      <c r="D2206" s="54">
        <v>0</v>
      </c>
      <c r="E2206" s="54">
        <v>466.8</v>
      </c>
      <c r="F2206" s="54">
        <v>0</v>
      </c>
      <c r="G2206" s="62">
        <f t="shared" si="319"/>
        <v>-466.8</v>
      </c>
      <c r="H2206" s="53">
        <f t="shared" si="320"/>
        <v>0</v>
      </c>
    </row>
    <row r="2207" spans="1:8" ht="14.25" customHeight="1" x14ac:dyDescent="0.2">
      <c r="A2207" s="9"/>
      <c r="B2207" s="4" t="s">
        <v>57</v>
      </c>
      <c r="C2207" s="20"/>
      <c r="D2207" s="54">
        <v>24708.6</v>
      </c>
      <c r="E2207" s="54">
        <v>35175.4</v>
      </c>
      <c r="F2207" s="54">
        <v>26969.3</v>
      </c>
      <c r="G2207" s="62">
        <f t="shared" si="319"/>
        <v>-8206.1000000000022</v>
      </c>
      <c r="H2207" s="53">
        <f t="shared" ref="H2207" si="321">F2207/E2207*100</f>
        <v>76.670912057858615</v>
      </c>
    </row>
    <row r="2208" spans="1:8" ht="14.25" customHeight="1" x14ac:dyDescent="0.2">
      <c r="A2208" s="9"/>
      <c r="B2208" s="197"/>
      <c r="C2208" s="197"/>
      <c r="D2208" s="198"/>
      <c r="E2208" s="198"/>
      <c r="F2208" s="198"/>
      <c r="G2208" s="198"/>
      <c r="H2208" s="198"/>
    </row>
    <row r="2209" spans="1:8" ht="30" customHeight="1" x14ac:dyDescent="0.2">
      <c r="A2209" s="9"/>
      <c r="B2209" s="4" t="s">
        <v>32</v>
      </c>
      <c r="C2209" s="26" t="s">
        <v>401</v>
      </c>
      <c r="D2209" s="48"/>
      <c r="E2209" s="48"/>
      <c r="F2209" s="48"/>
      <c r="G2209" s="48"/>
      <c r="H2209" s="48"/>
    </row>
    <row r="2210" spans="1:8" ht="24.75" customHeight="1" x14ac:dyDescent="0.2">
      <c r="A2210" s="9"/>
      <c r="B2210" s="4"/>
      <c r="C2210" s="29" t="s">
        <v>0</v>
      </c>
      <c r="D2210" s="15" t="s">
        <v>501</v>
      </c>
      <c r="E2210" s="15" t="s">
        <v>502</v>
      </c>
      <c r="F2210" s="15" t="s">
        <v>499</v>
      </c>
      <c r="G2210" s="16" t="s">
        <v>472</v>
      </c>
      <c r="H2210" s="15" t="s">
        <v>500</v>
      </c>
    </row>
    <row r="2211" spans="1:8" ht="14.25" customHeight="1" x14ac:dyDescent="0.2">
      <c r="A2211" s="9"/>
      <c r="B2211" s="5" t="s">
        <v>37</v>
      </c>
      <c r="C2211" s="22" t="s">
        <v>38</v>
      </c>
      <c r="D2211" s="51">
        <v>8326.5</v>
      </c>
      <c r="E2211" s="51">
        <v>6319</v>
      </c>
      <c r="F2211" s="51">
        <v>6319</v>
      </c>
      <c r="G2211" s="14">
        <f t="shared" ref="G2211:G2219" si="322">F2211-E2211</f>
        <v>0</v>
      </c>
      <c r="H2211" s="53">
        <f t="shared" ref="H2211:H2219" si="323">F2211/E2211*100</f>
        <v>100</v>
      </c>
    </row>
    <row r="2212" spans="1:8" ht="14.25" customHeight="1" x14ac:dyDescent="0.2">
      <c r="A2212" s="9"/>
      <c r="B2212" s="5" t="s">
        <v>39</v>
      </c>
      <c r="C2212" s="22" t="s">
        <v>40</v>
      </c>
      <c r="D2212" s="46">
        <v>1231.0999999999999</v>
      </c>
      <c r="E2212" s="46">
        <v>915.2</v>
      </c>
      <c r="F2212" s="46">
        <v>915.2</v>
      </c>
      <c r="G2212" s="14">
        <f t="shared" si="322"/>
        <v>0</v>
      </c>
      <c r="H2212" s="53">
        <f t="shared" si="323"/>
        <v>100</v>
      </c>
    </row>
    <row r="2213" spans="1:8" ht="14.25" customHeight="1" x14ac:dyDescent="0.2">
      <c r="A2213" s="9"/>
      <c r="B2213" s="5" t="s">
        <v>41</v>
      </c>
      <c r="C2213" s="22" t="s">
        <v>42</v>
      </c>
      <c r="D2213" s="46">
        <v>2800</v>
      </c>
      <c r="E2213" s="46">
        <v>16256.8</v>
      </c>
      <c r="F2213" s="46">
        <v>2675.2</v>
      </c>
      <c r="G2213" s="14">
        <f t="shared" si="322"/>
        <v>-13581.599999999999</v>
      </c>
      <c r="H2213" s="53">
        <f t="shared" si="323"/>
        <v>16.455883076620246</v>
      </c>
    </row>
    <row r="2214" spans="1:8" ht="14.25" customHeight="1" x14ac:dyDescent="0.2">
      <c r="A2214" s="9"/>
      <c r="B2214" s="5" t="s">
        <v>43</v>
      </c>
      <c r="C2214" s="22" t="s">
        <v>44</v>
      </c>
      <c r="D2214" s="46">
        <v>400</v>
      </c>
      <c r="E2214" s="46">
        <v>148.1</v>
      </c>
      <c r="F2214" s="46">
        <v>148.1</v>
      </c>
      <c r="G2214" s="14">
        <f t="shared" si="322"/>
        <v>0</v>
      </c>
      <c r="H2214" s="53">
        <f t="shared" si="323"/>
        <v>100</v>
      </c>
    </row>
    <row r="2215" spans="1:8" ht="14.25" customHeight="1" x14ac:dyDescent="0.2">
      <c r="A2215" s="9"/>
      <c r="B2215" s="5" t="s">
        <v>45</v>
      </c>
      <c r="C2215" s="22" t="s">
        <v>46</v>
      </c>
      <c r="D2215" s="46">
        <v>400</v>
      </c>
      <c r="E2215" s="46">
        <v>221.7</v>
      </c>
      <c r="F2215" s="46">
        <v>221.7</v>
      </c>
      <c r="G2215" s="14">
        <f t="shared" si="322"/>
        <v>0</v>
      </c>
      <c r="H2215" s="53">
        <f t="shared" si="323"/>
        <v>100</v>
      </c>
    </row>
    <row r="2216" spans="1:8" ht="14.25" customHeight="1" x14ac:dyDescent="0.2">
      <c r="A2216" s="9"/>
      <c r="B2216" s="4" t="s">
        <v>53</v>
      </c>
      <c r="C2216" s="20"/>
      <c r="D2216" s="54">
        <v>13157.6</v>
      </c>
      <c r="E2216" s="54">
        <v>23860.799999999999</v>
      </c>
      <c r="F2216" s="54">
        <v>10279.200000000001</v>
      </c>
      <c r="G2216" s="62">
        <f t="shared" si="322"/>
        <v>-13581.599999999999</v>
      </c>
      <c r="H2216" s="53">
        <f t="shared" si="323"/>
        <v>43.079863206598276</v>
      </c>
    </row>
    <row r="2217" spans="1:8" ht="14.25" customHeight="1" x14ac:dyDescent="0.2">
      <c r="A2217" s="9"/>
      <c r="B2217" s="5" t="s">
        <v>54</v>
      </c>
      <c r="C2217" s="22" t="s">
        <v>55</v>
      </c>
      <c r="D2217" s="46">
        <v>0</v>
      </c>
      <c r="E2217" s="46">
        <v>3977.9</v>
      </c>
      <c r="F2217" s="46">
        <v>3075.4</v>
      </c>
      <c r="G2217" s="14">
        <f t="shared" si="322"/>
        <v>-902.5</v>
      </c>
      <c r="H2217" s="53">
        <f t="shared" si="323"/>
        <v>77.312149626687457</v>
      </c>
    </row>
    <row r="2218" spans="1:8" ht="14.25" customHeight="1" x14ac:dyDescent="0.2">
      <c r="A2218" s="9"/>
      <c r="B2218" s="4" t="s">
        <v>56</v>
      </c>
      <c r="C2218" s="20"/>
      <c r="D2218" s="54">
        <v>13157.6</v>
      </c>
      <c r="E2218" s="54">
        <v>27838.7</v>
      </c>
      <c r="F2218" s="54">
        <v>13354.5</v>
      </c>
      <c r="G2218" s="62">
        <f t="shared" si="322"/>
        <v>-14484.2</v>
      </c>
      <c r="H2218" s="53">
        <f t="shared" si="323"/>
        <v>47.970990024677874</v>
      </c>
    </row>
    <row r="2219" spans="1:8" ht="14.25" customHeight="1" x14ac:dyDescent="0.2">
      <c r="A2219" s="9"/>
      <c r="B2219" s="4" t="s">
        <v>57</v>
      </c>
      <c r="C2219" s="20"/>
      <c r="D2219" s="54">
        <v>13157.6</v>
      </c>
      <c r="E2219" s="54">
        <v>27838.7</v>
      </c>
      <c r="F2219" s="54">
        <v>13354.5</v>
      </c>
      <c r="G2219" s="62">
        <f t="shared" si="322"/>
        <v>-14484.2</v>
      </c>
      <c r="H2219" s="53">
        <f t="shared" si="323"/>
        <v>47.970990024677874</v>
      </c>
    </row>
    <row r="2220" spans="1:8" ht="14.25" customHeight="1" x14ac:dyDescent="0.2">
      <c r="A2220" s="9"/>
      <c r="B2220" s="197"/>
      <c r="C2220" s="197"/>
      <c r="D2220" s="198"/>
      <c r="E2220" s="198"/>
      <c r="F2220" s="198"/>
      <c r="G2220" s="198"/>
      <c r="H2220" s="198"/>
    </row>
    <row r="2221" spans="1:8" ht="30.75" customHeight="1" x14ac:dyDescent="0.2">
      <c r="A2221" s="9"/>
      <c r="B2221" s="4" t="s">
        <v>33</v>
      </c>
      <c r="C2221" s="26" t="s">
        <v>402</v>
      </c>
      <c r="D2221" s="48"/>
      <c r="E2221" s="48"/>
      <c r="F2221" s="48"/>
      <c r="G2221" s="48"/>
      <c r="H2221" s="48"/>
    </row>
    <row r="2222" spans="1:8" ht="28.5" customHeight="1" x14ac:dyDescent="0.2">
      <c r="A2222" s="9"/>
      <c r="B2222" s="4"/>
      <c r="C2222" s="29" t="s">
        <v>0</v>
      </c>
      <c r="D2222" s="15" t="s">
        <v>501</v>
      </c>
      <c r="E2222" s="15" t="s">
        <v>502</v>
      </c>
      <c r="F2222" s="15" t="s">
        <v>499</v>
      </c>
      <c r="G2222" s="16" t="s">
        <v>472</v>
      </c>
      <c r="H2222" s="15" t="s">
        <v>500</v>
      </c>
    </row>
    <row r="2223" spans="1:8" ht="14.25" customHeight="1" x14ac:dyDescent="0.2">
      <c r="A2223" s="9"/>
      <c r="B2223" s="5" t="s">
        <v>54</v>
      </c>
      <c r="C2223" s="22" t="s">
        <v>55</v>
      </c>
      <c r="D2223" s="51">
        <v>0</v>
      </c>
      <c r="E2223" s="51">
        <v>5396</v>
      </c>
      <c r="F2223" s="51">
        <v>5396</v>
      </c>
      <c r="G2223" s="14">
        <f>F2223-E2223</f>
        <v>0</v>
      </c>
      <c r="H2223" s="53">
        <f t="shared" ref="H2223:H2225" si="324">F2223/E2223*100</f>
        <v>100</v>
      </c>
    </row>
    <row r="2224" spans="1:8" ht="14.25" customHeight="1" x14ac:dyDescent="0.2">
      <c r="A2224" s="9"/>
      <c r="B2224" s="4" t="s">
        <v>56</v>
      </c>
      <c r="C2224" s="20"/>
      <c r="D2224" s="54">
        <v>0</v>
      </c>
      <c r="E2224" s="54">
        <v>5396</v>
      </c>
      <c r="F2224" s="54">
        <v>5396</v>
      </c>
      <c r="G2224" s="62">
        <f>F2224-E2224</f>
        <v>0</v>
      </c>
      <c r="H2224" s="53">
        <f t="shared" si="324"/>
        <v>100</v>
      </c>
    </row>
    <row r="2225" spans="1:8" ht="14.25" customHeight="1" x14ac:dyDescent="0.2">
      <c r="A2225" s="9"/>
      <c r="B2225" s="4" t="s">
        <v>57</v>
      </c>
      <c r="C2225" s="20"/>
      <c r="D2225" s="54">
        <v>0</v>
      </c>
      <c r="E2225" s="54">
        <v>5396</v>
      </c>
      <c r="F2225" s="54">
        <v>5396</v>
      </c>
      <c r="G2225" s="62">
        <f>F2225-E2225</f>
        <v>0</v>
      </c>
      <c r="H2225" s="53">
        <f t="shared" si="324"/>
        <v>100</v>
      </c>
    </row>
    <row r="2226" spans="1:8" ht="14.25" customHeight="1" x14ac:dyDescent="0.2">
      <c r="A2226" s="9"/>
      <c r="B2226" s="197"/>
      <c r="C2226" s="197"/>
      <c r="D2226" s="198"/>
      <c r="E2226" s="198"/>
      <c r="F2226" s="198"/>
      <c r="G2226" s="198"/>
      <c r="H2226" s="198"/>
    </row>
    <row r="2227" spans="1:8" ht="38.25" customHeight="1" x14ac:dyDescent="0.2">
      <c r="A2227" s="9"/>
      <c r="B2227" s="4" t="s">
        <v>403</v>
      </c>
      <c r="C2227" s="26" t="s">
        <v>404</v>
      </c>
      <c r="D2227" s="48"/>
      <c r="E2227" s="48"/>
      <c r="F2227" s="48"/>
      <c r="G2227" s="48"/>
      <c r="H2227" s="48"/>
    </row>
    <row r="2228" spans="1:8" ht="23.25" customHeight="1" x14ac:dyDescent="0.2">
      <c r="A2228" s="9"/>
      <c r="B2228" s="4"/>
      <c r="C2228" s="29" t="s">
        <v>0</v>
      </c>
      <c r="D2228" s="15" t="s">
        <v>501</v>
      </c>
      <c r="E2228" s="15" t="s">
        <v>502</v>
      </c>
      <c r="F2228" s="15" t="s">
        <v>499</v>
      </c>
      <c r="G2228" s="16" t="s">
        <v>472</v>
      </c>
      <c r="H2228" s="15" t="s">
        <v>500</v>
      </c>
    </row>
    <row r="2229" spans="1:8" ht="14.25" customHeight="1" x14ac:dyDescent="0.2">
      <c r="A2229" s="9"/>
      <c r="B2229" s="5" t="s">
        <v>37</v>
      </c>
      <c r="C2229" s="22" t="s">
        <v>38</v>
      </c>
      <c r="D2229" s="51">
        <v>109000</v>
      </c>
      <c r="E2229" s="51">
        <v>108226.3</v>
      </c>
      <c r="F2229" s="51">
        <v>105854.9</v>
      </c>
      <c r="G2229" s="14">
        <f t="shared" ref="G2229:G2238" si="325">F2229-E2229</f>
        <v>-2371.4000000000087</v>
      </c>
      <c r="H2229" s="53">
        <f t="shared" ref="H2229:H2238" si="326">F2229/E2229*100</f>
        <v>97.808850528937967</v>
      </c>
    </row>
    <row r="2230" spans="1:8" ht="14.25" customHeight="1" x14ac:dyDescent="0.2">
      <c r="A2230" s="9"/>
      <c r="B2230" s="5" t="s">
        <v>39</v>
      </c>
      <c r="C2230" s="22" t="s">
        <v>40</v>
      </c>
      <c r="D2230" s="46">
        <v>1400</v>
      </c>
      <c r="E2230" s="46">
        <v>1750</v>
      </c>
      <c r="F2230" s="46">
        <v>1679.8</v>
      </c>
      <c r="G2230" s="14">
        <f t="shared" si="325"/>
        <v>-70.200000000000045</v>
      </c>
      <c r="H2230" s="53">
        <f t="shared" si="326"/>
        <v>95.988571428571419</v>
      </c>
    </row>
    <row r="2231" spans="1:8" ht="14.25" customHeight="1" x14ac:dyDescent="0.2">
      <c r="A2231" s="9"/>
      <c r="B2231" s="5" t="s">
        <v>41</v>
      </c>
      <c r="C2231" s="22" t="s">
        <v>42</v>
      </c>
      <c r="D2231" s="46">
        <v>24953.599999999999</v>
      </c>
      <c r="E2231" s="46">
        <v>29624.1</v>
      </c>
      <c r="F2231" s="46">
        <v>28762.799999999999</v>
      </c>
      <c r="G2231" s="14">
        <f t="shared" si="325"/>
        <v>-861.29999999999927</v>
      </c>
      <c r="H2231" s="53">
        <f t="shared" si="326"/>
        <v>97.092569900857754</v>
      </c>
    </row>
    <row r="2232" spans="1:8" ht="14.25" customHeight="1" x14ac:dyDescent="0.2">
      <c r="A2232" s="9"/>
      <c r="B2232" s="5" t="s">
        <v>43</v>
      </c>
      <c r="C2232" s="22" t="s">
        <v>44</v>
      </c>
      <c r="D2232" s="46">
        <v>6626.1</v>
      </c>
      <c r="E2232" s="46">
        <v>5670.5</v>
      </c>
      <c r="F2232" s="46">
        <v>4282.8</v>
      </c>
      <c r="G2232" s="14">
        <f t="shared" si="325"/>
        <v>-1387.6999999999998</v>
      </c>
      <c r="H2232" s="53">
        <f t="shared" si="326"/>
        <v>75.52773124063134</v>
      </c>
    </row>
    <row r="2233" spans="1:8" ht="14.25" customHeight="1" x14ac:dyDescent="0.2">
      <c r="A2233" s="9"/>
      <c r="B2233" s="5" t="s">
        <v>45</v>
      </c>
      <c r="C2233" s="22" t="s">
        <v>46</v>
      </c>
      <c r="D2233" s="46">
        <v>8000</v>
      </c>
      <c r="E2233" s="46">
        <v>2995.8</v>
      </c>
      <c r="F2233" s="46">
        <v>2433.4</v>
      </c>
      <c r="G2233" s="14">
        <f t="shared" si="325"/>
        <v>-562.40000000000009</v>
      </c>
      <c r="H2233" s="53">
        <f t="shared" si="326"/>
        <v>81.227051205020359</v>
      </c>
    </row>
    <row r="2234" spans="1:8" ht="14.25" customHeight="1" x14ac:dyDescent="0.2">
      <c r="A2234" s="9"/>
      <c r="B2234" s="5" t="s">
        <v>51</v>
      </c>
      <c r="C2234" s="22" t="s">
        <v>52</v>
      </c>
      <c r="D2234" s="46">
        <v>0</v>
      </c>
      <c r="E2234" s="46">
        <v>453.2</v>
      </c>
      <c r="F2234" s="46">
        <v>453.1</v>
      </c>
      <c r="G2234" s="14">
        <f t="shared" si="325"/>
        <v>-9.9999999999965894E-2</v>
      </c>
      <c r="H2234" s="53">
        <f t="shared" si="326"/>
        <v>99.977934686672555</v>
      </c>
    </row>
    <row r="2235" spans="1:8" ht="14.25" customHeight="1" x14ac:dyDescent="0.2">
      <c r="A2235" s="9"/>
      <c r="B2235" s="4" t="s">
        <v>53</v>
      </c>
      <c r="C2235" s="20"/>
      <c r="D2235" s="54">
        <v>149979.70000000001</v>
      </c>
      <c r="E2235" s="54">
        <v>148719.9</v>
      </c>
      <c r="F2235" s="54">
        <v>143466.79999999999</v>
      </c>
      <c r="G2235" s="62">
        <f t="shared" si="325"/>
        <v>-5253.1000000000058</v>
      </c>
      <c r="H2235" s="53">
        <f t="shared" si="326"/>
        <v>96.467789448486712</v>
      </c>
    </row>
    <row r="2236" spans="1:8" ht="14.25" customHeight="1" x14ac:dyDescent="0.2">
      <c r="A2236" s="9"/>
      <c r="B2236" s="5" t="s">
        <v>54</v>
      </c>
      <c r="C2236" s="22" t="s">
        <v>55</v>
      </c>
      <c r="D2236" s="46">
        <v>2000</v>
      </c>
      <c r="E2236" s="46">
        <v>78510.899999999994</v>
      </c>
      <c r="F2236" s="46">
        <v>33845.699999999997</v>
      </c>
      <c r="G2236" s="14">
        <f t="shared" si="325"/>
        <v>-44665.2</v>
      </c>
      <c r="H2236" s="53">
        <f t="shared" si="326"/>
        <v>43.109555488473575</v>
      </c>
    </row>
    <row r="2237" spans="1:8" ht="14.25" customHeight="1" x14ac:dyDescent="0.2">
      <c r="A2237" s="9"/>
      <c r="B2237" s="4" t="s">
        <v>56</v>
      </c>
      <c r="C2237" s="20"/>
      <c r="D2237" s="54">
        <v>151979.70000000001</v>
      </c>
      <c r="E2237" s="54">
        <v>227230.8</v>
      </c>
      <c r="F2237" s="54">
        <v>177312.5</v>
      </c>
      <c r="G2237" s="62">
        <f t="shared" si="325"/>
        <v>-49918.299999999988</v>
      </c>
      <c r="H2237" s="53">
        <f t="shared" si="326"/>
        <v>78.031895324049387</v>
      </c>
    </row>
    <row r="2238" spans="1:8" ht="14.25" customHeight="1" x14ac:dyDescent="0.2">
      <c r="A2238" s="9"/>
      <c r="B2238" s="4" t="s">
        <v>57</v>
      </c>
      <c r="C2238" s="20"/>
      <c r="D2238" s="54">
        <v>151979.70000000001</v>
      </c>
      <c r="E2238" s="54">
        <v>227230.8</v>
      </c>
      <c r="F2238" s="54">
        <v>177312.5</v>
      </c>
      <c r="G2238" s="62">
        <f t="shared" si="325"/>
        <v>-49918.299999999988</v>
      </c>
      <c r="H2238" s="53">
        <f t="shared" si="326"/>
        <v>78.031895324049387</v>
      </c>
    </row>
    <row r="2239" spans="1:8" ht="14.25" customHeight="1" x14ac:dyDescent="0.2">
      <c r="A2239" s="9"/>
      <c r="B2239" s="197"/>
      <c r="C2239" s="197"/>
      <c r="D2239" s="198"/>
      <c r="E2239" s="198"/>
      <c r="F2239" s="198"/>
      <c r="G2239" s="198"/>
      <c r="H2239" s="198"/>
    </row>
    <row r="2240" spans="1:8" ht="33" customHeight="1" x14ac:dyDescent="0.2">
      <c r="A2240" s="9"/>
      <c r="B2240" s="4" t="s">
        <v>405</v>
      </c>
      <c r="C2240" s="26" t="s">
        <v>406</v>
      </c>
      <c r="D2240" s="48"/>
      <c r="E2240" s="48"/>
      <c r="F2240" s="48"/>
      <c r="G2240" s="48"/>
      <c r="H2240" s="48"/>
    </row>
    <row r="2241" spans="1:8" ht="24.75" customHeight="1" x14ac:dyDescent="0.2">
      <c r="A2241" s="9"/>
      <c r="B2241" s="4"/>
      <c r="C2241" s="29" t="s">
        <v>0</v>
      </c>
      <c r="D2241" s="15" t="s">
        <v>501</v>
      </c>
      <c r="E2241" s="15" t="s">
        <v>502</v>
      </c>
      <c r="F2241" s="15" t="s">
        <v>499</v>
      </c>
      <c r="G2241" s="16" t="s">
        <v>472</v>
      </c>
      <c r="H2241" s="15" t="s">
        <v>500</v>
      </c>
    </row>
    <row r="2242" spans="1:8" ht="14.25" customHeight="1" x14ac:dyDescent="0.2">
      <c r="A2242" s="9"/>
      <c r="B2242" s="5" t="s">
        <v>37</v>
      </c>
      <c r="C2242" s="22" t="s">
        <v>38</v>
      </c>
      <c r="D2242" s="51">
        <v>21755.9</v>
      </c>
      <c r="E2242" s="51">
        <v>27155.9</v>
      </c>
      <c r="F2242" s="51">
        <v>25456.9</v>
      </c>
      <c r="G2242" s="14">
        <f t="shared" ref="G2242:G2252" si="327">F2242-E2242</f>
        <v>-1699</v>
      </c>
      <c r="H2242" s="53">
        <f t="shared" ref="H2242:H2252" si="328">F2242/E2242*100</f>
        <v>93.743532712964779</v>
      </c>
    </row>
    <row r="2243" spans="1:8" ht="14.25" customHeight="1" x14ac:dyDescent="0.2">
      <c r="A2243" s="9"/>
      <c r="B2243" s="5" t="s">
        <v>39</v>
      </c>
      <c r="C2243" s="22" t="s">
        <v>40</v>
      </c>
      <c r="D2243" s="46">
        <v>3766.8</v>
      </c>
      <c r="E2243" s="46">
        <v>4516.8</v>
      </c>
      <c r="F2243" s="46">
        <v>3767.6</v>
      </c>
      <c r="G2243" s="14">
        <f t="shared" si="327"/>
        <v>-749.20000000000027</v>
      </c>
      <c r="H2243" s="53">
        <f t="shared" si="328"/>
        <v>83.413035777541623</v>
      </c>
    </row>
    <row r="2244" spans="1:8" ht="14.25" customHeight="1" x14ac:dyDescent="0.2">
      <c r="A2244" s="9"/>
      <c r="B2244" s="5" t="s">
        <v>41</v>
      </c>
      <c r="C2244" s="22" t="s">
        <v>42</v>
      </c>
      <c r="D2244" s="46">
        <v>7302.7</v>
      </c>
      <c r="E2244" s="46">
        <v>6492.7</v>
      </c>
      <c r="F2244" s="46">
        <v>6474.4</v>
      </c>
      <c r="G2244" s="14">
        <f t="shared" si="327"/>
        <v>-18.300000000000182</v>
      </c>
      <c r="H2244" s="53">
        <f t="shared" si="328"/>
        <v>99.718144993608206</v>
      </c>
    </row>
    <row r="2245" spans="1:8" ht="14.25" customHeight="1" x14ac:dyDescent="0.2">
      <c r="A2245" s="9"/>
      <c r="B2245" s="5" t="s">
        <v>43</v>
      </c>
      <c r="C2245" s="22" t="s">
        <v>44</v>
      </c>
      <c r="D2245" s="46">
        <v>2025.4</v>
      </c>
      <c r="E2245" s="46">
        <v>981.7</v>
      </c>
      <c r="F2245" s="46">
        <v>529.29999999999995</v>
      </c>
      <c r="G2245" s="14">
        <f t="shared" si="327"/>
        <v>-452.40000000000009</v>
      </c>
      <c r="H2245" s="53">
        <f t="shared" si="328"/>
        <v>53.916675155342766</v>
      </c>
    </row>
    <row r="2246" spans="1:8" ht="14.25" customHeight="1" x14ac:dyDescent="0.2">
      <c r="A2246" s="9"/>
      <c r="B2246" s="5" t="s">
        <v>45</v>
      </c>
      <c r="C2246" s="22" t="s">
        <v>46</v>
      </c>
      <c r="D2246" s="46">
        <v>1200</v>
      </c>
      <c r="E2246" s="46">
        <v>1793</v>
      </c>
      <c r="F2246" s="46">
        <v>1793</v>
      </c>
      <c r="G2246" s="14">
        <f t="shared" si="327"/>
        <v>0</v>
      </c>
      <c r="H2246" s="53">
        <f t="shared" si="328"/>
        <v>100</v>
      </c>
    </row>
    <row r="2247" spans="1:8" ht="14.25" customHeight="1" x14ac:dyDescent="0.2">
      <c r="A2247" s="9"/>
      <c r="B2247" s="5" t="s">
        <v>139</v>
      </c>
      <c r="C2247" s="22" t="s">
        <v>140</v>
      </c>
      <c r="D2247" s="46">
        <v>1000</v>
      </c>
      <c r="E2247" s="46">
        <v>1810</v>
      </c>
      <c r="F2247" s="46">
        <v>0</v>
      </c>
      <c r="G2247" s="14">
        <f t="shared" si="327"/>
        <v>-1810</v>
      </c>
      <c r="H2247" s="53">
        <f t="shared" si="328"/>
        <v>0</v>
      </c>
    </row>
    <row r="2248" spans="1:8" ht="14.25" customHeight="1" x14ac:dyDescent="0.2">
      <c r="A2248" s="9"/>
      <c r="B2248" s="5" t="s">
        <v>47</v>
      </c>
      <c r="C2248" s="22" t="s">
        <v>48</v>
      </c>
      <c r="D2248" s="46">
        <v>195.2</v>
      </c>
      <c r="E2248" s="46">
        <v>157</v>
      </c>
      <c r="F2248" s="46">
        <v>157</v>
      </c>
      <c r="G2248" s="14">
        <f t="shared" si="327"/>
        <v>0</v>
      </c>
      <c r="H2248" s="53">
        <f t="shared" si="328"/>
        <v>100</v>
      </c>
    </row>
    <row r="2249" spans="1:8" ht="14.25" customHeight="1" x14ac:dyDescent="0.2">
      <c r="A2249" s="9"/>
      <c r="B2249" s="4" t="s">
        <v>53</v>
      </c>
      <c r="C2249" s="20"/>
      <c r="D2249" s="54">
        <v>37246</v>
      </c>
      <c r="E2249" s="54">
        <v>42907.1</v>
      </c>
      <c r="F2249" s="54">
        <v>38178.1</v>
      </c>
      <c r="G2249" s="62">
        <f t="shared" si="327"/>
        <v>-4729</v>
      </c>
      <c r="H2249" s="53">
        <f t="shared" si="328"/>
        <v>88.978514045461012</v>
      </c>
    </row>
    <row r="2250" spans="1:8" ht="14.25" customHeight="1" x14ac:dyDescent="0.2">
      <c r="A2250" s="9"/>
      <c r="B2250" s="5" t="s">
        <v>54</v>
      </c>
      <c r="C2250" s="22" t="s">
        <v>55</v>
      </c>
      <c r="D2250" s="46">
        <v>0</v>
      </c>
      <c r="E2250" s="46">
        <v>0</v>
      </c>
      <c r="F2250" s="47">
        <v>-75</v>
      </c>
      <c r="G2250" s="14">
        <f t="shared" si="327"/>
        <v>-75</v>
      </c>
      <c r="H2250" s="53"/>
    </row>
    <row r="2251" spans="1:8" ht="14.25" customHeight="1" x14ac:dyDescent="0.2">
      <c r="A2251" s="9"/>
      <c r="B2251" s="4" t="s">
        <v>56</v>
      </c>
      <c r="C2251" s="20"/>
      <c r="D2251" s="54">
        <v>37246</v>
      </c>
      <c r="E2251" s="54">
        <v>42907.1</v>
      </c>
      <c r="F2251" s="54">
        <v>38103.1</v>
      </c>
      <c r="G2251" s="62">
        <f t="shared" si="327"/>
        <v>-4804</v>
      </c>
      <c r="H2251" s="53">
        <f t="shared" si="328"/>
        <v>88.803717799618241</v>
      </c>
    </row>
    <row r="2252" spans="1:8" ht="14.25" customHeight="1" x14ac:dyDescent="0.2">
      <c r="A2252" s="9"/>
      <c r="B2252" s="4" t="s">
        <v>57</v>
      </c>
      <c r="C2252" s="20"/>
      <c r="D2252" s="54">
        <v>37246</v>
      </c>
      <c r="E2252" s="54">
        <v>42907.1</v>
      </c>
      <c r="F2252" s="54">
        <v>38103.1</v>
      </c>
      <c r="G2252" s="62">
        <f t="shared" si="327"/>
        <v>-4804</v>
      </c>
      <c r="H2252" s="53">
        <f t="shared" si="328"/>
        <v>88.803717799618241</v>
      </c>
    </row>
    <row r="2253" spans="1:8" ht="14.25" customHeight="1" x14ac:dyDescent="0.2">
      <c r="A2253" s="9"/>
      <c r="B2253" s="197"/>
      <c r="C2253" s="197"/>
      <c r="D2253" s="198"/>
      <c r="E2253" s="198"/>
      <c r="F2253" s="198"/>
      <c r="G2253" s="198"/>
      <c r="H2253" s="198"/>
    </row>
    <row r="2254" spans="1:8" ht="33.75" customHeight="1" x14ac:dyDescent="0.2">
      <c r="A2254" s="9"/>
      <c r="B2254" s="4" t="s">
        <v>407</v>
      </c>
      <c r="C2254" s="26" t="s">
        <v>408</v>
      </c>
      <c r="D2254" s="48"/>
      <c r="E2254" s="48"/>
      <c r="F2254" s="48"/>
      <c r="G2254" s="48"/>
      <c r="H2254" s="48"/>
    </row>
    <row r="2255" spans="1:8" ht="30.75" customHeight="1" x14ac:dyDescent="0.2">
      <c r="A2255" s="9"/>
      <c r="B2255" s="4"/>
      <c r="C2255" s="29" t="s">
        <v>0</v>
      </c>
      <c r="D2255" s="15" t="s">
        <v>501</v>
      </c>
      <c r="E2255" s="15" t="s">
        <v>502</v>
      </c>
      <c r="F2255" s="15" t="s">
        <v>499</v>
      </c>
      <c r="G2255" s="16" t="s">
        <v>472</v>
      </c>
      <c r="H2255" s="15" t="s">
        <v>500</v>
      </c>
    </row>
    <row r="2256" spans="1:8" ht="14.25" customHeight="1" x14ac:dyDescent="0.2">
      <c r="A2256" s="9"/>
      <c r="B2256" s="5" t="s">
        <v>37</v>
      </c>
      <c r="C2256" s="22" t="s">
        <v>38</v>
      </c>
      <c r="D2256" s="51">
        <v>285109.8</v>
      </c>
      <c r="E2256" s="51">
        <v>274594.90000000002</v>
      </c>
      <c r="F2256" s="51">
        <v>262511.2</v>
      </c>
      <c r="G2256" s="14">
        <f t="shared" ref="G2256:G2267" si="329">F2256-E2256</f>
        <v>-12083.700000000012</v>
      </c>
      <c r="H2256" s="53">
        <f t="shared" ref="H2256:H2267" si="330">F2256/E2256*100</f>
        <v>95.599444854948132</v>
      </c>
    </row>
    <row r="2257" spans="1:8" ht="14.25" customHeight="1" x14ac:dyDescent="0.2">
      <c r="A2257" s="9"/>
      <c r="B2257" s="5" t="s">
        <v>39</v>
      </c>
      <c r="C2257" s="22" t="s">
        <v>40</v>
      </c>
      <c r="D2257" s="46">
        <v>42889.4</v>
      </c>
      <c r="E2257" s="46">
        <v>44229.2</v>
      </c>
      <c r="F2257" s="46">
        <v>39522.800000000003</v>
      </c>
      <c r="G2257" s="14">
        <f t="shared" si="329"/>
        <v>-4706.3999999999942</v>
      </c>
      <c r="H2257" s="53">
        <f t="shared" si="330"/>
        <v>89.359065956426988</v>
      </c>
    </row>
    <row r="2258" spans="1:8" ht="14.25" customHeight="1" x14ac:dyDescent="0.2">
      <c r="A2258" s="9"/>
      <c r="B2258" s="5" t="s">
        <v>41</v>
      </c>
      <c r="C2258" s="22" t="s">
        <v>42</v>
      </c>
      <c r="D2258" s="46">
        <v>166620.4</v>
      </c>
      <c r="E2258" s="46">
        <v>159143</v>
      </c>
      <c r="F2258" s="46">
        <v>128899.6</v>
      </c>
      <c r="G2258" s="14">
        <f t="shared" si="329"/>
        <v>-30243.399999999994</v>
      </c>
      <c r="H2258" s="53">
        <f t="shared" si="330"/>
        <v>80.996085281790599</v>
      </c>
    </row>
    <row r="2259" spans="1:8" ht="14.25" customHeight="1" x14ac:dyDescent="0.2">
      <c r="A2259" s="9"/>
      <c r="B2259" s="5" t="s">
        <v>43</v>
      </c>
      <c r="C2259" s="22" t="s">
        <v>44</v>
      </c>
      <c r="D2259" s="46">
        <v>31491.4</v>
      </c>
      <c r="E2259" s="46">
        <v>13792.5</v>
      </c>
      <c r="F2259" s="46">
        <v>12896</v>
      </c>
      <c r="G2259" s="14">
        <f t="shared" si="329"/>
        <v>-896.5</v>
      </c>
      <c r="H2259" s="53">
        <f t="shared" si="330"/>
        <v>93.500090628965012</v>
      </c>
    </row>
    <row r="2260" spans="1:8" ht="14.25" customHeight="1" x14ac:dyDescent="0.2">
      <c r="A2260" s="9"/>
      <c r="B2260" s="5" t="s">
        <v>45</v>
      </c>
      <c r="C2260" s="22" t="s">
        <v>46</v>
      </c>
      <c r="D2260" s="46">
        <v>5127.6000000000004</v>
      </c>
      <c r="E2260" s="46">
        <v>7227.9</v>
      </c>
      <c r="F2260" s="46">
        <v>7179.9</v>
      </c>
      <c r="G2260" s="14">
        <f t="shared" si="329"/>
        <v>-48</v>
      </c>
      <c r="H2260" s="53">
        <f t="shared" si="330"/>
        <v>99.335906694890625</v>
      </c>
    </row>
    <row r="2261" spans="1:8" ht="14.25" customHeight="1" x14ac:dyDescent="0.2">
      <c r="A2261" s="9"/>
      <c r="B2261" s="5" t="s">
        <v>47</v>
      </c>
      <c r="C2261" s="22" t="s">
        <v>48</v>
      </c>
      <c r="D2261" s="46">
        <v>758.8</v>
      </c>
      <c r="E2261" s="46">
        <v>577.5</v>
      </c>
      <c r="F2261" s="46">
        <v>577.5</v>
      </c>
      <c r="G2261" s="14">
        <f t="shared" si="329"/>
        <v>0</v>
      </c>
      <c r="H2261" s="53">
        <f t="shared" si="330"/>
        <v>100</v>
      </c>
    </row>
    <row r="2262" spans="1:8" ht="14.25" customHeight="1" x14ac:dyDescent="0.2">
      <c r="A2262" s="9"/>
      <c r="B2262" s="5" t="s">
        <v>51</v>
      </c>
      <c r="C2262" s="22" t="s">
        <v>52</v>
      </c>
      <c r="D2262" s="46">
        <v>0</v>
      </c>
      <c r="E2262" s="46">
        <v>178.5</v>
      </c>
      <c r="F2262" s="46">
        <v>178.5</v>
      </c>
      <c r="G2262" s="14">
        <f t="shared" si="329"/>
        <v>0</v>
      </c>
      <c r="H2262" s="53">
        <f t="shared" si="330"/>
        <v>100</v>
      </c>
    </row>
    <row r="2263" spans="1:8" ht="14.25" customHeight="1" x14ac:dyDescent="0.2">
      <c r="A2263" s="9"/>
      <c r="B2263" s="4" t="s">
        <v>53</v>
      </c>
      <c r="C2263" s="20"/>
      <c r="D2263" s="54">
        <v>531997.4</v>
      </c>
      <c r="E2263" s="54">
        <v>499743.5</v>
      </c>
      <c r="F2263" s="54">
        <v>451765.5</v>
      </c>
      <c r="G2263" s="62">
        <f t="shared" si="329"/>
        <v>-47978</v>
      </c>
      <c r="H2263" s="53">
        <f t="shared" si="330"/>
        <v>90.399474930639428</v>
      </c>
    </row>
    <row r="2264" spans="1:8" ht="14.25" customHeight="1" x14ac:dyDescent="0.2">
      <c r="A2264" s="9"/>
      <c r="B2264" s="5" t="s">
        <v>54</v>
      </c>
      <c r="C2264" s="22" t="s">
        <v>55</v>
      </c>
      <c r="D2264" s="46">
        <v>30000</v>
      </c>
      <c r="E2264" s="46">
        <v>30000</v>
      </c>
      <c r="F2264" s="46">
        <v>28758.7</v>
      </c>
      <c r="G2264" s="14">
        <f t="shared" si="329"/>
        <v>-1241.2999999999993</v>
      </c>
      <c r="H2264" s="53">
        <f t="shared" si="330"/>
        <v>95.862333333333339</v>
      </c>
    </row>
    <row r="2265" spans="1:8" ht="14.25" customHeight="1" x14ac:dyDescent="0.2">
      <c r="A2265" s="9"/>
      <c r="B2265" s="4" t="s">
        <v>56</v>
      </c>
      <c r="C2265" s="20"/>
      <c r="D2265" s="54">
        <v>561997.4</v>
      </c>
      <c r="E2265" s="54">
        <v>529743.5</v>
      </c>
      <c r="F2265" s="54">
        <v>480524.2</v>
      </c>
      <c r="G2265" s="62">
        <f t="shared" si="329"/>
        <v>-49219.299999999988</v>
      </c>
      <c r="H2265" s="53">
        <f t="shared" si="330"/>
        <v>90.708843053289002</v>
      </c>
    </row>
    <row r="2266" spans="1:8" ht="14.25" customHeight="1" x14ac:dyDescent="0.2">
      <c r="A2266" s="9"/>
      <c r="B2266" s="4" t="s">
        <v>508</v>
      </c>
      <c r="C2266" s="20"/>
      <c r="D2266" s="54">
        <v>3900</v>
      </c>
      <c r="E2266" s="54">
        <v>4052.4</v>
      </c>
      <c r="F2266" s="54">
        <v>3080.7</v>
      </c>
      <c r="G2266" s="62">
        <f t="shared" si="329"/>
        <v>-971.70000000000027</v>
      </c>
      <c r="H2266" s="53">
        <f t="shared" si="330"/>
        <v>76.021616819662412</v>
      </c>
    </row>
    <row r="2267" spans="1:8" ht="14.25" customHeight="1" x14ac:dyDescent="0.2">
      <c r="A2267" s="9"/>
      <c r="B2267" s="4" t="s">
        <v>57</v>
      </c>
      <c r="C2267" s="20"/>
      <c r="D2267" s="54">
        <v>565897.4</v>
      </c>
      <c r="E2267" s="54">
        <v>533795.9</v>
      </c>
      <c r="F2267" s="54">
        <v>483604.9</v>
      </c>
      <c r="G2267" s="62">
        <f t="shared" si="329"/>
        <v>-50191</v>
      </c>
      <c r="H2267" s="53">
        <f t="shared" si="330"/>
        <v>90.59734254234624</v>
      </c>
    </row>
    <row r="2268" spans="1:8" ht="14.25" customHeight="1" x14ac:dyDescent="0.2">
      <c r="A2268" s="9"/>
      <c r="B2268" s="197"/>
      <c r="C2268" s="197"/>
      <c r="D2268" s="198"/>
      <c r="E2268" s="198"/>
      <c r="F2268" s="198"/>
      <c r="G2268" s="198"/>
      <c r="H2268" s="198"/>
    </row>
    <row r="2269" spans="1:8" ht="26.25" customHeight="1" x14ac:dyDescent="0.2">
      <c r="A2269" s="9"/>
      <c r="B2269" s="4" t="s">
        <v>409</v>
      </c>
      <c r="C2269" s="26" t="s">
        <v>410</v>
      </c>
      <c r="D2269" s="48"/>
      <c r="E2269" s="48"/>
      <c r="F2269" s="48"/>
      <c r="G2269" s="48"/>
      <c r="H2269" s="48"/>
    </row>
    <row r="2270" spans="1:8" ht="37.5" customHeight="1" x14ac:dyDescent="0.2">
      <c r="A2270" s="9"/>
      <c r="B2270" s="4"/>
      <c r="C2270" s="29" t="s">
        <v>0</v>
      </c>
      <c r="D2270" s="15" t="s">
        <v>501</v>
      </c>
      <c r="E2270" s="15" t="s">
        <v>502</v>
      </c>
      <c r="F2270" s="15" t="s">
        <v>499</v>
      </c>
      <c r="G2270" s="16" t="s">
        <v>472</v>
      </c>
      <c r="H2270" s="15" t="s">
        <v>500</v>
      </c>
    </row>
    <row r="2271" spans="1:8" ht="14.25" customHeight="1" x14ac:dyDescent="0.2">
      <c r="A2271" s="9"/>
      <c r="B2271" s="5" t="s">
        <v>37</v>
      </c>
      <c r="C2271" s="22" t="s">
        <v>38</v>
      </c>
      <c r="D2271" s="51">
        <v>23683.8</v>
      </c>
      <c r="E2271" s="51">
        <v>23683.8</v>
      </c>
      <c r="F2271" s="51">
        <v>23123.599999999999</v>
      </c>
      <c r="G2271" s="14">
        <f t="shared" ref="G2271:G2280" si="331">F2271-E2271</f>
        <v>-560.20000000000073</v>
      </c>
      <c r="H2271" s="53">
        <f t="shared" ref="H2271:H2280" si="332">F2271/E2271*100</f>
        <v>97.634670112059723</v>
      </c>
    </row>
    <row r="2272" spans="1:8" ht="14.25" customHeight="1" x14ac:dyDescent="0.2">
      <c r="A2272" s="9"/>
      <c r="B2272" s="5" t="s">
        <v>39</v>
      </c>
      <c r="C2272" s="22" t="s">
        <v>40</v>
      </c>
      <c r="D2272" s="46">
        <v>4085.7</v>
      </c>
      <c r="E2272" s="46">
        <v>4085.7</v>
      </c>
      <c r="F2272" s="46">
        <v>3449.6</v>
      </c>
      <c r="G2272" s="14">
        <f t="shared" si="331"/>
        <v>-636.09999999999991</v>
      </c>
      <c r="H2272" s="53">
        <f t="shared" si="332"/>
        <v>84.431064444281276</v>
      </c>
    </row>
    <row r="2273" spans="1:8" ht="14.25" customHeight="1" x14ac:dyDescent="0.2">
      <c r="A2273" s="9"/>
      <c r="B2273" s="5" t="s">
        <v>41</v>
      </c>
      <c r="C2273" s="22" t="s">
        <v>42</v>
      </c>
      <c r="D2273" s="46">
        <v>578904.80000000005</v>
      </c>
      <c r="E2273" s="46">
        <v>253749.5</v>
      </c>
      <c r="F2273" s="46">
        <v>88613.4</v>
      </c>
      <c r="G2273" s="14">
        <f t="shared" si="331"/>
        <v>-165136.1</v>
      </c>
      <c r="H2273" s="53">
        <f t="shared" si="332"/>
        <v>34.921605756858632</v>
      </c>
    </row>
    <row r="2274" spans="1:8" ht="14.25" customHeight="1" x14ac:dyDescent="0.2">
      <c r="A2274" s="9"/>
      <c r="B2274" s="5" t="s">
        <v>43</v>
      </c>
      <c r="C2274" s="22" t="s">
        <v>44</v>
      </c>
      <c r="D2274" s="46">
        <v>2159.3000000000002</v>
      </c>
      <c r="E2274" s="46">
        <v>1520.2</v>
      </c>
      <c r="F2274" s="46">
        <v>1196.2</v>
      </c>
      <c r="G2274" s="14">
        <f t="shared" si="331"/>
        <v>-324</v>
      </c>
      <c r="H2274" s="53">
        <f t="shared" si="332"/>
        <v>78.687014866464949</v>
      </c>
    </row>
    <row r="2275" spans="1:8" ht="14.25" customHeight="1" x14ac:dyDescent="0.2">
      <c r="A2275" s="9"/>
      <c r="B2275" s="5" t="s">
        <v>45</v>
      </c>
      <c r="C2275" s="22" t="s">
        <v>46</v>
      </c>
      <c r="D2275" s="46">
        <v>434.3</v>
      </c>
      <c r="E2275" s="46">
        <v>634.29999999999995</v>
      </c>
      <c r="F2275" s="46">
        <v>584.29999999999995</v>
      </c>
      <c r="G2275" s="14">
        <f t="shared" si="331"/>
        <v>-50</v>
      </c>
      <c r="H2275" s="53">
        <f t="shared" si="332"/>
        <v>92.117294655525768</v>
      </c>
    </row>
    <row r="2276" spans="1:8" ht="14.25" customHeight="1" x14ac:dyDescent="0.2">
      <c r="A2276" s="9"/>
      <c r="B2276" s="4" t="s">
        <v>53</v>
      </c>
      <c r="C2276" s="20"/>
      <c r="D2276" s="54">
        <v>609267.9</v>
      </c>
      <c r="E2276" s="54">
        <v>283673.5</v>
      </c>
      <c r="F2276" s="54">
        <v>116967.1</v>
      </c>
      <c r="G2276" s="62">
        <f t="shared" si="331"/>
        <v>-166706.4</v>
      </c>
      <c r="H2276" s="53">
        <f t="shared" si="332"/>
        <v>41.233002025215612</v>
      </c>
    </row>
    <row r="2277" spans="1:8" ht="14.25" customHeight="1" x14ac:dyDescent="0.2">
      <c r="A2277" s="9"/>
      <c r="B2277" s="5" t="s">
        <v>54</v>
      </c>
      <c r="C2277" s="22" t="s">
        <v>55</v>
      </c>
      <c r="D2277" s="46">
        <v>44114.3</v>
      </c>
      <c r="E2277" s="46">
        <v>52391.6</v>
      </c>
      <c r="F2277" s="46">
        <v>50106</v>
      </c>
      <c r="G2277" s="14">
        <f t="shared" si="331"/>
        <v>-2285.5999999999985</v>
      </c>
      <c r="H2277" s="53">
        <f t="shared" si="332"/>
        <v>95.637468601836943</v>
      </c>
    </row>
    <row r="2278" spans="1:8" ht="14.25" customHeight="1" x14ac:dyDescent="0.2">
      <c r="A2278" s="9"/>
      <c r="B2278" s="4" t="s">
        <v>56</v>
      </c>
      <c r="C2278" s="20"/>
      <c r="D2278" s="54">
        <v>653382.19999999995</v>
      </c>
      <c r="E2278" s="54">
        <v>336065.1</v>
      </c>
      <c r="F2278" s="54">
        <v>167073.1</v>
      </c>
      <c r="G2278" s="62">
        <f t="shared" si="331"/>
        <v>-168991.99999999997</v>
      </c>
      <c r="H2278" s="53">
        <f t="shared" si="332"/>
        <v>49.714504719472515</v>
      </c>
    </row>
    <row r="2279" spans="1:8" ht="14.25" customHeight="1" x14ac:dyDescent="0.2">
      <c r="A2279" s="9"/>
      <c r="B2279" s="4" t="s">
        <v>508</v>
      </c>
      <c r="C2279" s="20"/>
      <c r="D2279" s="54">
        <v>0</v>
      </c>
      <c r="E2279" s="54">
        <v>9487.1</v>
      </c>
      <c r="F2279" s="54">
        <v>9461.9</v>
      </c>
      <c r="G2279" s="62">
        <f t="shared" si="331"/>
        <v>-25.200000000000728</v>
      </c>
      <c r="H2279" s="53">
        <f t="shared" si="332"/>
        <v>99.734376152881282</v>
      </c>
    </row>
    <row r="2280" spans="1:8" ht="14.25" customHeight="1" x14ac:dyDescent="0.2">
      <c r="A2280" s="9"/>
      <c r="B2280" s="4" t="s">
        <v>57</v>
      </c>
      <c r="C2280" s="20"/>
      <c r="D2280" s="54">
        <v>653382.19999999995</v>
      </c>
      <c r="E2280" s="54">
        <v>345552.2</v>
      </c>
      <c r="F2280" s="54">
        <v>176535</v>
      </c>
      <c r="G2280" s="62">
        <f t="shared" si="331"/>
        <v>-169017.2</v>
      </c>
      <c r="H2280" s="53">
        <f t="shared" si="332"/>
        <v>51.087795129071665</v>
      </c>
    </row>
    <row r="2281" spans="1:8" ht="14.25" customHeight="1" x14ac:dyDescent="0.2">
      <c r="A2281" s="9"/>
      <c r="B2281" s="197"/>
      <c r="C2281" s="197"/>
      <c r="D2281" s="198"/>
      <c r="E2281" s="198"/>
      <c r="F2281" s="198"/>
      <c r="G2281" s="198"/>
      <c r="H2281" s="198"/>
    </row>
    <row r="2282" spans="1:8" ht="29.25" customHeight="1" x14ac:dyDescent="0.2">
      <c r="A2282" s="9"/>
      <c r="B2282" s="4" t="s">
        <v>411</v>
      </c>
      <c r="C2282" s="26" t="s">
        <v>412</v>
      </c>
      <c r="D2282" s="48"/>
      <c r="E2282" s="48"/>
      <c r="F2282" s="48"/>
      <c r="G2282" s="48"/>
      <c r="H2282" s="48"/>
    </row>
    <row r="2283" spans="1:8" ht="30.75" customHeight="1" x14ac:dyDescent="0.2">
      <c r="A2283" s="9"/>
      <c r="B2283" s="4"/>
      <c r="C2283" s="29" t="s">
        <v>0</v>
      </c>
      <c r="D2283" s="15" t="s">
        <v>501</v>
      </c>
      <c r="E2283" s="15" t="s">
        <v>502</v>
      </c>
      <c r="F2283" s="15" t="s">
        <v>499</v>
      </c>
      <c r="G2283" s="16" t="s">
        <v>472</v>
      </c>
      <c r="H2283" s="15" t="s">
        <v>500</v>
      </c>
    </row>
    <row r="2284" spans="1:8" ht="14.25" customHeight="1" x14ac:dyDescent="0.2">
      <c r="A2284" s="9"/>
      <c r="B2284" s="5" t="s">
        <v>37</v>
      </c>
      <c r="C2284" s="22" t="s">
        <v>38</v>
      </c>
      <c r="D2284" s="51">
        <v>21939</v>
      </c>
      <c r="E2284" s="51">
        <v>22263</v>
      </c>
      <c r="F2284" s="51">
        <v>22263</v>
      </c>
      <c r="G2284" s="14">
        <f t="shared" ref="G2284:G2294" si="333">F2284-E2284</f>
        <v>0</v>
      </c>
      <c r="H2284" s="53">
        <f t="shared" ref="H2284:H2294" si="334">F2284/E2284*100</f>
        <v>100</v>
      </c>
    </row>
    <row r="2285" spans="1:8" ht="14.25" customHeight="1" x14ac:dyDescent="0.2">
      <c r="A2285" s="9"/>
      <c r="B2285" s="5" t="s">
        <v>39</v>
      </c>
      <c r="C2285" s="22" t="s">
        <v>40</v>
      </c>
      <c r="D2285" s="46">
        <v>3271.4</v>
      </c>
      <c r="E2285" s="46">
        <v>3404.6</v>
      </c>
      <c r="F2285" s="46">
        <v>3404.6</v>
      </c>
      <c r="G2285" s="14">
        <f t="shared" si="333"/>
        <v>0</v>
      </c>
      <c r="H2285" s="53">
        <f t="shared" si="334"/>
        <v>100</v>
      </c>
    </row>
    <row r="2286" spans="1:8" ht="14.25" customHeight="1" x14ac:dyDescent="0.2">
      <c r="A2286" s="9"/>
      <c r="B2286" s="5" t="s">
        <v>41</v>
      </c>
      <c r="C2286" s="22" t="s">
        <v>42</v>
      </c>
      <c r="D2286" s="46">
        <v>11620.7</v>
      </c>
      <c r="E2286" s="46">
        <v>11620.7</v>
      </c>
      <c r="F2286" s="46">
        <v>8897.2999999999993</v>
      </c>
      <c r="G2286" s="14">
        <f t="shared" si="333"/>
        <v>-2723.4000000000015</v>
      </c>
      <c r="H2286" s="53">
        <f t="shared" si="334"/>
        <v>76.564234512550868</v>
      </c>
    </row>
    <row r="2287" spans="1:8" ht="14.25" customHeight="1" x14ac:dyDescent="0.2">
      <c r="A2287" s="9"/>
      <c r="B2287" s="5" t="s">
        <v>43</v>
      </c>
      <c r="C2287" s="22" t="s">
        <v>44</v>
      </c>
      <c r="D2287" s="46">
        <v>1879.6</v>
      </c>
      <c r="E2287" s="46">
        <v>1422.4</v>
      </c>
      <c r="F2287" s="46">
        <v>887.4</v>
      </c>
      <c r="G2287" s="14">
        <f t="shared" si="333"/>
        <v>-535.00000000000011</v>
      </c>
      <c r="H2287" s="53">
        <f t="shared" si="334"/>
        <v>62.387514060742397</v>
      </c>
    </row>
    <row r="2288" spans="1:8" ht="14.25" customHeight="1" x14ac:dyDescent="0.2">
      <c r="A2288" s="9"/>
      <c r="B2288" s="5" t="s">
        <v>45</v>
      </c>
      <c r="C2288" s="22" t="s">
        <v>46</v>
      </c>
      <c r="D2288" s="46">
        <v>884.1</v>
      </c>
      <c r="E2288" s="46">
        <v>884.1</v>
      </c>
      <c r="F2288" s="46">
        <v>505.9</v>
      </c>
      <c r="G2288" s="14">
        <f t="shared" si="333"/>
        <v>-378.20000000000005</v>
      </c>
      <c r="H2288" s="53">
        <f t="shared" si="334"/>
        <v>57.222033706594274</v>
      </c>
    </row>
    <row r="2289" spans="1:8" ht="14.25" customHeight="1" x14ac:dyDescent="0.2">
      <c r="A2289" s="9"/>
      <c r="B2289" s="5" t="s">
        <v>139</v>
      </c>
      <c r="C2289" s="22" t="s">
        <v>140</v>
      </c>
      <c r="D2289" s="46">
        <v>9800</v>
      </c>
      <c r="E2289" s="46">
        <v>9800</v>
      </c>
      <c r="F2289" s="46">
        <v>9549.4</v>
      </c>
      <c r="G2289" s="14">
        <f t="shared" si="333"/>
        <v>-250.60000000000036</v>
      </c>
      <c r="H2289" s="53">
        <f t="shared" si="334"/>
        <v>97.442857142857136</v>
      </c>
    </row>
    <row r="2290" spans="1:8" ht="14.25" customHeight="1" x14ac:dyDescent="0.2">
      <c r="A2290" s="9"/>
      <c r="B2290" s="4" t="s">
        <v>53</v>
      </c>
      <c r="C2290" s="20"/>
      <c r="D2290" s="54">
        <v>49394.8</v>
      </c>
      <c r="E2290" s="54">
        <v>49394.8</v>
      </c>
      <c r="F2290" s="54">
        <v>45507.5</v>
      </c>
      <c r="G2290" s="62">
        <f t="shared" si="333"/>
        <v>-3887.3000000000029</v>
      </c>
      <c r="H2290" s="53">
        <f t="shared" si="334"/>
        <v>92.130143253945747</v>
      </c>
    </row>
    <row r="2291" spans="1:8" ht="14.25" customHeight="1" x14ac:dyDescent="0.2">
      <c r="A2291" s="9"/>
      <c r="B2291" s="5" t="s">
        <v>54</v>
      </c>
      <c r="C2291" s="22" t="s">
        <v>55</v>
      </c>
      <c r="D2291" s="46">
        <v>54681.8</v>
      </c>
      <c r="E2291" s="46">
        <v>20324</v>
      </c>
      <c r="F2291" s="46">
        <v>6664</v>
      </c>
      <c r="G2291" s="14">
        <f t="shared" si="333"/>
        <v>-13660</v>
      </c>
      <c r="H2291" s="53">
        <f t="shared" si="334"/>
        <v>32.788821098209013</v>
      </c>
    </row>
    <row r="2292" spans="1:8" ht="14.25" customHeight="1" x14ac:dyDescent="0.2">
      <c r="A2292" s="9"/>
      <c r="B2292" s="4" t="s">
        <v>56</v>
      </c>
      <c r="C2292" s="20"/>
      <c r="D2292" s="54">
        <v>104076.6</v>
      </c>
      <c r="E2292" s="54">
        <v>69718.8</v>
      </c>
      <c r="F2292" s="54">
        <v>52171.5</v>
      </c>
      <c r="G2292" s="62">
        <f t="shared" si="333"/>
        <v>-17547.300000000003</v>
      </c>
      <c r="H2292" s="53">
        <f t="shared" si="334"/>
        <v>74.831322397975867</v>
      </c>
    </row>
    <row r="2293" spans="1:8" ht="14.25" customHeight="1" x14ac:dyDescent="0.2">
      <c r="A2293" s="9"/>
      <c r="B2293" s="4" t="s">
        <v>508</v>
      </c>
      <c r="C2293" s="20"/>
      <c r="D2293" s="54">
        <v>4910</v>
      </c>
      <c r="E2293" s="54">
        <v>68843.100000000006</v>
      </c>
      <c r="F2293" s="54">
        <v>28113.599999999999</v>
      </c>
      <c r="G2293" s="62">
        <f t="shared" si="333"/>
        <v>-40729.500000000007</v>
      </c>
      <c r="H2293" s="53">
        <f t="shared" si="334"/>
        <v>40.83720808621343</v>
      </c>
    </row>
    <row r="2294" spans="1:8" ht="14.25" customHeight="1" x14ac:dyDescent="0.2">
      <c r="A2294" s="9"/>
      <c r="B2294" s="4" t="s">
        <v>57</v>
      </c>
      <c r="C2294" s="20"/>
      <c r="D2294" s="54">
        <v>108986.6</v>
      </c>
      <c r="E2294" s="54">
        <v>138561.9</v>
      </c>
      <c r="F2294" s="54">
        <v>80285.100000000006</v>
      </c>
      <c r="G2294" s="62">
        <f t="shared" si="333"/>
        <v>-58276.799999999988</v>
      </c>
      <c r="H2294" s="53">
        <f t="shared" si="334"/>
        <v>57.941685268461249</v>
      </c>
    </row>
    <row r="2295" spans="1:8" ht="14.25" customHeight="1" x14ac:dyDescent="0.2">
      <c r="A2295" s="9"/>
      <c r="B2295" s="197"/>
      <c r="C2295" s="197"/>
      <c r="D2295" s="198"/>
      <c r="E2295" s="198"/>
      <c r="F2295" s="198"/>
      <c r="G2295" s="198"/>
      <c r="H2295" s="198"/>
    </row>
    <row r="2296" spans="1:8" ht="33.75" customHeight="1" x14ac:dyDescent="0.2">
      <c r="A2296" s="9"/>
      <c r="B2296" s="4" t="s">
        <v>413</v>
      </c>
      <c r="C2296" s="26" t="s">
        <v>414</v>
      </c>
      <c r="D2296" s="48"/>
      <c r="E2296" s="48"/>
      <c r="F2296" s="48"/>
      <c r="G2296" s="48"/>
      <c r="H2296" s="48"/>
    </row>
    <row r="2297" spans="1:8" ht="25.5" customHeight="1" x14ac:dyDescent="0.2">
      <c r="A2297" s="9"/>
      <c r="B2297" s="4"/>
      <c r="C2297" s="29" t="s">
        <v>0</v>
      </c>
      <c r="D2297" s="15" t="s">
        <v>501</v>
      </c>
      <c r="E2297" s="15" t="s">
        <v>502</v>
      </c>
      <c r="F2297" s="15" t="s">
        <v>499</v>
      </c>
      <c r="G2297" s="16" t="s">
        <v>472</v>
      </c>
      <c r="H2297" s="15" t="s">
        <v>500</v>
      </c>
    </row>
    <row r="2298" spans="1:8" ht="14.25" customHeight="1" x14ac:dyDescent="0.2">
      <c r="A2298" s="9"/>
      <c r="B2298" s="5" t="s">
        <v>37</v>
      </c>
      <c r="C2298" s="22" t="s">
        <v>38</v>
      </c>
      <c r="D2298" s="51">
        <v>18476.900000000001</v>
      </c>
      <c r="E2298" s="51">
        <v>18476.900000000001</v>
      </c>
      <c r="F2298" s="51">
        <v>18476.900000000001</v>
      </c>
      <c r="G2298" s="14">
        <f t="shared" ref="G2298:G2307" si="335">F2298-E2298</f>
        <v>0</v>
      </c>
      <c r="H2298" s="53">
        <f t="shared" ref="H2298:H2307" si="336">F2298/E2298*100</f>
        <v>100</v>
      </c>
    </row>
    <row r="2299" spans="1:8" ht="14.25" customHeight="1" x14ac:dyDescent="0.2">
      <c r="A2299" s="9"/>
      <c r="B2299" s="5" t="s">
        <v>39</v>
      </c>
      <c r="C2299" s="22" t="s">
        <v>40</v>
      </c>
      <c r="D2299" s="46">
        <v>166</v>
      </c>
      <c r="E2299" s="46">
        <v>166</v>
      </c>
      <c r="F2299" s="46">
        <v>166</v>
      </c>
      <c r="G2299" s="14">
        <f t="shared" si="335"/>
        <v>0</v>
      </c>
      <c r="H2299" s="53">
        <f t="shared" si="336"/>
        <v>100</v>
      </c>
    </row>
    <row r="2300" spans="1:8" ht="14.25" customHeight="1" x14ac:dyDescent="0.2">
      <c r="A2300" s="9"/>
      <c r="B2300" s="5" t="s">
        <v>41</v>
      </c>
      <c r="C2300" s="22" t="s">
        <v>42</v>
      </c>
      <c r="D2300" s="46">
        <v>12281.4</v>
      </c>
      <c r="E2300" s="46">
        <v>13065.4</v>
      </c>
      <c r="F2300" s="46">
        <v>12927.4</v>
      </c>
      <c r="G2300" s="14">
        <f t="shared" si="335"/>
        <v>-138</v>
      </c>
      <c r="H2300" s="53">
        <f t="shared" si="336"/>
        <v>98.943775161877937</v>
      </c>
    </row>
    <row r="2301" spans="1:8" ht="14.25" customHeight="1" x14ac:dyDescent="0.2">
      <c r="A2301" s="9"/>
      <c r="B2301" s="5" t="s">
        <v>43</v>
      </c>
      <c r="C2301" s="22" t="s">
        <v>44</v>
      </c>
      <c r="D2301" s="46">
        <v>503.2</v>
      </c>
      <c r="E2301" s="46">
        <v>503.2</v>
      </c>
      <c r="F2301" s="46">
        <v>500.2</v>
      </c>
      <c r="G2301" s="14">
        <f t="shared" si="335"/>
        <v>-3</v>
      </c>
      <c r="H2301" s="53">
        <f t="shared" si="336"/>
        <v>99.403815580286164</v>
      </c>
    </row>
    <row r="2302" spans="1:8" ht="14.25" customHeight="1" x14ac:dyDescent="0.2">
      <c r="A2302" s="9"/>
      <c r="B2302" s="5" t="s">
        <v>45</v>
      </c>
      <c r="C2302" s="22" t="s">
        <v>46</v>
      </c>
      <c r="D2302" s="46">
        <v>262.60000000000002</v>
      </c>
      <c r="E2302" s="46">
        <v>262.60000000000002</v>
      </c>
      <c r="F2302" s="46">
        <v>228.6</v>
      </c>
      <c r="G2302" s="14">
        <f t="shared" si="335"/>
        <v>-34.000000000000028</v>
      </c>
      <c r="H2302" s="53">
        <f t="shared" si="336"/>
        <v>87.052551408987043</v>
      </c>
    </row>
    <row r="2303" spans="1:8" ht="14.25" customHeight="1" x14ac:dyDescent="0.2">
      <c r="A2303" s="9"/>
      <c r="B2303" s="5" t="s">
        <v>49</v>
      </c>
      <c r="C2303" s="22" t="s">
        <v>50</v>
      </c>
      <c r="D2303" s="46">
        <v>239.6</v>
      </c>
      <c r="E2303" s="46">
        <v>239.6</v>
      </c>
      <c r="F2303" s="46">
        <v>231.2</v>
      </c>
      <c r="G2303" s="14">
        <f t="shared" si="335"/>
        <v>-8.4000000000000057</v>
      </c>
      <c r="H2303" s="53">
        <f t="shared" si="336"/>
        <v>96.494156928213698</v>
      </c>
    </row>
    <row r="2304" spans="1:8" ht="14.25" customHeight="1" x14ac:dyDescent="0.2">
      <c r="A2304" s="9"/>
      <c r="B2304" s="4" t="s">
        <v>53</v>
      </c>
      <c r="C2304" s="20"/>
      <c r="D2304" s="54">
        <v>31929.7</v>
      </c>
      <c r="E2304" s="54">
        <v>32713.7</v>
      </c>
      <c r="F2304" s="54">
        <v>32530.2</v>
      </c>
      <c r="G2304" s="62">
        <f t="shared" si="335"/>
        <v>-183.5</v>
      </c>
      <c r="H2304" s="53">
        <f t="shared" si="336"/>
        <v>99.439072926633187</v>
      </c>
    </row>
    <row r="2305" spans="1:8" ht="14.25" customHeight="1" x14ac:dyDescent="0.2">
      <c r="A2305" s="9"/>
      <c r="B2305" s="5" t="s">
        <v>54</v>
      </c>
      <c r="C2305" s="22" t="s">
        <v>55</v>
      </c>
      <c r="D2305" s="46">
        <v>838</v>
      </c>
      <c r="E2305" s="46">
        <v>54</v>
      </c>
      <c r="F2305" s="46">
        <v>49</v>
      </c>
      <c r="G2305" s="14">
        <f t="shared" si="335"/>
        <v>-5</v>
      </c>
      <c r="H2305" s="53">
        <f t="shared" si="336"/>
        <v>90.740740740740748</v>
      </c>
    </row>
    <row r="2306" spans="1:8" ht="14.25" customHeight="1" x14ac:dyDescent="0.2">
      <c r="A2306" s="9"/>
      <c r="B2306" s="4" t="s">
        <v>56</v>
      </c>
      <c r="C2306" s="20"/>
      <c r="D2306" s="54">
        <v>32767.7</v>
      </c>
      <c r="E2306" s="54">
        <v>32767.7</v>
      </c>
      <c r="F2306" s="54">
        <v>32579.200000000001</v>
      </c>
      <c r="G2306" s="62">
        <f t="shared" si="335"/>
        <v>-188.5</v>
      </c>
      <c r="H2306" s="53">
        <f t="shared" si="336"/>
        <v>99.424738385666373</v>
      </c>
    </row>
    <row r="2307" spans="1:8" ht="14.25" customHeight="1" x14ac:dyDescent="0.2">
      <c r="A2307" s="9"/>
      <c r="B2307" s="4" t="s">
        <v>57</v>
      </c>
      <c r="C2307" s="20"/>
      <c r="D2307" s="54">
        <v>32767.7</v>
      </c>
      <c r="E2307" s="54">
        <v>32767.7</v>
      </c>
      <c r="F2307" s="54">
        <v>32579.200000000001</v>
      </c>
      <c r="G2307" s="62">
        <f t="shared" si="335"/>
        <v>-188.5</v>
      </c>
      <c r="H2307" s="53">
        <f t="shared" si="336"/>
        <v>99.424738385666373</v>
      </c>
    </row>
    <row r="2308" spans="1:8" ht="14.25" customHeight="1" x14ac:dyDescent="0.2">
      <c r="A2308" s="9"/>
      <c r="B2308" s="197"/>
      <c r="C2308" s="197"/>
      <c r="D2308" s="198"/>
      <c r="E2308" s="198"/>
      <c r="F2308" s="198"/>
      <c r="G2308" s="198"/>
      <c r="H2308" s="198"/>
    </row>
    <row r="2309" spans="1:8" ht="30.75" customHeight="1" x14ac:dyDescent="0.2">
      <c r="A2309" s="9"/>
      <c r="B2309" s="4" t="s">
        <v>415</v>
      </c>
      <c r="C2309" s="26" t="s">
        <v>416</v>
      </c>
      <c r="D2309" s="48"/>
      <c r="E2309" s="48"/>
      <c r="F2309" s="48"/>
      <c r="G2309" s="48"/>
      <c r="H2309" s="48"/>
    </row>
    <row r="2310" spans="1:8" ht="27" customHeight="1" x14ac:dyDescent="0.2">
      <c r="A2310" s="9"/>
      <c r="B2310" s="4"/>
      <c r="C2310" s="29" t="s">
        <v>0</v>
      </c>
      <c r="D2310" s="15" t="s">
        <v>501</v>
      </c>
      <c r="E2310" s="15" t="s">
        <v>502</v>
      </c>
      <c r="F2310" s="15" t="s">
        <v>499</v>
      </c>
      <c r="G2310" s="16" t="s">
        <v>472</v>
      </c>
      <c r="H2310" s="15" t="s">
        <v>500</v>
      </c>
    </row>
    <row r="2311" spans="1:8" ht="14.25" customHeight="1" x14ac:dyDescent="0.2">
      <c r="A2311" s="9"/>
      <c r="B2311" s="5" t="s">
        <v>37</v>
      </c>
      <c r="C2311" s="22" t="s">
        <v>38</v>
      </c>
      <c r="D2311" s="46">
        <v>14888</v>
      </c>
      <c r="E2311" s="46">
        <v>14888</v>
      </c>
      <c r="F2311" s="46">
        <v>14888</v>
      </c>
      <c r="G2311" s="14">
        <f t="shared" ref="G2311:G2320" si="337">F2311-E2311</f>
        <v>0</v>
      </c>
      <c r="H2311" s="53">
        <f t="shared" ref="H2311:H2320" si="338">F2311/E2311*100</f>
        <v>100</v>
      </c>
    </row>
    <row r="2312" spans="1:8" ht="14.25" customHeight="1" x14ac:dyDescent="0.2">
      <c r="A2312" s="9"/>
      <c r="B2312" s="5" t="s">
        <v>39</v>
      </c>
      <c r="C2312" s="22" t="s">
        <v>40</v>
      </c>
      <c r="D2312" s="46">
        <v>2110.1999999999998</v>
      </c>
      <c r="E2312" s="46">
        <v>2110.1999999999998</v>
      </c>
      <c r="F2312" s="46">
        <v>2110.1999999999998</v>
      </c>
      <c r="G2312" s="14">
        <f t="shared" si="337"/>
        <v>0</v>
      </c>
      <c r="H2312" s="53">
        <f t="shared" si="338"/>
        <v>100</v>
      </c>
    </row>
    <row r="2313" spans="1:8" ht="14.25" customHeight="1" x14ac:dyDescent="0.2">
      <c r="A2313" s="9"/>
      <c r="B2313" s="5" t="s">
        <v>41</v>
      </c>
      <c r="C2313" s="22" t="s">
        <v>42</v>
      </c>
      <c r="D2313" s="46">
        <v>3364.9</v>
      </c>
      <c r="E2313" s="46">
        <v>3364.9</v>
      </c>
      <c r="F2313" s="46">
        <v>2739.2</v>
      </c>
      <c r="G2313" s="14">
        <f t="shared" si="337"/>
        <v>-625.70000000000027</v>
      </c>
      <c r="H2313" s="53">
        <f t="shared" si="338"/>
        <v>81.40509376207315</v>
      </c>
    </row>
    <row r="2314" spans="1:8" ht="14.25" customHeight="1" x14ac:dyDescent="0.2">
      <c r="A2314" s="9"/>
      <c r="B2314" s="5" t="s">
        <v>43</v>
      </c>
      <c r="C2314" s="22" t="s">
        <v>44</v>
      </c>
      <c r="D2314" s="46">
        <v>488.7</v>
      </c>
      <c r="E2314" s="46">
        <v>488.7</v>
      </c>
      <c r="F2314" s="46">
        <v>215.2</v>
      </c>
      <c r="G2314" s="14">
        <f t="shared" si="337"/>
        <v>-273.5</v>
      </c>
      <c r="H2314" s="53">
        <f t="shared" si="338"/>
        <v>44.035195416410886</v>
      </c>
    </row>
    <row r="2315" spans="1:8" ht="14.25" customHeight="1" x14ac:dyDescent="0.2">
      <c r="A2315" s="9"/>
      <c r="B2315" s="5" t="s">
        <v>45</v>
      </c>
      <c r="C2315" s="22" t="s">
        <v>46</v>
      </c>
      <c r="D2315" s="46">
        <v>358.8</v>
      </c>
      <c r="E2315" s="46">
        <v>358.8</v>
      </c>
      <c r="F2315" s="46">
        <v>50.3</v>
      </c>
      <c r="G2315" s="14">
        <f t="shared" si="337"/>
        <v>-308.5</v>
      </c>
      <c r="H2315" s="53">
        <f t="shared" si="338"/>
        <v>14.018952062430323</v>
      </c>
    </row>
    <row r="2316" spans="1:8" ht="14.25" customHeight="1" x14ac:dyDescent="0.2">
      <c r="A2316" s="9"/>
      <c r="B2316" s="4" t="s">
        <v>53</v>
      </c>
      <c r="C2316" s="20"/>
      <c r="D2316" s="54">
        <v>21210.6</v>
      </c>
      <c r="E2316" s="54">
        <v>21210.6</v>
      </c>
      <c r="F2316" s="54">
        <v>20003</v>
      </c>
      <c r="G2316" s="62">
        <f t="shared" si="337"/>
        <v>-1207.5999999999985</v>
      </c>
      <c r="H2316" s="53">
        <f t="shared" si="338"/>
        <v>94.306620274768278</v>
      </c>
    </row>
    <row r="2317" spans="1:8" ht="14.25" customHeight="1" x14ac:dyDescent="0.2">
      <c r="A2317" s="9"/>
      <c r="B2317" s="5" t="s">
        <v>54</v>
      </c>
      <c r="C2317" s="22" t="s">
        <v>55</v>
      </c>
      <c r="D2317" s="46">
        <v>500</v>
      </c>
      <c r="E2317" s="46">
        <v>500</v>
      </c>
      <c r="F2317" s="46">
        <v>0</v>
      </c>
      <c r="G2317" s="14">
        <f t="shared" si="337"/>
        <v>-500</v>
      </c>
      <c r="H2317" s="53">
        <f t="shared" si="338"/>
        <v>0</v>
      </c>
    </row>
    <row r="2318" spans="1:8" ht="14.25" customHeight="1" x14ac:dyDescent="0.2">
      <c r="A2318" s="9"/>
      <c r="B2318" s="4" t="s">
        <v>56</v>
      </c>
      <c r="C2318" s="20"/>
      <c r="D2318" s="54">
        <v>21710.6</v>
      </c>
      <c r="E2318" s="54">
        <v>21710.6</v>
      </c>
      <c r="F2318" s="54">
        <v>20003</v>
      </c>
      <c r="G2318" s="62">
        <f t="shared" si="337"/>
        <v>-1707.5999999999985</v>
      </c>
      <c r="H2318" s="53">
        <f t="shared" si="338"/>
        <v>92.134717603382683</v>
      </c>
    </row>
    <row r="2319" spans="1:8" ht="14.25" customHeight="1" x14ac:dyDescent="0.2">
      <c r="A2319" s="9"/>
      <c r="B2319" s="4" t="s">
        <v>508</v>
      </c>
      <c r="C2319" s="20"/>
      <c r="D2319" s="54">
        <v>0</v>
      </c>
      <c r="E2319" s="54">
        <v>1.6</v>
      </c>
      <c r="F2319" s="54">
        <v>0</v>
      </c>
      <c r="G2319" s="62">
        <f t="shared" si="337"/>
        <v>-1.6</v>
      </c>
      <c r="H2319" s="53">
        <f t="shared" si="338"/>
        <v>0</v>
      </c>
    </row>
    <row r="2320" spans="1:8" ht="14.25" customHeight="1" x14ac:dyDescent="0.2">
      <c r="A2320" s="9"/>
      <c r="B2320" s="4" t="s">
        <v>57</v>
      </c>
      <c r="C2320" s="20"/>
      <c r="D2320" s="54">
        <v>21710.6</v>
      </c>
      <c r="E2320" s="54">
        <v>21712.2</v>
      </c>
      <c r="F2320" s="54">
        <v>20003</v>
      </c>
      <c r="G2320" s="62">
        <f t="shared" si="337"/>
        <v>-1709.2000000000007</v>
      </c>
      <c r="H2320" s="53">
        <f t="shared" si="338"/>
        <v>92.127928077302158</v>
      </c>
    </row>
    <row r="2321" spans="1:8" ht="14.25" customHeight="1" x14ac:dyDescent="0.2">
      <c r="A2321" s="9"/>
      <c r="B2321" s="197"/>
      <c r="C2321" s="197"/>
      <c r="D2321" s="198"/>
      <c r="E2321" s="198"/>
      <c r="F2321" s="198"/>
      <c r="G2321" s="198"/>
      <c r="H2321" s="198"/>
    </row>
    <row r="2322" spans="1:8" ht="34.5" customHeight="1" x14ac:dyDescent="0.2">
      <c r="A2322" s="9"/>
      <c r="B2322" s="4" t="s">
        <v>417</v>
      </c>
      <c r="C2322" s="26" t="s">
        <v>418</v>
      </c>
      <c r="D2322" s="48"/>
      <c r="E2322" s="48"/>
      <c r="F2322" s="48"/>
      <c r="G2322" s="48"/>
      <c r="H2322" s="48"/>
    </row>
    <row r="2323" spans="1:8" ht="30.75" customHeight="1" x14ac:dyDescent="0.2">
      <c r="A2323" s="9"/>
      <c r="B2323" s="4"/>
      <c r="C2323" s="29" t="s">
        <v>0</v>
      </c>
      <c r="D2323" s="15" t="s">
        <v>501</v>
      </c>
      <c r="E2323" s="15" t="s">
        <v>502</v>
      </c>
      <c r="F2323" s="15" t="s">
        <v>499</v>
      </c>
      <c r="G2323" s="16" t="s">
        <v>472</v>
      </c>
      <c r="H2323" s="15" t="s">
        <v>500</v>
      </c>
    </row>
    <row r="2324" spans="1:8" ht="14.25" customHeight="1" x14ac:dyDescent="0.2">
      <c r="A2324" s="9"/>
      <c r="B2324" s="5" t="s">
        <v>37</v>
      </c>
      <c r="C2324" s="22" t="s">
        <v>38</v>
      </c>
      <c r="D2324" s="46">
        <v>2807.3</v>
      </c>
      <c r="E2324" s="46">
        <v>2807.3</v>
      </c>
      <c r="F2324" s="46">
        <v>2063.6</v>
      </c>
      <c r="G2324" s="14">
        <f t="shared" ref="G2324:G2331" si="339">F2324-E2324</f>
        <v>-743.70000000000027</v>
      </c>
      <c r="H2324" s="53">
        <f t="shared" ref="H2324:H2331" si="340">F2324/E2324*100</f>
        <v>73.508353221957037</v>
      </c>
    </row>
    <row r="2325" spans="1:8" ht="14.25" customHeight="1" x14ac:dyDescent="0.2">
      <c r="A2325" s="9"/>
      <c r="B2325" s="5" t="s">
        <v>39</v>
      </c>
      <c r="C2325" s="22" t="s">
        <v>40</v>
      </c>
      <c r="D2325" s="46">
        <v>428.1</v>
      </c>
      <c r="E2325" s="46">
        <v>428.1</v>
      </c>
      <c r="F2325" s="46">
        <v>308</v>
      </c>
      <c r="G2325" s="14">
        <f t="shared" si="339"/>
        <v>-120.10000000000002</v>
      </c>
      <c r="H2325" s="53">
        <f t="shared" si="340"/>
        <v>71.945807054426538</v>
      </c>
    </row>
    <row r="2326" spans="1:8" ht="14.25" customHeight="1" x14ac:dyDescent="0.2">
      <c r="A2326" s="9"/>
      <c r="B2326" s="5" t="s">
        <v>41</v>
      </c>
      <c r="C2326" s="22" t="s">
        <v>42</v>
      </c>
      <c r="D2326" s="46">
        <v>839.4</v>
      </c>
      <c r="E2326" s="46">
        <v>839.4</v>
      </c>
      <c r="F2326" s="46">
        <v>451.6</v>
      </c>
      <c r="G2326" s="14">
        <f t="shared" si="339"/>
        <v>-387.79999999999995</v>
      </c>
      <c r="H2326" s="53">
        <f t="shared" si="340"/>
        <v>53.80033357159877</v>
      </c>
    </row>
    <row r="2327" spans="1:8" ht="14.25" customHeight="1" x14ac:dyDescent="0.2">
      <c r="A2327" s="9"/>
      <c r="B2327" s="5" t="s">
        <v>43</v>
      </c>
      <c r="C2327" s="22" t="s">
        <v>44</v>
      </c>
      <c r="D2327" s="46">
        <v>120.5</v>
      </c>
      <c r="E2327" s="46">
        <v>120.5</v>
      </c>
      <c r="F2327" s="46">
        <v>70.099999999999994</v>
      </c>
      <c r="G2327" s="14">
        <f t="shared" si="339"/>
        <v>-50.400000000000006</v>
      </c>
      <c r="H2327" s="53">
        <f t="shared" si="340"/>
        <v>58.174273858921154</v>
      </c>
    </row>
    <row r="2328" spans="1:8" ht="14.25" customHeight="1" x14ac:dyDescent="0.2">
      <c r="A2328" s="9"/>
      <c r="B2328" s="4" t="s">
        <v>53</v>
      </c>
      <c r="C2328" s="20"/>
      <c r="D2328" s="54">
        <v>4195.3</v>
      </c>
      <c r="E2328" s="54">
        <v>4195.3</v>
      </c>
      <c r="F2328" s="54">
        <v>2893.3</v>
      </c>
      <c r="G2328" s="62">
        <f t="shared" si="339"/>
        <v>-1302</v>
      </c>
      <c r="H2328" s="53">
        <f t="shared" si="340"/>
        <v>68.965270660024316</v>
      </c>
    </row>
    <row r="2329" spans="1:8" ht="14.25" customHeight="1" x14ac:dyDescent="0.2">
      <c r="A2329" s="9"/>
      <c r="B2329" s="4" t="s">
        <v>56</v>
      </c>
      <c r="C2329" s="20"/>
      <c r="D2329" s="54">
        <v>4195.3</v>
      </c>
      <c r="E2329" s="54">
        <v>4195.3</v>
      </c>
      <c r="F2329" s="54">
        <v>2893.3</v>
      </c>
      <c r="G2329" s="62">
        <f t="shared" si="339"/>
        <v>-1302</v>
      </c>
      <c r="H2329" s="53">
        <f t="shared" si="340"/>
        <v>68.965270660024316</v>
      </c>
    </row>
    <row r="2330" spans="1:8" ht="14.25" customHeight="1" x14ac:dyDescent="0.2">
      <c r="A2330" s="9"/>
      <c r="B2330" s="4" t="s">
        <v>508</v>
      </c>
      <c r="C2330" s="20"/>
      <c r="D2330" s="54">
        <v>10265</v>
      </c>
      <c r="E2330" s="54">
        <v>17114.5</v>
      </c>
      <c r="F2330" s="54">
        <v>8308.2999999999993</v>
      </c>
      <c r="G2330" s="62">
        <f t="shared" si="339"/>
        <v>-8806.2000000000007</v>
      </c>
      <c r="H2330" s="53">
        <f t="shared" si="340"/>
        <v>48.545385491834402</v>
      </c>
    </row>
    <row r="2331" spans="1:8" ht="14.25" customHeight="1" x14ac:dyDescent="0.2">
      <c r="A2331" s="9"/>
      <c r="B2331" s="4" t="s">
        <v>57</v>
      </c>
      <c r="C2331" s="20"/>
      <c r="D2331" s="54">
        <v>14460.3</v>
      </c>
      <c r="E2331" s="54">
        <v>21309.8</v>
      </c>
      <c r="F2331" s="54">
        <v>11201.6</v>
      </c>
      <c r="G2331" s="62">
        <f t="shared" si="339"/>
        <v>-10108.199999999999</v>
      </c>
      <c r="H2331" s="53">
        <f t="shared" si="340"/>
        <v>52.565486302076977</v>
      </c>
    </row>
    <row r="2332" spans="1:8" ht="14.25" customHeight="1" x14ac:dyDescent="0.2">
      <c r="A2332" s="9"/>
      <c r="B2332" s="197"/>
      <c r="C2332" s="197"/>
      <c r="D2332" s="198"/>
      <c r="E2332" s="198"/>
      <c r="F2332" s="198"/>
      <c r="G2332" s="198"/>
      <c r="H2332" s="198"/>
    </row>
    <row r="2333" spans="1:8" ht="33" customHeight="1" x14ac:dyDescent="0.2">
      <c r="A2333" s="9"/>
      <c r="B2333" s="4" t="s">
        <v>419</v>
      </c>
      <c r="C2333" s="26" t="s">
        <v>420</v>
      </c>
      <c r="D2333" s="48"/>
      <c r="E2333" s="48"/>
      <c r="F2333" s="48"/>
      <c r="G2333" s="48"/>
      <c r="H2333" s="48"/>
    </row>
    <row r="2334" spans="1:8" ht="29.25" customHeight="1" x14ac:dyDescent="0.2">
      <c r="A2334" s="9"/>
      <c r="B2334" s="4"/>
      <c r="C2334" s="29" t="s">
        <v>0</v>
      </c>
      <c r="D2334" s="15" t="s">
        <v>501</v>
      </c>
      <c r="E2334" s="15" t="s">
        <v>502</v>
      </c>
      <c r="F2334" s="15" t="s">
        <v>499</v>
      </c>
      <c r="G2334" s="16" t="s">
        <v>472</v>
      </c>
      <c r="H2334" s="15" t="s">
        <v>500</v>
      </c>
    </row>
    <row r="2335" spans="1:8" ht="14.25" customHeight="1" x14ac:dyDescent="0.2">
      <c r="A2335" s="9"/>
      <c r="B2335" s="5" t="s">
        <v>37</v>
      </c>
      <c r="C2335" s="22" t="s">
        <v>38</v>
      </c>
      <c r="D2335" s="51">
        <v>6894.7</v>
      </c>
      <c r="E2335" s="51">
        <v>6894.7</v>
      </c>
      <c r="F2335" s="51">
        <v>6885.2</v>
      </c>
      <c r="G2335" s="14">
        <f t="shared" ref="G2335:G2342" si="341">F2335-E2335</f>
        <v>-9.5</v>
      </c>
      <c r="H2335" s="53">
        <f t="shared" ref="H2335:H2342" si="342">F2335/E2335*100</f>
        <v>99.862213004191631</v>
      </c>
    </row>
    <row r="2336" spans="1:8" ht="14.25" customHeight="1" x14ac:dyDescent="0.2">
      <c r="A2336" s="9"/>
      <c r="B2336" s="5" t="s">
        <v>39</v>
      </c>
      <c r="C2336" s="22" t="s">
        <v>40</v>
      </c>
      <c r="D2336" s="46">
        <v>1064.8</v>
      </c>
      <c r="E2336" s="46">
        <v>1064.8</v>
      </c>
      <c r="F2336" s="46">
        <v>1064.8</v>
      </c>
      <c r="G2336" s="14">
        <f t="shared" si="341"/>
        <v>0</v>
      </c>
      <c r="H2336" s="53">
        <f t="shared" si="342"/>
        <v>100</v>
      </c>
    </row>
    <row r="2337" spans="1:8" ht="14.25" customHeight="1" x14ac:dyDescent="0.2">
      <c r="A2337" s="9"/>
      <c r="B2337" s="5" t="s">
        <v>41</v>
      </c>
      <c r="C2337" s="22" t="s">
        <v>42</v>
      </c>
      <c r="D2337" s="46">
        <v>3171.6</v>
      </c>
      <c r="E2337" s="46">
        <v>3171.6</v>
      </c>
      <c r="F2337" s="46">
        <v>2223.3000000000002</v>
      </c>
      <c r="G2337" s="14">
        <f t="shared" si="341"/>
        <v>-948.29999999999973</v>
      </c>
      <c r="H2337" s="53">
        <f t="shared" si="342"/>
        <v>70.100264850548626</v>
      </c>
    </row>
    <row r="2338" spans="1:8" ht="14.25" customHeight="1" x14ac:dyDescent="0.2">
      <c r="A2338" s="9"/>
      <c r="B2338" s="5" t="s">
        <v>43</v>
      </c>
      <c r="C2338" s="22" t="s">
        <v>44</v>
      </c>
      <c r="D2338" s="46">
        <v>121.4</v>
      </c>
      <c r="E2338" s="46">
        <v>121.4</v>
      </c>
      <c r="F2338" s="46">
        <v>116.3</v>
      </c>
      <c r="G2338" s="14">
        <f t="shared" si="341"/>
        <v>-5.1000000000000085</v>
      </c>
      <c r="H2338" s="53">
        <f t="shared" si="342"/>
        <v>95.799011532125206</v>
      </c>
    </row>
    <row r="2339" spans="1:8" ht="14.25" customHeight="1" x14ac:dyDescent="0.2">
      <c r="A2339" s="9"/>
      <c r="B2339" s="4" t="s">
        <v>53</v>
      </c>
      <c r="C2339" s="20"/>
      <c r="D2339" s="54">
        <v>11252.5</v>
      </c>
      <c r="E2339" s="54">
        <v>11252.5</v>
      </c>
      <c r="F2339" s="54">
        <v>10289.6</v>
      </c>
      <c r="G2339" s="67">
        <f t="shared" si="341"/>
        <v>-962.89999999999964</v>
      </c>
      <c r="H2339" s="53">
        <f t="shared" si="342"/>
        <v>91.442790491002</v>
      </c>
    </row>
    <row r="2340" spans="1:8" ht="14.25" customHeight="1" x14ac:dyDescent="0.2">
      <c r="A2340" s="9"/>
      <c r="B2340" s="5" t="s">
        <v>54</v>
      </c>
      <c r="C2340" s="22" t="s">
        <v>55</v>
      </c>
      <c r="D2340" s="46">
        <v>150</v>
      </c>
      <c r="E2340" s="46">
        <v>0</v>
      </c>
      <c r="F2340" s="47">
        <v>0</v>
      </c>
      <c r="G2340" s="12">
        <f t="shared" si="341"/>
        <v>0</v>
      </c>
      <c r="H2340" s="53"/>
    </row>
    <row r="2341" spans="1:8" ht="14.25" customHeight="1" x14ac:dyDescent="0.2">
      <c r="A2341" s="9"/>
      <c r="B2341" s="4" t="s">
        <v>56</v>
      </c>
      <c r="C2341" s="20"/>
      <c r="D2341" s="54">
        <v>11402.5</v>
      </c>
      <c r="E2341" s="54">
        <v>11252.5</v>
      </c>
      <c r="F2341" s="54">
        <v>10289.6</v>
      </c>
      <c r="G2341" s="68">
        <f t="shared" si="341"/>
        <v>-962.89999999999964</v>
      </c>
      <c r="H2341" s="53">
        <f t="shared" si="342"/>
        <v>91.442790491002</v>
      </c>
    </row>
    <row r="2342" spans="1:8" ht="14.25" customHeight="1" x14ac:dyDescent="0.2">
      <c r="A2342" s="9"/>
      <c r="B2342" s="4" t="s">
        <v>57</v>
      </c>
      <c r="C2342" s="20"/>
      <c r="D2342" s="54">
        <v>11402.5</v>
      </c>
      <c r="E2342" s="54">
        <v>11252.5</v>
      </c>
      <c r="F2342" s="54">
        <v>10289.6</v>
      </c>
      <c r="G2342" s="62">
        <f t="shared" si="341"/>
        <v>-962.89999999999964</v>
      </c>
      <c r="H2342" s="53">
        <f t="shared" si="342"/>
        <v>91.442790491002</v>
      </c>
    </row>
    <row r="2343" spans="1:8" ht="14.25" customHeight="1" x14ac:dyDescent="0.2">
      <c r="A2343" s="9"/>
      <c r="B2343" s="197"/>
      <c r="C2343" s="197"/>
      <c r="D2343" s="198"/>
      <c r="E2343" s="198"/>
      <c r="F2343" s="198"/>
      <c r="G2343" s="198"/>
      <c r="H2343" s="198"/>
    </row>
    <row r="2344" spans="1:8" ht="14.25" customHeight="1" x14ac:dyDescent="0.2">
      <c r="A2344" s="9"/>
      <c r="B2344" s="197"/>
      <c r="C2344" s="197"/>
      <c r="D2344" s="198"/>
      <c r="E2344" s="198"/>
      <c r="F2344" s="198"/>
      <c r="G2344" s="198"/>
      <c r="H2344" s="198"/>
    </row>
    <row r="2345" spans="1:8" ht="31.5" customHeight="1" x14ac:dyDescent="0.2">
      <c r="A2345" s="9"/>
      <c r="B2345" s="4" t="s">
        <v>421</v>
      </c>
      <c r="C2345" s="26" t="s">
        <v>422</v>
      </c>
      <c r="D2345" s="48"/>
      <c r="E2345" s="48"/>
      <c r="F2345" s="48"/>
      <c r="G2345" s="48"/>
      <c r="H2345" s="48"/>
    </row>
    <row r="2346" spans="1:8" ht="34.5" customHeight="1" x14ac:dyDescent="0.2">
      <c r="A2346" s="9"/>
      <c r="B2346" s="4"/>
      <c r="C2346" s="29" t="s">
        <v>0</v>
      </c>
      <c r="D2346" s="15" t="s">
        <v>501</v>
      </c>
      <c r="E2346" s="15" t="s">
        <v>502</v>
      </c>
      <c r="F2346" s="15" t="s">
        <v>499</v>
      </c>
      <c r="G2346" s="16" t="s">
        <v>472</v>
      </c>
      <c r="H2346" s="15" t="s">
        <v>500</v>
      </c>
    </row>
    <row r="2347" spans="1:8" ht="14.25" customHeight="1" x14ac:dyDescent="0.2">
      <c r="A2347" s="9"/>
      <c r="B2347" s="5" t="s">
        <v>37</v>
      </c>
      <c r="C2347" s="22" t="s">
        <v>38</v>
      </c>
      <c r="D2347" s="51">
        <v>1978.6</v>
      </c>
      <c r="E2347" s="51">
        <v>2015.5</v>
      </c>
      <c r="F2347" s="51">
        <v>2015.5</v>
      </c>
      <c r="G2347" s="14">
        <f t="shared" ref="G2347:G2353" si="343">F2347-E2347</f>
        <v>0</v>
      </c>
      <c r="H2347" s="53">
        <f t="shared" ref="H2347:H2353" si="344">F2347/E2347*100</f>
        <v>100</v>
      </c>
    </row>
    <row r="2348" spans="1:8" ht="14.25" customHeight="1" x14ac:dyDescent="0.2">
      <c r="A2348" s="9"/>
      <c r="B2348" s="5" t="s">
        <v>39</v>
      </c>
      <c r="C2348" s="22" t="s">
        <v>40</v>
      </c>
      <c r="D2348" s="46">
        <v>296.39999999999998</v>
      </c>
      <c r="E2348" s="46">
        <v>296.39999999999998</v>
      </c>
      <c r="F2348" s="46">
        <v>296.39999999999998</v>
      </c>
      <c r="G2348" s="14">
        <f t="shared" si="343"/>
        <v>0</v>
      </c>
      <c r="H2348" s="53">
        <f t="shared" si="344"/>
        <v>100</v>
      </c>
    </row>
    <row r="2349" spans="1:8" ht="14.25" customHeight="1" x14ac:dyDescent="0.2">
      <c r="A2349" s="9"/>
      <c r="B2349" s="5" t="s">
        <v>41</v>
      </c>
      <c r="C2349" s="22" t="s">
        <v>42</v>
      </c>
      <c r="D2349" s="46">
        <v>929.3</v>
      </c>
      <c r="E2349" s="46">
        <v>1116.9000000000001</v>
      </c>
      <c r="F2349" s="46">
        <v>1116.9000000000001</v>
      </c>
      <c r="G2349" s="14">
        <f t="shared" si="343"/>
        <v>0</v>
      </c>
      <c r="H2349" s="53">
        <f t="shared" si="344"/>
        <v>100</v>
      </c>
    </row>
    <row r="2350" spans="1:8" ht="14.25" customHeight="1" x14ac:dyDescent="0.2">
      <c r="A2350" s="9"/>
      <c r="B2350" s="5" t="s">
        <v>43</v>
      </c>
      <c r="C2350" s="22" t="s">
        <v>44</v>
      </c>
      <c r="D2350" s="46">
        <v>6.4</v>
      </c>
      <c r="E2350" s="46">
        <v>6.4</v>
      </c>
      <c r="F2350" s="46">
        <v>3.6</v>
      </c>
      <c r="G2350" s="14">
        <f t="shared" si="343"/>
        <v>-2.8000000000000003</v>
      </c>
      <c r="H2350" s="53">
        <f t="shared" si="344"/>
        <v>56.25</v>
      </c>
    </row>
    <row r="2351" spans="1:8" ht="14.25" customHeight="1" x14ac:dyDescent="0.2">
      <c r="A2351" s="9"/>
      <c r="B2351" s="4" t="s">
        <v>53</v>
      </c>
      <c r="C2351" s="20"/>
      <c r="D2351" s="54">
        <v>3210.7</v>
      </c>
      <c r="E2351" s="54">
        <v>3435.2</v>
      </c>
      <c r="F2351" s="54">
        <v>3432.4</v>
      </c>
      <c r="G2351" s="62">
        <f t="shared" si="343"/>
        <v>-2.7999999999997272</v>
      </c>
      <c r="H2351" s="53">
        <f t="shared" si="344"/>
        <v>99.918490917559382</v>
      </c>
    </row>
    <row r="2352" spans="1:8" ht="14.25" customHeight="1" x14ac:dyDescent="0.2">
      <c r="A2352" s="9"/>
      <c r="B2352" s="4" t="s">
        <v>56</v>
      </c>
      <c r="C2352" s="20"/>
      <c r="D2352" s="54">
        <v>3210.7</v>
      </c>
      <c r="E2352" s="54">
        <v>3435.2</v>
      </c>
      <c r="F2352" s="54">
        <v>3432.4</v>
      </c>
      <c r="G2352" s="62">
        <f t="shared" si="343"/>
        <v>-2.7999999999997272</v>
      </c>
      <c r="H2352" s="53">
        <f t="shared" si="344"/>
        <v>99.918490917559382</v>
      </c>
    </row>
    <row r="2353" spans="1:8" ht="14.25" customHeight="1" x14ac:dyDescent="0.2">
      <c r="A2353" s="9"/>
      <c r="B2353" s="4" t="s">
        <v>57</v>
      </c>
      <c r="C2353" s="20"/>
      <c r="D2353" s="54">
        <v>3210.7</v>
      </c>
      <c r="E2353" s="54">
        <v>3435.2</v>
      </c>
      <c r="F2353" s="54">
        <v>3432.4</v>
      </c>
      <c r="G2353" s="62">
        <f t="shared" si="343"/>
        <v>-2.7999999999997272</v>
      </c>
      <c r="H2353" s="53">
        <f t="shared" si="344"/>
        <v>99.918490917559382</v>
      </c>
    </row>
    <row r="2354" spans="1:8" ht="14.25" customHeight="1" x14ac:dyDescent="0.2">
      <c r="A2354" s="9"/>
      <c r="B2354" s="197"/>
      <c r="C2354" s="197"/>
      <c r="D2354" s="198"/>
      <c r="E2354" s="198"/>
      <c r="F2354" s="198"/>
      <c r="G2354" s="198"/>
      <c r="H2354" s="198"/>
    </row>
    <row r="2355" spans="1:8" ht="27" customHeight="1" x14ac:dyDescent="0.2">
      <c r="A2355" s="9"/>
      <c r="B2355" s="4" t="s">
        <v>423</v>
      </c>
      <c r="C2355" s="26" t="s">
        <v>424</v>
      </c>
      <c r="D2355" s="48"/>
      <c r="E2355" s="48"/>
      <c r="F2355" s="48"/>
      <c r="G2355" s="48"/>
      <c r="H2355" s="48"/>
    </row>
    <row r="2356" spans="1:8" ht="27" customHeight="1" x14ac:dyDescent="0.2">
      <c r="A2356" s="9"/>
      <c r="B2356" s="4"/>
      <c r="C2356" s="29" t="s">
        <v>0</v>
      </c>
      <c r="D2356" s="15" t="s">
        <v>501</v>
      </c>
      <c r="E2356" s="15" t="s">
        <v>502</v>
      </c>
      <c r="F2356" s="15" t="s">
        <v>499</v>
      </c>
      <c r="G2356" s="16" t="s">
        <v>472</v>
      </c>
      <c r="H2356" s="15" t="s">
        <v>500</v>
      </c>
    </row>
    <row r="2357" spans="1:8" ht="14.25" customHeight="1" x14ac:dyDescent="0.2">
      <c r="A2357" s="9"/>
      <c r="B2357" s="5" t="s">
        <v>37</v>
      </c>
      <c r="C2357" s="22" t="s">
        <v>38</v>
      </c>
      <c r="D2357" s="46">
        <v>10608</v>
      </c>
      <c r="E2357" s="46">
        <v>10608</v>
      </c>
      <c r="F2357" s="46">
        <v>10608</v>
      </c>
      <c r="G2357" s="14">
        <f t="shared" ref="G2357:G2366" si="345">F2357-E2357</f>
        <v>0</v>
      </c>
      <c r="H2357" s="53">
        <f t="shared" ref="H2357:H2365" si="346">F2357/E2357*100</f>
        <v>100</v>
      </c>
    </row>
    <row r="2358" spans="1:8" ht="14.25" customHeight="1" x14ac:dyDescent="0.2">
      <c r="A2358" s="9"/>
      <c r="B2358" s="5" t="s">
        <v>39</v>
      </c>
      <c r="C2358" s="22" t="s">
        <v>40</v>
      </c>
      <c r="D2358" s="46">
        <v>1829.9</v>
      </c>
      <c r="E2358" s="46">
        <v>1829.9</v>
      </c>
      <c r="F2358" s="46">
        <v>1829.9</v>
      </c>
      <c r="G2358" s="14">
        <f t="shared" si="345"/>
        <v>0</v>
      </c>
      <c r="H2358" s="53">
        <f t="shared" si="346"/>
        <v>100</v>
      </c>
    </row>
    <row r="2359" spans="1:8" ht="14.25" customHeight="1" x14ac:dyDescent="0.2">
      <c r="A2359" s="9"/>
      <c r="B2359" s="5" t="s">
        <v>41</v>
      </c>
      <c r="C2359" s="22" t="s">
        <v>42</v>
      </c>
      <c r="D2359" s="46">
        <v>1331.3</v>
      </c>
      <c r="E2359" s="46">
        <v>631.29999999999995</v>
      </c>
      <c r="F2359" s="46">
        <v>473.6</v>
      </c>
      <c r="G2359" s="14">
        <f t="shared" si="345"/>
        <v>-157.69999999999993</v>
      </c>
      <c r="H2359" s="53">
        <f t="shared" si="346"/>
        <v>75.019800411848578</v>
      </c>
    </row>
    <row r="2360" spans="1:8" ht="14.25" customHeight="1" x14ac:dyDescent="0.2">
      <c r="A2360" s="9"/>
      <c r="B2360" s="5" t="s">
        <v>43</v>
      </c>
      <c r="C2360" s="22" t="s">
        <v>44</v>
      </c>
      <c r="D2360" s="46">
        <v>250</v>
      </c>
      <c r="E2360" s="46">
        <v>250</v>
      </c>
      <c r="F2360" s="46">
        <v>19.5</v>
      </c>
      <c r="G2360" s="14">
        <f t="shared" si="345"/>
        <v>-230.5</v>
      </c>
      <c r="H2360" s="53">
        <f t="shared" si="346"/>
        <v>7.8</v>
      </c>
    </row>
    <row r="2361" spans="1:8" ht="14.25" customHeight="1" x14ac:dyDescent="0.2">
      <c r="A2361" s="9"/>
      <c r="B2361" s="5" t="s">
        <v>45</v>
      </c>
      <c r="C2361" s="22" t="s">
        <v>46</v>
      </c>
      <c r="D2361" s="46">
        <v>775</v>
      </c>
      <c r="E2361" s="46">
        <v>775</v>
      </c>
      <c r="F2361" s="46">
        <v>775</v>
      </c>
      <c r="G2361" s="14">
        <f t="shared" si="345"/>
        <v>0</v>
      </c>
      <c r="H2361" s="53">
        <f t="shared" si="346"/>
        <v>100</v>
      </c>
    </row>
    <row r="2362" spans="1:8" ht="14.25" customHeight="1" x14ac:dyDescent="0.2">
      <c r="A2362" s="9"/>
      <c r="B2362" s="4" t="s">
        <v>53</v>
      </c>
      <c r="C2362" s="20"/>
      <c r="D2362" s="54">
        <v>14794.2</v>
      </c>
      <c r="E2362" s="54">
        <v>14094.2</v>
      </c>
      <c r="F2362" s="54">
        <v>13706</v>
      </c>
      <c r="G2362" s="67">
        <f t="shared" si="345"/>
        <v>-388.20000000000073</v>
      </c>
      <c r="H2362" s="53">
        <f t="shared" si="346"/>
        <v>97.245675526102929</v>
      </c>
    </row>
    <row r="2363" spans="1:8" ht="14.25" customHeight="1" x14ac:dyDescent="0.2">
      <c r="A2363" s="9"/>
      <c r="B2363" s="5" t="s">
        <v>54</v>
      </c>
      <c r="C2363" s="22" t="s">
        <v>55</v>
      </c>
      <c r="D2363" s="46">
        <v>250</v>
      </c>
      <c r="E2363" s="46">
        <v>0</v>
      </c>
      <c r="F2363" s="47">
        <v>0</v>
      </c>
      <c r="G2363" s="12">
        <f t="shared" si="345"/>
        <v>0</v>
      </c>
      <c r="H2363" s="53"/>
    </row>
    <row r="2364" spans="1:8" ht="14.25" customHeight="1" x14ac:dyDescent="0.2">
      <c r="A2364" s="9"/>
      <c r="B2364" s="4" t="s">
        <v>56</v>
      </c>
      <c r="C2364" s="20"/>
      <c r="D2364" s="54">
        <v>15044.2</v>
      </c>
      <c r="E2364" s="54">
        <v>14094.2</v>
      </c>
      <c r="F2364" s="54">
        <v>13706</v>
      </c>
      <c r="G2364" s="68">
        <f t="shared" si="345"/>
        <v>-388.20000000000073</v>
      </c>
      <c r="H2364" s="53">
        <f t="shared" si="346"/>
        <v>97.245675526102929</v>
      </c>
    </row>
    <row r="2365" spans="1:8" ht="14.25" customHeight="1" x14ac:dyDescent="0.2">
      <c r="A2365" s="9"/>
      <c r="B2365" s="4" t="s">
        <v>508</v>
      </c>
      <c r="C2365" s="20"/>
      <c r="D2365" s="54">
        <v>0</v>
      </c>
      <c r="E2365" s="54">
        <v>1407.2</v>
      </c>
      <c r="F2365" s="54">
        <v>422.2</v>
      </c>
      <c r="G2365" s="62">
        <f t="shared" si="345"/>
        <v>-985</v>
      </c>
      <c r="H2365" s="53">
        <f t="shared" si="346"/>
        <v>30.002842524161455</v>
      </c>
    </row>
    <row r="2366" spans="1:8" ht="14.25" customHeight="1" x14ac:dyDescent="0.2">
      <c r="A2366" s="9"/>
      <c r="B2366" s="4" t="s">
        <v>57</v>
      </c>
      <c r="C2366" s="20"/>
      <c r="D2366" s="54">
        <v>15044.2</v>
      </c>
      <c r="E2366" s="54">
        <v>15501.4</v>
      </c>
      <c r="F2366" s="54">
        <v>14128.2</v>
      </c>
      <c r="G2366" s="62">
        <f t="shared" si="345"/>
        <v>-1373.1999999999989</v>
      </c>
      <c r="H2366" s="53">
        <f t="shared" ref="H2366" si="347">F2366/E2366*100</f>
        <v>91.141445288812633</v>
      </c>
    </row>
    <row r="2367" spans="1:8" ht="14.25" customHeight="1" x14ac:dyDescent="0.2">
      <c r="A2367" s="9"/>
      <c r="B2367" s="197"/>
      <c r="C2367" s="197"/>
      <c r="D2367" s="198"/>
      <c r="E2367" s="198"/>
      <c r="F2367" s="198"/>
      <c r="G2367" s="198"/>
      <c r="H2367" s="198"/>
    </row>
    <row r="2368" spans="1:8" ht="32.25" customHeight="1" x14ac:dyDescent="0.2">
      <c r="A2368" s="9"/>
      <c r="B2368" s="4" t="s">
        <v>425</v>
      </c>
      <c r="C2368" s="26" t="s">
        <v>426</v>
      </c>
      <c r="D2368" s="48"/>
      <c r="E2368" s="48"/>
      <c r="F2368" s="48"/>
      <c r="G2368" s="48"/>
      <c r="H2368" s="48"/>
    </row>
    <row r="2369" spans="1:8" ht="30.75" customHeight="1" x14ac:dyDescent="0.2">
      <c r="A2369" s="9"/>
      <c r="B2369" s="4"/>
      <c r="C2369" s="29" t="s">
        <v>0</v>
      </c>
      <c r="D2369" s="15" t="s">
        <v>501</v>
      </c>
      <c r="E2369" s="15" t="s">
        <v>502</v>
      </c>
      <c r="F2369" s="15" t="s">
        <v>499</v>
      </c>
      <c r="G2369" s="16" t="s">
        <v>472</v>
      </c>
      <c r="H2369" s="15" t="s">
        <v>500</v>
      </c>
    </row>
    <row r="2370" spans="1:8" ht="14.25" customHeight="1" x14ac:dyDescent="0.2">
      <c r="A2370" s="9"/>
      <c r="B2370" s="5" t="s">
        <v>37</v>
      </c>
      <c r="C2370" s="22" t="s">
        <v>38</v>
      </c>
      <c r="D2370" s="46">
        <v>13000</v>
      </c>
      <c r="E2370" s="46">
        <v>17300</v>
      </c>
      <c r="F2370" s="46">
        <v>16315.8</v>
      </c>
      <c r="G2370" s="14">
        <f t="shared" ref="G2370:G2379" si="348">F2370-E2370</f>
        <v>-984.20000000000073</v>
      </c>
      <c r="H2370" s="53">
        <f t="shared" ref="H2370:H2379" si="349">F2370/E2370*100</f>
        <v>94.310982658959531</v>
      </c>
    </row>
    <row r="2371" spans="1:8" ht="14.25" customHeight="1" x14ac:dyDescent="0.2">
      <c r="A2371" s="9"/>
      <c r="B2371" s="5" t="s">
        <v>39</v>
      </c>
      <c r="C2371" s="22" t="s">
        <v>40</v>
      </c>
      <c r="D2371" s="46">
        <v>1955.4</v>
      </c>
      <c r="E2371" s="46">
        <v>2559.1999999999998</v>
      </c>
      <c r="F2371" s="46">
        <v>2469.1999999999998</v>
      </c>
      <c r="G2371" s="14">
        <f t="shared" si="348"/>
        <v>-90</v>
      </c>
      <c r="H2371" s="53">
        <f t="shared" si="349"/>
        <v>96.483276023757426</v>
      </c>
    </row>
    <row r="2372" spans="1:8" ht="14.25" customHeight="1" x14ac:dyDescent="0.2">
      <c r="A2372" s="9"/>
      <c r="B2372" s="5" t="s">
        <v>41</v>
      </c>
      <c r="C2372" s="22" t="s">
        <v>42</v>
      </c>
      <c r="D2372" s="46">
        <v>6645.3</v>
      </c>
      <c r="E2372" s="46">
        <v>5022.6000000000004</v>
      </c>
      <c r="F2372" s="46">
        <v>4147.8999999999996</v>
      </c>
      <c r="G2372" s="14">
        <f t="shared" si="348"/>
        <v>-874.70000000000073</v>
      </c>
      <c r="H2372" s="53">
        <f t="shared" si="349"/>
        <v>82.584717078803791</v>
      </c>
    </row>
    <row r="2373" spans="1:8" ht="14.25" customHeight="1" x14ac:dyDescent="0.2">
      <c r="A2373" s="9"/>
      <c r="B2373" s="5" t="s">
        <v>43</v>
      </c>
      <c r="C2373" s="22" t="s">
        <v>44</v>
      </c>
      <c r="D2373" s="46">
        <v>1361.1</v>
      </c>
      <c r="E2373" s="46">
        <v>2361.1</v>
      </c>
      <c r="F2373" s="46">
        <v>2069.8000000000002</v>
      </c>
      <c r="G2373" s="14">
        <f t="shared" si="348"/>
        <v>-291.29999999999973</v>
      </c>
      <c r="H2373" s="53">
        <f t="shared" si="349"/>
        <v>87.662530176612606</v>
      </c>
    </row>
    <row r="2374" spans="1:8" ht="14.25" customHeight="1" x14ac:dyDescent="0.2">
      <c r="A2374" s="9"/>
      <c r="B2374" s="5" t="s">
        <v>45</v>
      </c>
      <c r="C2374" s="22" t="s">
        <v>46</v>
      </c>
      <c r="D2374" s="46">
        <v>600.1</v>
      </c>
      <c r="E2374" s="46">
        <v>600.1</v>
      </c>
      <c r="F2374" s="46">
        <v>599.70000000000005</v>
      </c>
      <c r="G2374" s="14">
        <f t="shared" si="348"/>
        <v>-0.39999999999997726</v>
      </c>
      <c r="H2374" s="53">
        <f t="shared" si="349"/>
        <v>99.933344442592912</v>
      </c>
    </row>
    <row r="2375" spans="1:8" ht="14.25" customHeight="1" x14ac:dyDescent="0.2">
      <c r="A2375" s="9"/>
      <c r="B2375" s="5" t="s">
        <v>139</v>
      </c>
      <c r="C2375" s="22" t="s">
        <v>140</v>
      </c>
      <c r="D2375" s="46">
        <v>1255.5999999999999</v>
      </c>
      <c r="E2375" s="46">
        <v>1255.5999999999999</v>
      </c>
      <c r="F2375" s="46">
        <v>1086.8</v>
      </c>
      <c r="G2375" s="14">
        <f t="shared" si="348"/>
        <v>-168.79999999999995</v>
      </c>
      <c r="H2375" s="53">
        <f t="shared" si="349"/>
        <v>86.556228098120428</v>
      </c>
    </row>
    <row r="2376" spans="1:8" ht="14.25" customHeight="1" x14ac:dyDescent="0.2">
      <c r="A2376" s="9"/>
      <c r="B2376" s="4" t="s">
        <v>53</v>
      </c>
      <c r="C2376" s="20"/>
      <c r="D2376" s="54">
        <v>24817.5</v>
      </c>
      <c r="E2376" s="54">
        <v>29098.6</v>
      </c>
      <c r="F2376" s="54">
        <v>26689.200000000001</v>
      </c>
      <c r="G2376" s="62">
        <f t="shared" si="348"/>
        <v>-2409.3999999999978</v>
      </c>
      <c r="H2376" s="53">
        <f t="shared" si="349"/>
        <v>91.719876557635089</v>
      </c>
    </row>
    <row r="2377" spans="1:8" ht="14.25" customHeight="1" x14ac:dyDescent="0.2">
      <c r="A2377" s="9"/>
      <c r="B2377" s="5" t="s">
        <v>54</v>
      </c>
      <c r="C2377" s="22" t="s">
        <v>55</v>
      </c>
      <c r="D2377" s="46">
        <v>2385.6</v>
      </c>
      <c r="E2377" s="46">
        <v>2314</v>
      </c>
      <c r="F2377" s="46">
        <v>2196</v>
      </c>
      <c r="G2377" s="14">
        <f t="shared" si="348"/>
        <v>-118</v>
      </c>
      <c r="H2377" s="53">
        <f t="shared" si="349"/>
        <v>94.900605012964562</v>
      </c>
    </row>
    <row r="2378" spans="1:8" ht="14.25" customHeight="1" x14ac:dyDescent="0.2">
      <c r="A2378" s="9"/>
      <c r="B2378" s="4" t="s">
        <v>56</v>
      </c>
      <c r="C2378" s="20"/>
      <c r="D2378" s="54">
        <v>27203.1</v>
      </c>
      <c r="E2378" s="54">
        <v>31412.6</v>
      </c>
      <c r="F2378" s="54">
        <v>28885.200000000001</v>
      </c>
      <c r="G2378" s="62">
        <f t="shared" si="348"/>
        <v>-2527.3999999999978</v>
      </c>
      <c r="H2378" s="53">
        <f t="shared" si="349"/>
        <v>91.954183989863949</v>
      </c>
    </row>
    <row r="2379" spans="1:8" ht="14.25" customHeight="1" x14ac:dyDescent="0.2">
      <c r="A2379" s="9"/>
      <c r="B2379" s="4" t="s">
        <v>57</v>
      </c>
      <c r="C2379" s="20"/>
      <c r="D2379" s="54">
        <v>27203.1</v>
      </c>
      <c r="E2379" s="54">
        <v>31412.6</v>
      </c>
      <c r="F2379" s="54">
        <v>28885.200000000001</v>
      </c>
      <c r="G2379" s="62">
        <f t="shared" si="348"/>
        <v>-2527.3999999999978</v>
      </c>
      <c r="H2379" s="53">
        <f t="shared" si="349"/>
        <v>91.954183989863949</v>
      </c>
    </row>
    <row r="2380" spans="1:8" ht="14.25" customHeight="1" x14ac:dyDescent="0.2">
      <c r="A2380" s="9"/>
      <c r="B2380" s="197"/>
      <c r="C2380" s="197"/>
      <c r="D2380" s="198"/>
      <c r="E2380" s="198"/>
      <c r="F2380" s="198"/>
      <c r="G2380" s="198"/>
      <c r="H2380" s="198"/>
    </row>
    <row r="2381" spans="1:8" ht="29.25" customHeight="1" x14ac:dyDescent="0.2">
      <c r="A2381" s="9"/>
      <c r="B2381" s="4" t="s">
        <v>427</v>
      </c>
      <c r="C2381" s="26" t="s">
        <v>428</v>
      </c>
      <c r="D2381" s="48"/>
      <c r="E2381" s="48"/>
      <c r="F2381" s="48"/>
      <c r="G2381" s="48"/>
      <c r="H2381" s="48"/>
    </row>
    <row r="2382" spans="1:8" ht="34.5" customHeight="1" x14ac:dyDescent="0.2">
      <c r="A2382" s="9"/>
      <c r="B2382" s="4"/>
      <c r="C2382" s="29" t="s">
        <v>0</v>
      </c>
      <c r="D2382" s="15" t="s">
        <v>501</v>
      </c>
      <c r="E2382" s="15" t="s">
        <v>502</v>
      </c>
      <c r="F2382" s="15" t="s">
        <v>499</v>
      </c>
      <c r="G2382" s="16" t="s">
        <v>472</v>
      </c>
      <c r="H2382" s="15" t="s">
        <v>500</v>
      </c>
    </row>
    <row r="2383" spans="1:8" ht="14.25" customHeight="1" x14ac:dyDescent="0.2">
      <c r="A2383" s="9"/>
      <c r="B2383" s="5" t="s">
        <v>37</v>
      </c>
      <c r="C2383" s="22" t="s">
        <v>38</v>
      </c>
      <c r="D2383" s="46">
        <v>34260.400000000001</v>
      </c>
      <c r="E2383" s="46">
        <v>46860.4</v>
      </c>
      <c r="F2383" s="46">
        <v>46693.9</v>
      </c>
      <c r="G2383" s="14">
        <f t="shared" ref="G2383:G2391" si="350">F2383-E2383</f>
        <v>-166.5</v>
      </c>
      <c r="H2383" s="53">
        <f t="shared" ref="H2383:H2391" si="351">F2383/E2383*100</f>
        <v>99.644689332570778</v>
      </c>
    </row>
    <row r="2384" spans="1:8" ht="14.25" customHeight="1" x14ac:dyDescent="0.2">
      <c r="A2384" s="9"/>
      <c r="B2384" s="5" t="s">
        <v>39</v>
      </c>
      <c r="C2384" s="22" t="s">
        <v>40</v>
      </c>
      <c r="D2384" s="46">
        <v>5909.9</v>
      </c>
      <c r="E2384" s="46">
        <v>7909.9</v>
      </c>
      <c r="F2384" s="46">
        <v>7909.9</v>
      </c>
      <c r="G2384" s="14">
        <f t="shared" si="350"/>
        <v>0</v>
      </c>
      <c r="H2384" s="53">
        <f t="shared" si="351"/>
        <v>100</v>
      </c>
    </row>
    <row r="2385" spans="1:8" ht="14.25" customHeight="1" x14ac:dyDescent="0.2">
      <c r="A2385" s="9"/>
      <c r="B2385" s="5" t="s">
        <v>41</v>
      </c>
      <c r="C2385" s="22" t="s">
        <v>42</v>
      </c>
      <c r="D2385" s="46">
        <v>6505.6</v>
      </c>
      <c r="E2385" s="46">
        <v>8448.1</v>
      </c>
      <c r="F2385" s="46">
        <v>4550.8</v>
      </c>
      <c r="G2385" s="14">
        <f t="shared" si="350"/>
        <v>-3897.3</v>
      </c>
      <c r="H2385" s="53">
        <f t="shared" si="351"/>
        <v>53.867733573229479</v>
      </c>
    </row>
    <row r="2386" spans="1:8" ht="14.25" customHeight="1" x14ac:dyDescent="0.2">
      <c r="A2386" s="9"/>
      <c r="B2386" s="5" t="s">
        <v>43</v>
      </c>
      <c r="C2386" s="22" t="s">
        <v>44</v>
      </c>
      <c r="D2386" s="46">
        <v>1893.8</v>
      </c>
      <c r="E2386" s="46">
        <v>1893.8</v>
      </c>
      <c r="F2386" s="46">
        <v>885.2</v>
      </c>
      <c r="G2386" s="14">
        <f t="shared" si="350"/>
        <v>-1008.5999999999999</v>
      </c>
      <c r="H2386" s="53">
        <f t="shared" si="351"/>
        <v>46.742000211215554</v>
      </c>
    </row>
    <row r="2387" spans="1:8" ht="14.25" customHeight="1" x14ac:dyDescent="0.2">
      <c r="A2387" s="9"/>
      <c r="B2387" s="5" t="s">
        <v>45</v>
      </c>
      <c r="C2387" s="22" t="s">
        <v>46</v>
      </c>
      <c r="D2387" s="46">
        <v>520</v>
      </c>
      <c r="E2387" s="46">
        <v>520</v>
      </c>
      <c r="F2387" s="46">
        <v>519.1</v>
      </c>
      <c r="G2387" s="14">
        <f t="shared" si="350"/>
        <v>-0.89999999999997726</v>
      </c>
      <c r="H2387" s="53">
        <f t="shared" si="351"/>
        <v>99.82692307692308</v>
      </c>
    </row>
    <row r="2388" spans="1:8" ht="14.25" customHeight="1" x14ac:dyDescent="0.2">
      <c r="A2388" s="9"/>
      <c r="B2388" s="4" t="s">
        <v>53</v>
      </c>
      <c r="C2388" s="20"/>
      <c r="D2388" s="54">
        <v>49089.7</v>
      </c>
      <c r="E2388" s="54">
        <v>65632.2</v>
      </c>
      <c r="F2388" s="54">
        <v>60558.9</v>
      </c>
      <c r="G2388" s="62">
        <f t="shared" si="350"/>
        <v>-5073.2999999999956</v>
      </c>
      <c r="H2388" s="53">
        <f t="shared" si="351"/>
        <v>92.270105222741279</v>
      </c>
    </row>
    <row r="2389" spans="1:8" ht="14.25" customHeight="1" x14ac:dyDescent="0.2">
      <c r="A2389" s="9"/>
      <c r="B2389" s="5" t="s">
        <v>54</v>
      </c>
      <c r="C2389" s="22" t="s">
        <v>55</v>
      </c>
      <c r="D2389" s="46">
        <v>2186.6</v>
      </c>
      <c r="E2389" s="46">
        <v>100</v>
      </c>
      <c r="F2389" s="46">
        <v>95.5</v>
      </c>
      <c r="G2389" s="14">
        <f t="shared" si="350"/>
        <v>-4.5</v>
      </c>
      <c r="H2389" s="53">
        <f t="shared" si="351"/>
        <v>95.5</v>
      </c>
    </row>
    <row r="2390" spans="1:8" ht="14.25" customHeight="1" x14ac:dyDescent="0.2">
      <c r="A2390" s="9"/>
      <c r="B2390" s="4" t="s">
        <v>56</v>
      </c>
      <c r="C2390" s="20"/>
      <c r="D2390" s="54">
        <v>51276.3</v>
      </c>
      <c r="E2390" s="54">
        <v>65732.2</v>
      </c>
      <c r="F2390" s="54">
        <v>60654.400000000001</v>
      </c>
      <c r="G2390" s="62">
        <f t="shared" si="350"/>
        <v>-5077.7999999999956</v>
      </c>
      <c r="H2390" s="53">
        <f t="shared" si="351"/>
        <v>92.275018940488835</v>
      </c>
    </row>
    <row r="2391" spans="1:8" ht="14.25" customHeight="1" x14ac:dyDescent="0.2">
      <c r="A2391" s="9"/>
      <c r="B2391" s="4" t="s">
        <v>57</v>
      </c>
      <c r="C2391" s="20"/>
      <c r="D2391" s="54">
        <v>51276.3</v>
      </c>
      <c r="E2391" s="54">
        <v>65732.2</v>
      </c>
      <c r="F2391" s="54">
        <v>60654.400000000001</v>
      </c>
      <c r="G2391" s="62">
        <f t="shared" si="350"/>
        <v>-5077.7999999999956</v>
      </c>
      <c r="H2391" s="53">
        <f t="shared" si="351"/>
        <v>92.275018940488835</v>
      </c>
    </row>
    <row r="2392" spans="1:8" ht="14.25" customHeight="1" x14ac:dyDescent="0.2">
      <c r="A2392" s="9"/>
      <c r="B2392" s="197"/>
      <c r="C2392" s="197"/>
      <c r="D2392" s="198"/>
      <c r="E2392" s="198"/>
      <c r="F2392" s="198"/>
      <c r="G2392" s="198"/>
      <c r="H2392" s="198"/>
    </row>
    <row r="2393" spans="1:8" ht="25.5" customHeight="1" x14ac:dyDescent="0.2">
      <c r="A2393" s="9"/>
      <c r="B2393" s="4" t="s">
        <v>429</v>
      </c>
      <c r="C2393" s="26" t="s">
        <v>430</v>
      </c>
      <c r="D2393" s="48"/>
      <c r="E2393" s="48"/>
      <c r="F2393" s="48"/>
      <c r="G2393" s="48"/>
      <c r="H2393" s="48"/>
    </row>
    <row r="2394" spans="1:8" ht="25.5" customHeight="1" x14ac:dyDescent="0.2">
      <c r="A2394" s="9"/>
      <c r="B2394" s="4"/>
      <c r="C2394" s="29" t="s">
        <v>0</v>
      </c>
      <c r="D2394" s="15" t="s">
        <v>501</v>
      </c>
      <c r="E2394" s="15" t="s">
        <v>502</v>
      </c>
      <c r="F2394" s="15" t="s">
        <v>499</v>
      </c>
      <c r="G2394" s="16" t="s">
        <v>472</v>
      </c>
      <c r="H2394" s="15" t="s">
        <v>500</v>
      </c>
    </row>
    <row r="2395" spans="1:8" ht="14.25" customHeight="1" x14ac:dyDescent="0.2">
      <c r="A2395" s="9"/>
      <c r="B2395" s="5" t="s">
        <v>37</v>
      </c>
      <c r="C2395" s="22" t="s">
        <v>38</v>
      </c>
      <c r="D2395" s="46">
        <v>13578.6</v>
      </c>
      <c r="E2395" s="46">
        <v>15178.6</v>
      </c>
      <c r="F2395" s="46">
        <v>14985.2</v>
      </c>
      <c r="G2395" s="14">
        <f t="shared" ref="G2395:G2403" si="352">F2395-E2395</f>
        <v>-193.39999999999964</v>
      </c>
      <c r="H2395" s="53">
        <f t="shared" ref="H2395:H2403" si="353">F2395/E2395*100</f>
        <v>98.725837692540821</v>
      </c>
    </row>
    <row r="2396" spans="1:8" ht="14.25" customHeight="1" x14ac:dyDescent="0.2">
      <c r="A2396" s="9"/>
      <c r="B2396" s="5" t="s">
        <v>39</v>
      </c>
      <c r="C2396" s="22" t="s">
        <v>40</v>
      </c>
      <c r="D2396" s="46">
        <v>2355.6999999999998</v>
      </c>
      <c r="E2396" s="46">
        <v>2755.7</v>
      </c>
      <c r="F2396" s="46">
        <v>2577.3000000000002</v>
      </c>
      <c r="G2396" s="14">
        <f t="shared" si="352"/>
        <v>-178.39999999999964</v>
      </c>
      <c r="H2396" s="53">
        <f t="shared" si="353"/>
        <v>93.526145806873046</v>
      </c>
    </row>
    <row r="2397" spans="1:8" ht="14.25" customHeight="1" x14ac:dyDescent="0.2">
      <c r="A2397" s="9"/>
      <c r="B2397" s="5" t="s">
        <v>41</v>
      </c>
      <c r="C2397" s="22" t="s">
        <v>42</v>
      </c>
      <c r="D2397" s="46">
        <v>3424.9</v>
      </c>
      <c r="E2397" s="46">
        <v>2511.1</v>
      </c>
      <c r="F2397" s="46">
        <v>2317.6</v>
      </c>
      <c r="G2397" s="14">
        <f t="shared" si="352"/>
        <v>-193.5</v>
      </c>
      <c r="H2397" s="53">
        <f t="shared" si="353"/>
        <v>92.294213691211027</v>
      </c>
    </row>
    <row r="2398" spans="1:8" ht="14.25" customHeight="1" x14ac:dyDescent="0.2">
      <c r="A2398" s="9"/>
      <c r="B2398" s="5" t="s">
        <v>43</v>
      </c>
      <c r="C2398" s="22" t="s">
        <v>44</v>
      </c>
      <c r="D2398" s="46">
        <v>609.79999999999995</v>
      </c>
      <c r="E2398" s="46">
        <v>609.79999999999995</v>
      </c>
      <c r="F2398" s="46">
        <v>11.7</v>
      </c>
      <c r="G2398" s="14">
        <f t="shared" si="352"/>
        <v>-598.09999999999991</v>
      </c>
      <c r="H2398" s="53">
        <f t="shared" si="353"/>
        <v>1.9186618563463431</v>
      </c>
    </row>
    <row r="2399" spans="1:8" ht="14.25" customHeight="1" x14ac:dyDescent="0.2">
      <c r="A2399" s="9"/>
      <c r="B2399" s="5" t="s">
        <v>45</v>
      </c>
      <c r="C2399" s="22" t="s">
        <v>46</v>
      </c>
      <c r="D2399" s="46">
        <v>1000.6</v>
      </c>
      <c r="E2399" s="46">
        <v>1000.6</v>
      </c>
      <c r="F2399" s="46">
        <v>635.1</v>
      </c>
      <c r="G2399" s="14">
        <f t="shared" si="352"/>
        <v>-365.5</v>
      </c>
      <c r="H2399" s="53">
        <f t="shared" si="353"/>
        <v>63.471916849890064</v>
      </c>
    </row>
    <row r="2400" spans="1:8" ht="14.25" customHeight="1" x14ac:dyDescent="0.2">
      <c r="A2400" s="9"/>
      <c r="B2400" s="4" t="s">
        <v>53</v>
      </c>
      <c r="C2400" s="20"/>
      <c r="D2400" s="54">
        <v>20969.599999999999</v>
      </c>
      <c r="E2400" s="54">
        <v>22055.8</v>
      </c>
      <c r="F2400" s="54">
        <v>20526.7</v>
      </c>
      <c r="G2400" s="67">
        <f t="shared" si="352"/>
        <v>-1529.0999999999985</v>
      </c>
      <c r="H2400" s="53">
        <f t="shared" si="353"/>
        <v>93.067129734582295</v>
      </c>
    </row>
    <row r="2401" spans="1:8" ht="14.25" customHeight="1" x14ac:dyDescent="0.2">
      <c r="A2401" s="9"/>
      <c r="B2401" s="5" t="s">
        <v>54</v>
      </c>
      <c r="C2401" s="22" t="s">
        <v>55</v>
      </c>
      <c r="D2401" s="46">
        <v>557.70000000000005</v>
      </c>
      <c r="E2401" s="46">
        <v>0</v>
      </c>
      <c r="F2401" s="47">
        <v>0</v>
      </c>
      <c r="G2401" s="12">
        <f t="shared" si="352"/>
        <v>0</v>
      </c>
      <c r="H2401" s="53"/>
    </row>
    <row r="2402" spans="1:8" ht="14.25" customHeight="1" x14ac:dyDescent="0.2">
      <c r="A2402" s="9"/>
      <c r="B2402" s="4" t="s">
        <v>56</v>
      </c>
      <c r="C2402" s="20"/>
      <c r="D2402" s="54">
        <v>21527.3</v>
      </c>
      <c r="E2402" s="54">
        <v>22055.8</v>
      </c>
      <c r="F2402" s="54">
        <v>20526.7</v>
      </c>
      <c r="G2402" s="68">
        <f t="shared" si="352"/>
        <v>-1529.0999999999985</v>
      </c>
      <c r="H2402" s="53">
        <f t="shared" si="353"/>
        <v>93.067129734582295</v>
      </c>
    </row>
    <row r="2403" spans="1:8" ht="14.25" customHeight="1" x14ac:dyDescent="0.2">
      <c r="A2403" s="9"/>
      <c r="B2403" s="4" t="s">
        <v>57</v>
      </c>
      <c r="C2403" s="20"/>
      <c r="D2403" s="54">
        <v>21527.3</v>
      </c>
      <c r="E2403" s="54">
        <v>22055.8</v>
      </c>
      <c r="F2403" s="54">
        <v>20526.7</v>
      </c>
      <c r="G2403" s="62">
        <f t="shared" si="352"/>
        <v>-1529.0999999999985</v>
      </c>
      <c r="H2403" s="53">
        <f t="shared" si="353"/>
        <v>93.067129734582295</v>
      </c>
    </row>
    <row r="2404" spans="1:8" ht="14.25" customHeight="1" x14ac:dyDescent="0.2">
      <c r="A2404" s="9"/>
      <c r="B2404" s="197"/>
      <c r="C2404" s="197"/>
      <c r="D2404" s="198"/>
      <c r="E2404" s="198"/>
      <c r="F2404" s="198"/>
      <c r="G2404" s="198"/>
      <c r="H2404" s="198"/>
    </row>
    <row r="2405" spans="1:8" ht="35.25" customHeight="1" x14ac:dyDescent="0.2">
      <c r="A2405" s="9"/>
      <c r="B2405" s="4" t="s">
        <v>431</v>
      </c>
      <c r="C2405" s="26" t="s">
        <v>432</v>
      </c>
      <c r="D2405" s="48"/>
      <c r="E2405" s="48"/>
      <c r="F2405" s="48"/>
      <c r="G2405" s="48"/>
      <c r="H2405" s="48"/>
    </row>
    <row r="2406" spans="1:8" ht="27" customHeight="1" x14ac:dyDescent="0.2">
      <c r="A2406" s="9"/>
      <c r="B2406" s="4"/>
      <c r="C2406" s="29" t="s">
        <v>0</v>
      </c>
      <c r="D2406" s="15" t="s">
        <v>501</v>
      </c>
      <c r="E2406" s="15" t="s">
        <v>502</v>
      </c>
      <c r="F2406" s="15" t="s">
        <v>499</v>
      </c>
      <c r="G2406" s="16" t="s">
        <v>472</v>
      </c>
      <c r="H2406" s="15" t="s">
        <v>500</v>
      </c>
    </row>
    <row r="2407" spans="1:8" ht="14.25" customHeight="1" x14ac:dyDescent="0.2">
      <c r="A2407" s="9"/>
      <c r="B2407" s="5" t="s">
        <v>37</v>
      </c>
      <c r="C2407" s="22" t="s">
        <v>38</v>
      </c>
      <c r="D2407" s="46">
        <v>15753.5</v>
      </c>
      <c r="E2407" s="46">
        <v>15753.5</v>
      </c>
      <c r="F2407" s="46">
        <v>14292.9</v>
      </c>
      <c r="G2407" s="14">
        <f t="shared" ref="G2407:G2415" si="354">F2407-E2407</f>
        <v>-1460.6000000000004</v>
      </c>
      <c r="H2407" s="53">
        <f t="shared" ref="H2407:H2415" si="355">F2407/E2407*100</f>
        <v>90.72840955978036</v>
      </c>
    </row>
    <row r="2408" spans="1:8" ht="14.25" customHeight="1" x14ac:dyDescent="0.2">
      <c r="A2408" s="9"/>
      <c r="B2408" s="5" t="s">
        <v>39</v>
      </c>
      <c r="C2408" s="22" t="s">
        <v>40</v>
      </c>
      <c r="D2408" s="46">
        <v>2353.6</v>
      </c>
      <c r="E2408" s="46">
        <v>2353.6</v>
      </c>
      <c r="F2408" s="46">
        <v>2079.8000000000002</v>
      </c>
      <c r="G2408" s="14">
        <f t="shared" si="354"/>
        <v>-273.79999999999973</v>
      </c>
      <c r="H2408" s="53">
        <f t="shared" si="355"/>
        <v>88.366757307953776</v>
      </c>
    </row>
    <row r="2409" spans="1:8" ht="14.25" customHeight="1" x14ac:dyDescent="0.2">
      <c r="A2409" s="9"/>
      <c r="B2409" s="5" t="s">
        <v>41</v>
      </c>
      <c r="C2409" s="22" t="s">
        <v>42</v>
      </c>
      <c r="D2409" s="46">
        <v>11043.6</v>
      </c>
      <c r="E2409" s="46">
        <v>9878.2000000000007</v>
      </c>
      <c r="F2409" s="46">
        <v>6443.4</v>
      </c>
      <c r="G2409" s="14">
        <f t="shared" si="354"/>
        <v>-3434.8000000000011</v>
      </c>
      <c r="H2409" s="53">
        <f t="shared" si="355"/>
        <v>65.228482921989823</v>
      </c>
    </row>
    <row r="2410" spans="1:8" ht="14.25" customHeight="1" x14ac:dyDescent="0.2">
      <c r="A2410" s="9"/>
      <c r="B2410" s="5" t="s">
        <v>43</v>
      </c>
      <c r="C2410" s="22" t="s">
        <v>44</v>
      </c>
      <c r="D2410" s="46">
        <v>3354.8</v>
      </c>
      <c r="E2410" s="46">
        <v>1546.2</v>
      </c>
      <c r="F2410" s="46">
        <v>1121.3</v>
      </c>
      <c r="G2410" s="14">
        <f t="shared" si="354"/>
        <v>-424.90000000000009</v>
      </c>
      <c r="H2410" s="53">
        <f t="shared" si="355"/>
        <v>72.519725779329974</v>
      </c>
    </row>
    <row r="2411" spans="1:8" ht="14.25" customHeight="1" x14ac:dyDescent="0.2">
      <c r="A2411" s="9"/>
      <c r="B2411" s="5" t="s">
        <v>45</v>
      </c>
      <c r="C2411" s="22" t="s">
        <v>46</v>
      </c>
      <c r="D2411" s="46">
        <v>2200</v>
      </c>
      <c r="E2411" s="46">
        <v>4416.6000000000004</v>
      </c>
      <c r="F2411" s="46">
        <v>4411.1000000000004</v>
      </c>
      <c r="G2411" s="14">
        <f t="shared" si="354"/>
        <v>-5.5</v>
      </c>
      <c r="H2411" s="53">
        <f t="shared" si="355"/>
        <v>99.875469818412355</v>
      </c>
    </row>
    <row r="2412" spans="1:8" ht="14.25" customHeight="1" x14ac:dyDescent="0.2">
      <c r="A2412" s="9"/>
      <c r="B2412" s="4" t="s">
        <v>53</v>
      </c>
      <c r="C2412" s="20"/>
      <c r="D2412" s="54">
        <v>34705.5</v>
      </c>
      <c r="E2412" s="54">
        <v>33948.1</v>
      </c>
      <c r="F2412" s="54">
        <v>28348.5</v>
      </c>
      <c r="G2412" s="62">
        <f t="shared" si="354"/>
        <v>-5599.5999999999985</v>
      </c>
      <c r="H2412" s="53">
        <f t="shared" si="355"/>
        <v>83.505409728379504</v>
      </c>
    </row>
    <row r="2413" spans="1:8" ht="14.25" customHeight="1" x14ac:dyDescent="0.2">
      <c r="A2413" s="9"/>
      <c r="B2413" s="5" t="s">
        <v>54</v>
      </c>
      <c r="C2413" s="22" t="s">
        <v>55</v>
      </c>
      <c r="D2413" s="46">
        <v>10500</v>
      </c>
      <c r="E2413" s="46">
        <v>415</v>
      </c>
      <c r="F2413" s="46">
        <v>392.3</v>
      </c>
      <c r="G2413" s="14">
        <f t="shared" si="354"/>
        <v>-22.699999999999989</v>
      </c>
      <c r="H2413" s="53">
        <f t="shared" si="355"/>
        <v>94.53012048192771</v>
      </c>
    </row>
    <row r="2414" spans="1:8" ht="14.25" customHeight="1" x14ac:dyDescent="0.2">
      <c r="A2414" s="9"/>
      <c r="B2414" s="4" t="s">
        <v>56</v>
      </c>
      <c r="C2414" s="20"/>
      <c r="D2414" s="54">
        <v>45205.5</v>
      </c>
      <c r="E2414" s="54">
        <v>34363.1</v>
      </c>
      <c r="F2414" s="54">
        <v>28740.799999999999</v>
      </c>
      <c r="G2414" s="62">
        <f t="shared" si="354"/>
        <v>-5622.2999999999993</v>
      </c>
      <c r="H2414" s="53">
        <f t="shared" si="355"/>
        <v>83.63855414674461</v>
      </c>
    </row>
    <row r="2415" spans="1:8" ht="14.25" customHeight="1" x14ac:dyDescent="0.2">
      <c r="A2415" s="9"/>
      <c r="B2415" s="4" t="s">
        <v>57</v>
      </c>
      <c r="C2415" s="20"/>
      <c r="D2415" s="54">
        <v>45205.5</v>
      </c>
      <c r="E2415" s="54">
        <v>34363.1</v>
      </c>
      <c r="F2415" s="54">
        <v>28740.799999999999</v>
      </c>
      <c r="G2415" s="62">
        <f t="shared" si="354"/>
        <v>-5622.2999999999993</v>
      </c>
      <c r="H2415" s="53">
        <f t="shared" si="355"/>
        <v>83.63855414674461</v>
      </c>
    </row>
    <row r="2416" spans="1:8" ht="14.25" customHeight="1" x14ac:dyDescent="0.2">
      <c r="A2416" s="9"/>
      <c r="B2416" s="197"/>
      <c r="C2416" s="197"/>
      <c r="D2416" s="197"/>
      <c r="E2416" s="197"/>
      <c r="F2416" s="197"/>
      <c r="G2416" s="197"/>
      <c r="H2416" s="197"/>
    </row>
    <row r="2417" spans="1:8" ht="25.5" customHeight="1" x14ac:dyDescent="0.2">
      <c r="A2417" s="9"/>
      <c r="B2417" s="4" t="s">
        <v>433</v>
      </c>
      <c r="C2417" s="20" t="s">
        <v>434</v>
      </c>
      <c r="D2417" s="3"/>
      <c r="E2417" s="3"/>
      <c r="F2417" s="3"/>
      <c r="G2417" s="12"/>
      <c r="H2417" s="3"/>
    </row>
    <row r="2418" spans="1:8" ht="30" customHeight="1" x14ac:dyDescent="0.2">
      <c r="A2418" s="9"/>
      <c r="B2418" s="4"/>
      <c r="C2418" s="29" t="s">
        <v>0</v>
      </c>
      <c r="D2418" s="15" t="s">
        <v>501</v>
      </c>
      <c r="E2418" s="15" t="s">
        <v>502</v>
      </c>
      <c r="F2418" s="15" t="s">
        <v>499</v>
      </c>
      <c r="G2418" s="16" t="s">
        <v>472</v>
      </c>
      <c r="H2418" s="15" t="s">
        <v>500</v>
      </c>
    </row>
    <row r="2419" spans="1:8" ht="14.25" customHeight="1" x14ac:dyDescent="0.2">
      <c r="A2419" s="9"/>
      <c r="B2419" s="5" t="s">
        <v>37</v>
      </c>
      <c r="C2419" s="22" t="s">
        <v>38</v>
      </c>
      <c r="D2419" s="46">
        <v>15787</v>
      </c>
      <c r="E2419" s="46">
        <v>16067</v>
      </c>
      <c r="F2419" s="46">
        <v>16066.9</v>
      </c>
      <c r="G2419" s="14">
        <f t="shared" ref="G2419:G2426" si="356">F2419-E2419</f>
        <v>-0.1000000000003638</v>
      </c>
      <c r="H2419" s="53">
        <f t="shared" ref="H2419:H2426" si="357">F2419/E2419*100</f>
        <v>99.999377606273725</v>
      </c>
    </row>
    <row r="2420" spans="1:8" ht="14.25" customHeight="1" x14ac:dyDescent="0.2">
      <c r="A2420" s="9"/>
      <c r="B2420" s="5" t="s">
        <v>39</v>
      </c>
      <c r="C2420" s="22" t="s">
        <v>40</v>
      </c>
      <c r="D2420" s="46">
        <v>478</v>
      </c>
      <c r="E2420" s="46">
        <v>478</v>
      </c>
      <c r="F2420" s="46">
        <v>432.3</v>
      </c>
      <c r="G2420" s="14">
        <f t="shared" si="356"/>
        <v>-45.699999999999989</v>
      </c>
      <c r="H2420" s="53">
        <f t="shared" si="357"/>
        <v>90.439330543933067</v>
      </c>
    </row>
    <row r="2421" spans="1:8" ht="14.25" customHeight="1" x14ac:dyDescent="0.2">
      <c r="A2421" s="9"/>
      <c r="B2421" s="5" t="s">
        <v>41</v>
      </c>
      <c r="C2421" s="22" t="s">
        <v>42</v>
      </c>
      <c r="D2421" s="46">
        <v>10760</v>
      </c>
      <c r="E2421" s="46">
        <v>13030</v>
      </c>
      <c r="F2421" s="46">
        <v>12563.4</v>
      </c>
      <c r="G2421" s="14">
        <f t="shared" si="356"/>
        <v>-466.60000000000036</v>
      </c>
      <c r="H2421" s="53">
        <f t="shared" si="357"/>
        <v>96.419033000767456</v>
      </c>
    </row>
    <row r="2422" spans="1:8" ht="14.25" customHeight="1" x14ac:dyDescent="0.2">
      <c r="A2422" s="9"/>
      <c r="B2422" s="5" t="s">
        <v>43</v>
      </c>
      <c r="C2422" s="22" t="s">
        <v>44</v>
      </c>
      <c r="D2422" s="46">
        <v>200</v>
      </c>
      <c r="E2422" s="46">
        <v>200</v>
      </c>
      <c r="F2422" s="46">
        <v>96</v>
      </c>
      <c r="G2422" s="14">
        <f t="shared" si="356"/>
        <v>-104</v>
      </c>
      <c r="H2422" s="53">
        <f t="shared" si="357"/>
        <v>48</v>
      </c>
    </row>
    <row r="2423" spans="1:8" ht="14.25" customHeight="1" x14ac:dyDescent="0.2">
      <c r="A2423" s="9"/>
      <c r="B2423" s="4" t="s">
        <v>53</v>
      </c>
      <c r="C2423" s="20"/>
      <c r="D2423" s="54">
        <v>27225</v>
      </c>
      <c r="E2423" s="54">
        <v>29775</v>
      </c>
      <c r="F2423" s="54">
        <v>29158.6</v>
      </c>
      <c r="G2423" s="67">
        <f t="shared" si="356"/>
        <v>-616.40000000000146</v>
      </c>
      <c r="H2423" s="53">
        <f t="shared" si="357"/>
        <v>97.929806884970603</v>
      </c>
    </row>
    <row r="2424" spans="1:8" ht="14.25" customHeight="1" x14ac:dyDescent="0.2">
      <c r="A2424" s="9"/>
      <c r="B2424" s="5" t="s">
        <v>54</v>
      </c>
      <c r="C2424" s="22" t="s">
        <v>55</v>
      </c>
      <c r="D2424" s="46">
        <v>150</v>
      </c>
      <c r="E2424" s="46">
        <v>0</v>
      </c>
      <c r="F2424" s="47">
        <v>0</v>
      </c>
      <c r="G2424" s="12"/>
      <c r="H2424" s="53"/>
    </row>
    <row r="2425" spans="1:8" ht="14.25" customHeight="1" x14ac:dyDescent="0.2">
      <c r="A2425" s="9"/>
      <c r="B2425" s="4" t="s">
        <v>56</v>
      </c>
      <c r="C2425" s="20"/>
      <c r="D2425" s="54">
        <v>27375</v>
      </c>
      <c r="E2425" s="54">
        <v>29775</v>
      </c>
      <c r="F2425" s="54">
        <v>29158.6</v>
      </c>
      <c r="G2425" s="68">
        <f t="shared" si="356"/>
        <v>-616.40000000000146</v>
      </c>
      <c r="H2425" s="53">
        <f t="shared" si="357"/>
        <v>97.929806884970603</v>
      </c>
    </row>
    <row r="2426" spans="1:8" ht="14.25" customHeight="1" x14ac:dyDescent="0.2">
      <c r="A2426" s="9"/>
      <c r="B2426" s="4" t="s">
        <v>57</v>
      </c>
      <c r="C2426" s="20"/>
      <c r="D2426" s="54">
        <v>27375</v>
      </c>
      <c r="E2426" s="54">
        <v>29775</v>
      </c>
      <c r="F2426" s="54">
        <v>29158.6</v>
      </c>
      <c r="G2426" s="62">
        <f t="shared" si="356"/>
        <v>-616.40000000000146</v>
      </c>
      <c r="H2426" s="53">
        <f t="shared" si="357"/>
        <v>97.929806884970603</v>
      </c>
    </row>
    <row r="2427" spans="1:8" ht="14.25" customHeight="1" x14ac:dyDescent="0.2">
      <c r="A2427" s="9"/>
      <c r="B2427" s="197"/>
      <c r="C2427" s="197"/>
      <c r="D2427" s="198"/>
      <c r="E2427" s="198"/>
      <c r="F2427" s="198"/>
      <c r="G2427" s="198"/>
      <c r="H2427" s="198"/>
    </row>
    <row r="2428" spans="1:8" ht="30" customHeight="1" x14ac:dyDescent="0.2">
      <c r="A2428" s="9"/>
      <c r="B2428" s="4" t="s">
        <v>435</v>
      </c>
      <c r="C2428" s="26" t="s">
        <v>436</v>
      </c>
      <c r="D2428" s="48"/>
      <c r="E2428" s="48"/>
      <c r="F2428" s="48"/>
      <c r="G2428" s="48"/>
      <c r="H2428" s="48"/>
    </row>
    <row r="2429" spans="1:8" ht="32.25" customHeight="1" x14ac:dyDescent="0.2">
      <c r="A2429" s="9"/>
      <c r="B2429" s="4"/>
      <c r="C2429" s="29" t="s">
        <v>0</v>
      </c>
      <c r="D2429" s="15" t="s">
        <v>501</v>
      </c>
      <c r="E2429" s="15" t="s">
        <v>502</v>
      </c>
      <c r="F2429" s="15" t="s">
        <v>499</v>
      </c>
      <c r="G2429" s="16" t="s">
        <v>472</v>
      </c>
      <c r="H2429" s="15" t="s">
        <v>500</v>
      </c>
    </row>
    <row r="2430" spans="1:8" ht="14.25" customHeight="1" x14ac:dyDescent="0.2">
      <c r="A2430" s="9"/>
      <c r="B2430" s="5" t="s">
        <v>37</v>
      </c>
      <c r="C2430" s="22" t="s">
        <v>38</v>
      </c>
      <c r="D2430" s="51">
        <v>3089.8</v>
      </c>
      <c r="E2430" s="51">
        <v>3089.8</v>
      </c>
      <c r="F2430" s="51">
        <v>3089.8</v>
      </c>
      <c r="G2430" s="14">
        <f t="shared" ref="G2430:G2437" si="358">F2430-E2430</f>
        <v>0</v>
      </c>
      <c r="H2430" s="53">
        <f t="shared" ref="H2430:H2437" si="359">F2430/E2430*100</f>
        <v>100</v>
      </c>
    </row>
    <row r="2431" spans="1:8" ht="14.25" customHeight="1" x14ac:dyDescent="0.2">
      <c r="A2431" s="9"/>
      <c r="B2431" s="5" t="s">
        <v>39</v>
      </c>
      <c r="C2431" s="22" t="s">
        <v>40</v>
      </c>
      <c r="D2431" s="46">
        <v>464</v>
      </c>
      <c r="E2431" s="46">
        <v>464</v>
      </c>
      <c r="F2431" s="46">
        <v>464</v>
      </c>
      <c r="G2431" s="14">
        <f t="shared" si="358"/>
        <v>0</v>
      </c>
      <c r="H2431" s="53">
        <f t="shared" si="359"/>
        <v>100</v>
      </c>
    </row>
    <row r="2432" spans="1:8" ht="14.25" customHeight="1" x14ac:dyDescent="0.2">
      <c r="A2432" s="9"/>
      <c r="B2432" s="5" t="s">
        <v>41</v>
      </c>
      <c r="C2432" s="22" t="s">
        <v>42</v>
      </c>
      <c r="D2432" s="46">
        <v>13446.2</v>
      </c>
      <c r="E2432" s="46">
        <v>20070.599999999999</v>
      </c>
      <c r="F2432" s="46">
        <v>15848.1</v>
      </c>
      <c r="G2432" s="14">
        <f t="shared" si="358"/>
        <v>-4222.4999999999982</v>
      </c>
      <c r="H2432" s="53">
        <f t="shared" si="359"/>
        <v>78.961764969657125</v>
      </c>
    </row>
    <row r="2433" spans="1:8" ht="14.25" customHeight="1" x14ac:dyDescent="0.2">
      <c r="A2433" s="9"/>
      <c r="B2433" s="5" t="s">
        <v>43</v>
      </c>
      <c r="C2433" s="22" t="s">
        <v>44</v>
      </c>
      <c r="D2433" s="46">
        <v>258.8</v>
      </c>
      <c r="E2433" s="46">
        <v>258.8</v>
      </c>
      <c r="F2433" s="46">
        <v>88.5</v>
      </c>
      <c r="G2433" s="14">
        <f t="shared" si="358"/>
        <v>-170.3</v>
      </c>
      <c r="H2433" s="53">
        <f t="shared" si="359"/>
        <v>34.196290571870172</v>
      </c>
    </row>
    <row r="2434" spans="1:8" ht="14.25" customHeight="1" x14ac:dyDescent="0.2">
      <c r="A2434" s="9"/>
      <c r="B2434" s="4" t="s">
        <v>53</v>
      </c>
      <c r="C2434" s="20"/>
      <c r="D2434" s="54">
        <v>17258.8</v>
      </c>
      <c r="E2434" s="54">
        <v>23883.200000000001</v>
      </c>
      <c r="F2434" s="54">
        <v>19490.400000000001</v>
      </c>
      <c r="G2434" s="62">
        <f t="shared" si="358"/>
        <v>-4392.7999999999993</v>
      </c>
      <c r="H2434" s="53">
        <f t="shared" si="359"/>
        <v>81.607154820124606</v>
      </c>
    </row>
    <row r="2435" spans="1:8" ht="14.25" customHeight="1" x14ac:dyDescent="0.2">
      <c r="A2435" s="9"/>
      <c r="B2435" s="4" t="s">
        <v>56</v>
      </c>
      <c r="C2435" s="20"/>
      <c r="D2435" s="54">
        <v>17258.8</v>
      </c>
      <c r="E2435" s="54">
        <v>23883.200000000001</v>
      </c>
      <c r="F2435" s="54">
        <v>19490.400000000001</v>
      </c>
      <c r="G2435" s="62">
        <f t="shared" si="358"/>
        <v>-4392.7999999999993</v>
      </c>
      <c r="H2435" s="53">
        <f t="shared" si="359"/>
        <v>81.607154820124606</v>
      </c>
    </row>
    <row r="2436" spans="1:8" ht="14.25" customHeight="1" x14ac:dyDescent="0.2">
      <c r="A2436" s="9"/>
      <c r="B2436" s="4" t="s">
        <v>508</v>
      </c>
      <c r="C2436" s="20"/>
      <c r="D2436" s="54">
        <v>1500</v>
      </c>
      <c r="E2436" s="54">
        <v>1778.3</v>
      </c>
      <c r="F2436" s="54">
        <v>1078.2</v>
      </c>
      <c r="G2436" s="62">
        <f t="shared" si="358"/>
        <v>-700.09999999999991</v>
      </c>
      <c r="H2436" s="53">
        <f t="shared" si="359"/>
        <v>60.63093966147445</v>
      </c>
    </row>
    <row r="2437" spans="1:8" ht="14.25" customHeight="1" x14ac:dyDescent="0.2">
      <c r="A2437" s="9"/>
      <c r="B2437" s="4" t="s">
        <v>57</v>
      </c>
      <c r="C2437" s="20"/>
      <c r="D2437" s="54">
        <v>18758.8</v>
      </c>
      <c r="E2437" s="54">
        <v>25661.5</v>
      </c>
      <c r="F2437" s="54">
        <v>20568.599999999999</v>
      </c>
      <c r="G2437" s="62">
        <f t="shared" si="358"/>
        <v>-5092.9000000000015</v>
      </c>
      <c r="H2437" s="53">
        <f t="shared" si="359"/>
        <v>80.153537400385787</v>
      </c>
    </row>
    <row r="2438" spans="1:8" ht="14.25" customHeight="1" x14ac:dyDescent="0.2">
      <c r="A2438" s="9"/>
      <c r="B2438" s="197"/>
      <c r="C2438" s="197"/>
      <c r="D2438" s="198"/>
      <c r="E2438" s="198"/>
      <c r="F2438" s="198"/>
      <c r="G2438" s="198"/>
      <c r="H2438" s="198"/>
    </row>
    <row r="2439" spans="1:8" ht="33" customHeight="1" x14ac:dyDescent="0.2">
      <c r="A2439" s="9"/>
      <c r="B2439" s="4" t="s">
        <v>437</v>
      </c>
      <c r="C2439" s="26" t="s">
        <v>438</v>
      </c>
      <c r="D2439" s="48"/>
      <c r="E2439" s="48"/>
      <c r="F2439" s="48"/>
      <c r="G2439" s="48"/>
      <c r="H2439" s="48"/>
    </row>
    <row r="2440" spans="1:8" ht="30" customHeight="1" x14ac:dyDescent="0.2">
      <c r="A2440" s="9"/>
      <c r="B2440" s="4"/>
      <c r="C2440" s="29" t="s">
        <v>0</v>
      </c>
      <c r="D2440" s="15" t="s">
        <v>501</v>
      </c>
      <c r="E2440" s="15" t="s">
        <v>502</v>
      </c>
      <c r="F2440" s="15" t="s">
        <v>499</v>
      </c>
      <c r="G2440" s="16" t="s">
        <v>472</v>
      </c>
      <c r="H2440" s="15" t="s">
        <v>500</v>
      </c>
    </row>
    <row r="2441" spans="1:8" ht="14.25" customHeight="1" x14ac:dyDescent="0.2">
      <c r="A2441" s="9"/>
      <c r="B2441" s="5" t="s">
        <v>37</v>
      </c>
      <c r="C2441" s="22" t="s">
        <v>38</v>
      </c>
      <c r="D2441" s="46">
        <v>30671.8</v>
      </c>
      <c r="E2441" s="46">
        <v>35871.800000000003</v>
      </c>
      <c r="F2441" s="46">
        <v>34872</v>
      </c>
      <c r="G2441" s="14">
        <f t="shared" ref="G2441:G2448" si="360">F2441-E2441</f>
        <v>-999.80000000000291</v>
      </c>
      <c r="H2441" s="53">
        <f t="shared" ref="H2441:H2448" si="361">F2441/E2441*100</f>
        <v>97.212852435617947</v>
      </c>
    </row>
    <row r="2442" spans="1:8" ht="14.25" customHeight="1" x14ac:dyDescent="0.2">
      <c r="A2442" s="9"/>
      <c r="B2442" s="5" t="s">
        <v>39</v>
      </c>
      <c r="C2442" s="22" t="s">
        <v>40</v>
      </c>
      <c r="D2442" s="46">
        <v>4535.1000000000004</v>
      </c>
      <c r="E2442" s="46">
        <v>5435.1</v>
      </c>
      <c r="F2442" s="46">
        <v>4959.3</v>
      </c>
      <c r="G2442" s="14">
        <f t="shared" si="360"/>
        <v>-475.80000000000018</v>
      </c>
      <c r="H2442" s="53">
        <f t="shared" si="361"/>
        <v>91.245791245791239</v>
      </c>
    </row>
    <row r="2443" spans="1:8" ht="14.25" customHeight="1" x14ac:dyDescent="0.2">
      <c r="A2443" s="9"/>
      <c r="B2443" s="5" t="s">
        <v>41</v>
      </c>
      <c r="C2443" s="22" t="s">
        <v>42</v>
      </c>
      <c r="D2443" s="46">
        <v>2304.4</v>
      </c>
      <c r="E2443" s="46">
        <v>2204.4</v>
      </c>
      <c r="F2443" s="46">
        <v>1679.6</v>
      </c>
      <c r="G2443" s="14">
        <f t="shared" si="360"/>
        <v>-524.80000000000018</v>
      </c>
      <c r="H2443" s="53">
        <f t="shared" si="361"/>
        <v>76.193068408637259</v>
      </c>
    </row>
    <row r="2444" spans="1:8" ht="14.25" customHeight="1" x14ac:dyDescent="0.2">
      <c r="A2444" s="9"/>
      <c r="B2444" s="5" t="s">
        <v>43</v>
      </c>
      <c r="C2444" s="22" t="s">
        <v>44</v>
      </c>
      <c r="D2444" s="46">
        <v>428.5</v>
      </c>
      <c r="E2444" s="46">
        <v>428.5</v>
      </c>
      <c r="F2444" s="46">
        <v>341.2</v>
      </c>
      <c r="G2444" s="14">
        <f t="shared" si="360"/>
        <v>-87.300000000000011</v>
      </c>
      <c r="H2444" s="53">
        <f t="shared" si="361"/>
        <v>79.626604434072348</v>
      </c>
    </row>
    <row r="2445" spans="1:8" ht="14.25" customHeight="1" x14ac:dyDescent="0.2">
      <c r="A2445" s="9"/>
      <c r="B2445" s="4" t="s">
        <v>53</v>
      </c>
      <c r="C2445" s="20"/>
      <c r="D2445" s="54">
        <v>37939.800000000003</v>
      </c>
      <c r="E2445" s="54">
        <v>43939.8</v>
      </c>
      <c r="F2445" s="54">
        <v>41852.1</v>
      </c>
      <c r="G2445" s="62">
        <f t="shared" si="360"/>
        <v>-2087.7000000000044</v>
      </c>
      <c r="H2445" s="53">
        <f t="shared" si="361"/>
        <v>95.24872666693976</v>
      </c>
    </row>
    <row r="2446" spans="1:8" ht="14.25" customHeight="1" x14ac:dyDescent="0.2">
      <c r="A2446" s="9"/>
      <c r="B2446" s="4" t="s">
        <v>56</v>
      </c>
      <c r="C2446" s="20"/>
      <c r="D2446" s="54">
        <v>37939.800000000003</v>
      </c>
      <c r="E2446" s="54">
        <v>43939.8</v>
      </c>
      <c r="F2446" s="54">
        <v>41852.1</v>
      </c>
      <c r="G2446" s="62">
        <f t="shared" si="360"/>
        <v>-2087.7000000000044</v>
      </c>
      <c r="H2446" s="53">
        <f t="shared" si="361"/>
        <v>95.24872666693976</v>
      </c>
    </row>
    <row r="2447" spans="1:8" ht="14.25" customHeight="1" x14ac:dyDescent="0.2">
      <c r="A2447" s="9"/>
      <c r="B2447" s="4" t="s">
        <v>508</v>
      </c>
      <c r="C2447" s="20"/>
      <c r="D2447" s="54">
        <v>16000</v>
      </c>
      <c r="E2447" s="54">
        <v>17514.3</v>
      </c>
      <c r="F2447" s="54">
        <v>12468.9</v>
      </c>
      <c r="G2447" s="62">
        <f t="shared" si="360"/>
        <v>-5045.3999999999996</v>
      </c>
      <c r="H2447" s="53">
        <f t="shared" si="361"/>
        <v>71.192682550829886</v>
      </c>
    </row>
    <row r="2448" spans="1:8" ht="14.25" customHeight="1" x14ac:dyDescent="0.2">
      <c r="A2448" s="9"/>
      <c r="B2448" s="4" t="s">
        <v>57</v>
      </c>
      <c r="C2448" s="20"/>
      <c r="D2448" s="54">
        <v>53939.8</v>
      </c>
      <c r="E2448" s="54">
        <v>61454.1</v>
      </c>
      <c r="F2448" s="54">
        <v>54321</v>
      </c>
      <c r="G2448" s="62">
        <f t="shared" si="360"/>
        <v>-7133.0999999999985</v>
      </c>
      <c r="H2448" s="53">
        <f t="shared" si="361"/>
        <v>88.392800480358517</v>
      </c>
    </row>
    <row r="2449" spans="1:11" ht="14.25" customHeight="1" x14ac:dyDescent="0.2">
      <c r="A2449" s="9"/>
      <c r="B2449" s="197"/>
      <c r="C2449" s="197"/>
      <c r="D2449" s="198"/>
      <c r="E2449" s="198"/>
      <c r="F2449" s="198"/>
      <c r="G2449" s="198"/>
      <c r="H2449" s="198"/>
    </row>
    <row r="2450" spans="1:11" ht="24" customHeight="1" x14ac:dyDescent="0.2">
      <c r="A2450" s="9"/>
      <c r="B2450" s="4" t="s">
        <v>439</v>
      </c>
      <c r="C2450" s="26" t="s">
        <v>440</v>
      </c>
      <c r="D2450" s="48"/>
      <c r="E2450" s="48"/>
      <c r="F2450" s="48"/>
      <c r="G2450" s="48"/>
      <c r="H2450" s="48"/>
    </row>
    <row r="2451" spans="1:11" ht="31.5" customHeight="1" x14ac:dyDescent="0.2">
      <c r="A2451" s="9"/>
      <c r="C2451" s="29" t="s">
        <v>0</v>
      </c>
      <c r="D2451" s="15" t="s">
        <v>501</v>
      </c>
      <c r="E2451" s="15" t="s">
        <v>502</v>
      </c>
      <c r="F2451" s="15" t="s">
        <v>499</v>
      </c>
      <c r="G2451" s="16" t="s">
        <v>472</v>
      </c>
      <c r="H2451" s="15" t="s">
        <v>500</v>
      </c>
    </row>
    <row r="2452" spans="1:11" ht="14.25" customHeight="1" x14ac:dyDescent="0.2">
      <c r="A2452" s="9"/>
      <c r="B2452" s="5" t="s">
        <v>37</v>
      </c>
      <c r="C2452" s="22" t="s">
        <v>38</v>
      </c>
      <c r="D2452" s="51">
        <v>185694</v>
      </c>
      <c r="E2452" s="51">
        <v>271611.3</v>
      </c>
      <c r="F2452" s="51">
        <v>264241.90000000002</v>
      </c>
      <c r="G2452" s="14">
        <f t="shared" ref="G2452:G2461" si="362">F2452-E2452</f>
        <v>-7369.3999999999651</v>
      </c>
      <c r="H2452" s="53">
        <f t="shared" ref="H2452:H2461" si="363">F2452/E2452*100</f>
        <v>97.286784459998543</v>
      </c>
    </row>
    <row r="2453" spans="1:11" ht="14.25" customHeight="1" x14ac:dyDescent="0.2">
      <c r="A2453" s="9"/>
      <c r="B2453" s="5" t="s">
        <v>39</v>
      </c>
      <c r="C2453" s="22" t="s">
        <v>40</v>
      </c>
      <c r="D2453" s="46">
        <v>25930.1</v>
      </c>
      <c r="E2453" s="46">
        <v>42078.6</v>
      </c>
      <c r="F2453" s="46">
        <v>41393.9</v>
      </c>
      <c r="G2453" s="14">
        <f t="shared" si="362"/>
        <v>-684.69999999999709</v>
      </c>
      <c r="H2453" s="53">
        <f t="shared" si="363"/>
        <v>98.372807080083476</v>
      </c>
    </row>
    <row r="2454" spans="1:11" ht="14.25" customHeight="1" x14ac:dyDescent="0.2">
      <c r="A2454" s="9"/>
      <c r="B2454" s="5" t="s">
        <v>41</v>
      </c>
      <c r="C2454" s="22" t="s">
        <v>42</v>
      </c>
      <c r="D2454" s="46">
        <v>203554.4</v>
      </c>
      <c r="E2454" s="46">
        <v>44822.7</v>
      </c>
      <c r="F2454" s="46">
        <v>32454.400000000001</v>
      </c>
      <c r="G2454" s="14">
        <f t="shared" si="362"/>
        <v>-12368.299999999996</v>
      </c>
      <c r="H2454" s="53">
        <f t="shared" si="363"/>
        <v>72.40616919551924</v>
      </c>
    </row>
    <row r="2455" spans="1:11" ht="14.25" customHeight="1" x14ac:dyDescent="0.2">
      <c r="A2455" s="9"/>
      <c r="B2455" s="5" t="s">
        <v>43</v>
      </c>
      <c r="C2455" s="22" t="s">
        <v>44</v>
      </c>
      <c r="D2455" s="46">
        <v>6314.7</v>
      </c>
      <c r="E2455" s="46">
        <v>17944.400000000001</v>
      </c>
      <c r="F2455" s="46">
        <v>7786.2</v>
      </c>
      <c r="G2455" s="14">
        <f t="shared" si="362"/>
        <v>-10158.200000000001</v>
      </c>
      <c r="H2455" s="53">
        <f t="shared" si="363"/>
        <v>43.390695704509483</v>
      </c>
    </row>
    <row r="2456" spans="1:11" ht="14.25" customHeight="1" x14ac:dyDescent="0.2">
      <c r="A2456" s="9"/>
      <c r="B2456" s="5" t="s">
        <v>45</v>
      </c>
      <c r="C2456" s="22" t="s">
        <v>46</v>
      </c>
      <c r="D2456" s="46">
        <v>6470.4</v>
      </c>
      <c r="E2456" s="46">
        <v>6470.4</v>
      </c>
      <c r="F2456" s="46">
        <v>6470.4</v>
      </c>
      <c r="G2456" s="14">
        <f t="shared" si="362"/>
        <v>0</v>
      </c>
      <c r="H2456" s="53">
        <f t="shared" si="363"/>
        <v>100</v>
      </c>
    </row>
    <row r="2457" spans="1:11" ht="14.25" customHeight="1" x14ac:dyDescent="0.2">
      <c r="A2457" s="9"/>
      <c r="B2457" s="4" t="s">
        <v>53</v>
      </c>
      <c r="C2457" s="20"/>
      <c r="D2457" s="54">
        <v>427963.6</v>
      </c>
      <c r="E2457" s="54">
        <v>382927.4</v>
      </c>
      <c r="F2457" s="54">
        <v>352346.8</v>
      </c>
      <c r="G2457" s="62">
        <f t="shared" si="362"/>
        <v>-30580.600000000035</v>
      </c>
      <c r="H2457" s="53">
        <f t="shared" si="363"/>
        <v>92.013995342198015</v>
      </c>
    </row>
    <row r="2458" spans="1:11" ht="14.25" customHeight="1" x14ac:dyDescent="0.2">
      <c r="A2458" s="9"/>
      <c r="B2458" s="5" t="s">
        <v>54</v>
      </c>
      <c r="C2458" s="22" t="s">
        <v>55</v>
      </c>
      <c r="D2458" s="46">
        <v>0</v>
      </c>
      <c r="E2458" s="46">
        <v>61327</v>
      </c>
      <c r="F2458" s="46">
        <v>26710.5</v>
      </c>
      <c r="G2458" s="14">
        <f t="shared" si="362"/>
        <v>-34616.5</v>
      </c>
      <c r="H2458" s="53">
        <f t="shared" si="363"/>
        <v>43.554225708089419</v>
      </c>
    </row>
    <row r="2459" spans="1:11" ht="14.25" customHeight="1" x14ac:dyDescent="0.2">
      <c r="A2459" s="9"/>
      <c r="B2459" s="4" t="s">
        <v>56</v>
      </c>
      <c r="C2459" s="20"/>
      <c r="D2459" s="54">
        <v>427963.6</v>
      </c>
      <c r="E2459" s="54">
        <v>444254.4</v>
      </c>
      <c r="F2459" s="54">
        <v>379057.2</v>
      </c>
      <c r="G2459" s="62">
        <f t="shared" si="362"/>
        <v>-65197.200000000012</v>
      </c>
      <c r="H2459" s="53">
        <f t="shared" si="363"/>
        <v>85.324354694067182</v>
      </c>
    </row>
    <row r="2460" spans="1:11" ht="14.25" customHeight="1" x14ac:dyDescent="0.2">
      <c r="A2460" s="9"/>
      <c r="B2460" s="4" t="s">
        <v>508</v>
      </c>
      <c r="C2460" s="20"/>
      <c r="D2460" s="54">
        <v>18000</v>
      </c>
      <c r="E2460" s="54">
        <v>19238.900000000001</v>
      </c>
      <c r="F2460" s="54">
        <v>11643.3</v>
      </c>
      <c r="G2460" s="62">
        <f t="shared" si="362"/>
        <v>-7595.6000000000022</v>
      </c>
      <c r="H2460" s="53">
        <f t="shared" si="363"/>
        <v>60.519572324821056</v>
      </c>
    </row>
    <row r="2461" spans="1:11" ht="14.25" customHeight="1" x14ac:dyDescent="0.2">
      <c r="A2461" s="9"/>
      <c r="B2461" s="4" t="s">
        <v>57</v>
      </c>
      <c r="C2461" s="20"/>
      <c r="D2461" s="54">
        <v>445963.6</v>
      </c>
      <c r="E2461" s="54">
        <v>463493.3</v>
      </c>
      <c r="F2461" s="54">
        <v>390700.5</v>
      </c>
      <c r="G2461" s="62">
        <f t="shared" si="362"/>
        <v>-72792.799999999988</v>
      </c>
      <c r="H2461" s="53">
        <f t="shared" si="363"/>
        <v>84.294746008194736</v>
      </c>
    </row>
    <row r="2462" spans="1:11" ht="14.25" customHeight="1" x14ac:dyDescent="0.2">
      <c r="A2462" s="9"/>
      <c r="B2462" s="197"/>
      <c r="C2462" s="197"/>
      <c r="D2462" s="197"/>
      <c r="E2462" s="197"/>
      <c r="F2462" s="197"/>
      <c r="G2462" s="197"/>
      <c r="H2462" s="197"/>
    </row>
    <row r="2463" spans="1:11" ht="31.5" customHeight="1" x14ac:dyDescent="0.2">
      <c r="A2463" s="9"/>
      <c r="B2463" s="4" t="s">
        <v>441</v>
      </c>
      <c r="C2463" s="20" t="s">
        <v>442</v>
      </c>
      <c r="D2463" s="50"/>
      <c r="E2463" s="50"/>
      <c r="F2463" s="50"/>
      <c r="G2463" s="50"/>
      <c r="H2463" s="50"/>
      <c r="K2463" s="13">
        <f t="shared" ref="K2463" si="364">J2463-I2463</f>
        <v>0</v>
      </c>
    </row>
    <row r="2464" spans="1:11" ht="28.5" customHeight="1" x14ac:dyDescent="0.2">
      <c r="A2464" s="9"/>
      <c r="B2464" s="4"/>
      <c r="C2464" s="29" t="s">
        <v>0</v>
      </c>
      <c r="D2464" s="15" t="s">
        <v>501</v>
      </c>
      <c r="E2464" s="15" t="s">
        <v>502</v>
      </c>
      <c r="F2464" s="15" t="s">
        <v>499</v>
      </c>
      <c r="G2464" s="16" t="s">
        <v>472</v>
      </c>
      <c r="H2464" s="15" t="s">
        <v>500</v>
      </c>
    </row>
    <row r="2465" spans="1:8" ht="14.25" customHeight="1" x14ac:dyDescent="0.2">
      <c r="A2465" s="9"/>
      <c r="B2465" s="5" t="s">
        <v>37</v>
      </c>
      <c r="C2465" s="22" t="s">
        <v>38</v>
      </c>
      <c r="D2465" s="46">
        <v>25695.3</v>
      </c>
      <c r="E2465" s="46">
        <v>37715.199999999997</v>
      </c>
      <c r="F2465" s="46">
        <v>37515.699999999997</v>
      </c>
      <c r="G2465" s="14">
        <f t="shared" ref="G2465:G2477" si="365">F2465-E2465</f>
        <v>-199.5</v>
      </c>
      <c r="H2465" s="53">
        <f t="shared" ref="H2465:H2477" si="366">F2465/E2465*100</f>
        <v>99.471035550653326</v>
      </c>
    </row>
    <row r="2466" spans="1:8" ht="14.25" customHeight="1" x14ac:dyDescent="0.2">
      <c r="A2466" s="9"/>
      <c r="B2466" s="5" t="s">
        <v>39</v>
      </c>
      <c r="C2466" s="22" t="s">
        <v>40</v>
      </c>
      <c r="D2466" s="46">
        <v>3809.9</v>
      </c>
      <c r="E2466" s="46">
        <v>5766.7</v>
      </c>
      <c r="F2466" s="46">
        <v>5679.3</v>
      </c>
      <c r="G2466" s="14">
        <f t="shared" si="365"/>
        <v>-87.399999999999636</v>
      </c>
      <c r="H2466" s="53">
        <f t="shared" si="366"/>
        <v>98.484401824266925</v>
      </c>
    </row>
    <row r="2467" spans="1:8" ht="14.25" customHeight="1" x14ac:dyDescent="0.2">
      <c r="A2467" s="9"/>
      <c r="B2467" s="5" t="s">
        <v>41</v>
      </c>
      <c r="C2467" s="22" t="s">
        <v>42</v>
      </c>
      <c r="D2467" s="46">
        <v>22061.8</v>
      </c>
      <c r="E2467" s="46">
        <v>9088.4</v>
      </c>
      <c r="F2467" s="46">
        <v>6444</v>
      </c>
      <c r="G2467" s="14">
        <f t="shared" si="365"/>
        <v>-2644.3999999999996</v>
      </c>
      <c r="H2467" s="53">
        <f t="shared" si="366"/>
        <v>70.903569385150305</v>
      </c>
    </row>
    <row r="2468" spans="1:8" ht="14.25" customHeight="1" x14ac:dyDescent="0.2">
      <c r="A2468" s="9"/>
      <c r="B2468" s="5" t="s">
        <v>43</v>
      </c>
      <c r="C2468" s="22" t="s">
        <v>44</v>
      </c>
      <c r="D2468" s="46">
        <v>1500</v>
      </c>
      <c r="E2468" s="46">
        <v>959.8</v>
      </c>
      <c r="F2468" s="46">
        <v>684.7</v>
      </c>
      <c r="G2468" s="14">
        <f t="shared" si="365"/>
        <v>-275.09999999999991</v>
      </c>
      <c r="H2468" s="53">
        <f t="shared" si="366"/>
        <v>71.337778703896646</v>
      </c>
    </row>
    <row r="2469" spans="1:8" ht="14.25" customHeight="1" x14ac:dyDescent="0.2">
      <c r="A2469" s="9"/>
      <c r="B2469" s="5" t="s">
        <v>45</v>
      </c>
      <c r="C2469" s="22" t="s">
        <v>46</v>
      </c>
      <c r="D2469" s="46">
        <v>4100</v>
      </c>
      <c r="E2469" s="46">
        <v>4100</v>
      </c>
      <c r="F2469" s="46">
        <v>4021.6</v>
      </c>
      <c r="G2469" s="14">
        <f t="shared" si="365"/>
        <v>-78.400000000000091</v>
      </c>
      <c r="H2469" s="53">
        <f t="shared" si="366"/>
        <v>98.087804878048786</v>
      </c>
    </row>
    <row r="2470" spans="1:8" ht="14.25" customHeight="1" x14ac:dyDescent="0.2">
      <c r="A2470" s="9"/>
      <c r="B2470" s="4" t="s">
        <v>53</v>
      </c>
      <c r="C2470" s="20"/>
      <c r="D2470" s="54">
        <v>57167</v>
      </c>
      <c r="E2470" s="54">
        <v>57630.1</v>
      </c>
      <c r="F2470" s="54">
        <v>54345.2</v>
      </c>
      <c r="G2470" s="62">
        <f t="shared" si="365"/>
        <v>-3284.9000000000015</v>
      </c>
      <c r="H2470" s="53">
        <f t="shared" si="366"/>
        <v>94.300027242708239</v>
      </c>
    </row>
    <row r="2471" spans="1:8" ht="14.25" customHeight="1" x14ac:dyDescent="0.2">
      <c r="A2471" s="9"/>
      <c r="B2471" s="5" t="s">
        <v>54</v>
      </c>
      <c r="C2471" s="22" t="s">
        <v>55</v>
      </c>
      <c r="D2471" s="46">
        <v>1000</v>
      </c>
      <c r="E2471" s="46">
        <v>300</v>
      </c>
      <c r="F2471" s="46">
        <v>80.5</v>
      </c>
      <c r="G2471" s="14">
        <f t="shared" si="365"/>
        <v>-219.5</v>
      </c>
      <c r="H2471" s="53">
        <f t="shared" si="366"/>
        <v>26.833333333333332</v>
      </c>
    </row>
    <row r="2472" spans="1:8" ht="14.25" customHeight="1" x14ac:dyDescent="0.2">
      <c r="A2472" s="9"/>
      <c r="B2472" s="5" t="s">
        <v>224</v>
      </c>
      <c r="C2472" s="22" t="s">
        <v>225</v>
      </c>
      <c r="D2472" s="46">
        <v>0</v>
      </c>
      <c r="E2472" s="46">
        <v>10000</v>
      </c>
      <c r="F2472" s="46">
        <v>0</v>
      </c>
      <c r="G2472" s="14">
        <f t="shared" si="365"/>
        <v>-10000</v>
      </c>
      <c r="H2472" s="53">
        <f t="shared" si="366"/>
        <v>0</v>
      </c>
    </row>
    <row r="2473" spans="1:8" ht="14.25" customHeight="1" x14ac:dyDescent="0.2">
      <c r="A2473" s="9"/>
      <c r="B2473" s="4" t="s">
        <v>56</v>
      </c>
      <c r="C2473" s="20"/>
      <c r="D2473" s="54">
        <v>58167</v>
      </c>
      <c r="E2473" s="54">
        <v>67930.100000000006</v>
      </c>
      <c r="F2473" s="54">
        <v>54425.7</v>
      </c>
      <c r="G2473" s="62">
        <f t="shared" si="365"/>
        <v>-13504.400000000009</v>
      </c>
      <c r="H2473" s="53">
        <f t="shared" si="366"/>
        <v>80.120152921900583</v>
      </c>
    </row>
    <row r="2474" spans="1:8" ht="14.25" customHeight="1" x14ac:dyDescent="0.2">
      <c r="A2474" s="9"/>
      <c r="B2474" s="4" t="s">
        <v>57</v>
      </c>
      <c r="C2474" s="20"/>
      <c r="D2474" s="54">
        <v>58167</v>
      </c>
      <c r="E2474" s="54">
        <v>67930.100000000006</v>
      </c>
      <c r="F2474" s="54">
        <v>54425.7</v>
      </c>
      <c r="G2474" s="62">
        <f t="shared" si="365"/>
        <v>-13504.400000000009</v>
      </c>
      <c r="H2474" s="53">
        <f t="shared" si="366"/>
        <v>80.120152921900583</v>
      </c>
    </row>
    <row r="2475" spans="1:8" ht="14.25" customHeight="1" x14ac:dyDescent="0.2">
      <c r="A2475" s="9"/>
      <c r="B2475" s="5" t="s">
        <v>54</v>
      </c>
      <c r="C2475" s="22" t="s">
        <v>55</v>
      </c>
      <c r="D2475" s="46">
        <v>4188</v>
      </c>
      <c r="E2475" s="46">
        <v>5584</v>
      </c>
      <c r="F2475" s="46">
        <v>5584</v>
      </c>
      <c r="G2475" s="14">
        <f t="shared" si="365"/>
        <v>0</v>
      </c>
      <c r="H2475" s="53">
        <f t="shared" si="366"/>
        <v>100</v>
      </c>
    </row>
    <row r="2476" spans="1:8" ht="14.25" customHeight="1" x14ac:dyDescent="0.2">
      <c r="A2476" s="9"/>
      <c r="B2476" s="4" t="s">
        <v>56</v>
      </c>
      <c r="C2476" s="20"/>
      <c r="D2476" s="54">
        <v>4188</v>
      </c>
      <c r="E2476" s="54">
        <v>5584</v>
      </c>
      <c r="F2476" s="54">
        <v>5584</v>
      </c>
      <c r="G2476" s="62">
        <f t="shared" si="365"/>
        <v>0</v>
      </c>
      <c r="H2476" s="53">
        <f t="shared" si="366"/>
        <v>100</v>
      </c>
    </row>
    <row r="2477" spans="1:8" ht="14.25" customHeight="1" x14ac:dyDescent="0.2">
      <c r="A2477" s="9"/>
      <c r="B2477" s="4" t="s">
        <v>57</v>
      </c>
      <c r="C2477" s="20"/>
      <c r="D2477" s="54">
        <v>4188</v>
      </c>
      <c r="E2477" s="54">
        <v>5584</v>
      </c>
      <c r="F2477" s="54">
        <v>5584</v>
      </c>
      <c r="G2477" s="62">
        <f t="shared" si="365"/>
        <v>0</v>
      </c>
      <c r="H2477" s="53">
        <f t="shared" si="366"/>
        <v>100</v>
      </c>
    </row>
    <row r="2478" spans="1:8" ht="14.25" customHeight="1" x14ac:dyDescent="0.2">
      <c r="A2478" s="9"/>
      <c r="B2478" s="197"/>
      <c r="C2478" s="197"/>
      <c r="D2478" s="198"/>
      <c r="E2478" s="198"/>
      <c r="F2478" s="198"/>
      <c r="G2478" s="198"/>
      <c r="H2478" s="198"/>
    </row>
    <row r="2479" spans="1:8" ht="27.75" customHeight="1" x14ac:dyDescent="0.2">
      <c r="A2479" s="9"/>
      <c r="B2479" s="4" t="s">
        <v>443</v>
      </c>
      <c r="C2479" s="26" t="s">
        <v>444</v>
      </c>
      <c r="D2479" s="48"/>
      <c r="E2479" s="48"/>
      <c r="F2479" s="48"/>
      <c r="G2479" s="48"/>
      <c r="H2479" s="48"/>
    </row>
    <row r="2480" spans="1:8" ht="33" customHeight="1" x14ac:dyDescent="0.2">
      <c r="A2480" s="9"/>
      <c r="B2480" s="4"/>
      <c r="C2480" s="29" t="s">
        <v>0</v>
      </c>
      <c r="D2480" s="15" t="s">
        <v>501</v>
      </c>
      <c r="E2480" s="15" t="s">
        <v>502</v>
      </c>
      <c r="F2480" s="15" t="s">
        <v>499</v>
      </c>
      <c r="G2480" s="16" t="s">
        <v>472</v>
      </c>
      <c r="H2480" s="15" t="s">
        <v>500</v>
      </c>
    </row>
    <row r="2481" spans="1:8" ht="14.25" customHeight="1" x14ac:dyDescent="0.2">
      <c r="A2481" s="9"/>
      <c r="B2481" s="5" t="s">
        <v>37</v>
      </c>
      <c r="C2481" s="22" t="s">
        <v>38</v>
      </c>
      <c r="D2481" s="46">
        <v>30285</v>
      </c>
      <c r="E2481" s="46">
        <v>30285</v>
      </c>
      <c r="F2481" s="46">
        <v>27412.5</v>
      </c>
      <c r="G2481" s="14">
        <f t="shared" ref="G2481:G2493" si="367">F2481-E2481</f>
        <v>-2872.5</v>
      </c>
      <c r="H2481" s="53">
        <f t="shared" ref="H2481:H2493" si="368">F2481/E2481*100</f>
        <v>90.515106488360573</v>
      </c>
    </row>
    <row r="2482" spans="1:8" ht="14.25" customHeight="1" x14ac:dyDescent="0.2">
      <c r="A2482" s="9"/>
      <c r="B2482" s="5" t="s">
        <v>39</v>
      </c>
      <c r="C2482" s="22" t="s">
        <v>40</v>
      </c>
      <c r="D2482" s="46">
        <v>5226.7</v>
      </c>
      <c r="E2482" s="46">
        <v>5226.7</v>
      </c>
      <c r="F2482" s="46">
        <v>4258.8</v>
      </c>
      <c r="G2482" s="14">
        <f t="shared" si="367"/>
        <v>-967.89999999999964</v>
      </c>
      <c r="H2482" s="53">
        <f t="shared" si="368"/>
        <v>81.481623203933651</v>
      </c>
    </row>
    <row r="2483" spans="1:8" ht="14.25" customHeight="1" x14ac:dyDescent="0.2">
      <c r="A2483" s="9"/>
      <c r="B2483" s="5" t="s">
        <v>41</v>
      </c>
      <c r="C2483" s="22" t="s">
        <v>42</v>
      </c>
      <c r="D2483" s="46">
        <v>25938.7</v>
      </c>
      <c r="E2483" s="46">
        <v>58395.3</v>
      </c>
      <c r="F2483" s="46">
        <v>56378.5</v>
      </c>
      <c r="G2483" s="14">
        <f t="shared" si="367"/>
        <v>-2016.8000000000029</v>
      </c>
      <c r="H2483" s="53">
        <f t="shared" si="368"/>
        <v>96.546297390372175</v>
      </c>
    </row>
    <row r="2484" spans="1:8" ht="14.25" customHeight="1" x14ac:dyDescent="0.2">
      <c r="A2484" s="9"/>
      <c r="B2484" s="5" t="s">
        <v>43</v>
      </c>
      <c r="C2484" s="22" t="s">
        <v>44</v>
      </c>
      <c r="D2484" s="46">
        <v>2900</v>
      </c>
      <c r="E2484" s="46">
        <v>2269.1</v>
      </c>
      <c r="F2484" s="46">
        <v>1114.8</v>
      </c>
      <c r="G2484" s="14">
        <f t="shared" si="367"/>
        <v>-1154.3</v>
      </c>
      <c r="H2484" s="53">
        <f t="shared" si="368"/>
        <v>49.129610858930853</v>
      </c>
    </row>
    <row r="2485" spans="1:8" ht="14.25" customHeight="1" x14ac:dyDescent="0.2">
      <c r="A2485" s="9"/>
      <c r="B2485" s="5" t="s">
        <v>45</v>
      </c>
      <c r="C2485" s="22" t="s">
        <v>46</v>
      </c>
      <c r="D2485" s="46">
        <v>3320</v>
      </c>
      <c r="E2485" s="46">
        <v>1250</v>
      </c>
      <c r="F2485" s="46">
        <v>827.1</v>
      </c>
      <c r="G2485" s="69">
        <f t="shared" si="367"/>
        <v>-422.9</v>
      </c>
      <c r="H2485" s="53">
        <f t="shared" si="368"/>
        <v>66.168000000000006</v>
      </c>
    </row>
    <row r="2486" spans="1:8" ht="14.25" customHeight="1" x14ac:dyDescent="0.2">
      <c r="A2486" s="9"/>
      <c r="B2486" s="5" t="s">
        <v>222</v>
      </c>
      <c r="C2486" s="22" t="s">
        <v>223</v>
      </c>
      <c r="D2486" s="46">
        <v>2643.6</v>
      </c>
      <c r="E2486" s="46">
        <v>0</v>
      </c>
      <c r="F2486" s="47">
        <v>0</v>
      </c>
      <c r="G2486" s="12">
        <f t="shared" si="367"/>
        <v>0</v>
      </c>
      <c r="H2486" s="53"/>
    </row>
    <row r="2487" spans="1:8" ht="14.25" customHeight="1" x14ac:dyDescent="0.2">
      <c r="A2487" s="9"/>
      <c r="B2487" s="5" t="s">
        <v>51</v>
      </c>
      <c r="C2487" s="22" t="s">
        <v>52</v>
      </c>
      <c r="D2487" s="46">
        <v>0</v>
      </c>
      <c r="E2487" s="46">
        <v>546.9</v>
      </c>
      <c r="F2487" s="46">
        <v>546.79999999999995</v>
      </c>
      <c r="G2487" s="63">
        <f t="shared" si="367"/>
        <v>-0.10000000000002274</v>
      </c>
      <c r="H2487" s="53">
        <f t="shared" si="368"/>
        <v>99.981715121594434</v>
      </c>
    </row>
    <row r="2488" spans="1:8" ht="14.25" customHeight="1" x14ac:dyDescent="0.2">
      <c r="A2488" s="9"/>
      <c r="B2488" s="4" t="s">
        <v>53</v>
      </c>
      <c r="C2488" s="20"/>
      <c r="D2488" s="54">
        <v>70314</v>
      </c>
      <c r="E2488" s="54">
        <v>97973</v>
      </c>
      <c r="F2488" s="54">
        <v>90538.6</v>
      </c>
      <c r="G2488" s="62">
        <f t="shared" si="367"/>
        <v>-7434.3999999999942</v>
      </c>
      <c r="H2488" s="53">
        <f t="shared" si="368"/>
        <v>92.411786920886371</v>
      </c>
    </row>
    <row r="2489" spans="1:8" ht="14.25" customHeight="1" x14ac:dyDescent="0.2">
      <c r="A2489" s="9"/>
      <c r="B2489" s="5" t="s">
        <v>54</v>
      </c>
      <c r="C2489" s="22" t="s">
        <v>55</v>
      </c>
      <c r="D2489" s="46">
        <v>0</v>
      </c>
      <c r="E2489" s="46">
        <v>1738.8</v>
      </c>
      <c r="F2489" s="46">
        <v>1185.3</v>
      </c>
      <c r="G2489" s="14">
        <f t="shared" si="367"/>
        <v>-553.5</v>
      </c>
      <c r="H2489" s="53">
        <f t="shared" si="368"/>
        <v>68.16770186335404</v>
      </c>
    </row>
    <row r="2490" spans="1:8" ht="14.25" customHeight="1" x14ac:dyDescent="0.2">
      <c r="A2490" s="9"/>
      <c r="B2490" s="5" t="s">
        <v>445</v>
      </c>
      <c r="C2490" s="22" t="s">
        <v>446</v>
      </c>
      <c r="D2490" s="46">
        <v>220000</v>
      </c>
      <c r="E2490" s="46">
        <v>657583.80000000005</v>
      </c>
      <c r="F2490" s="46">
        <v>656881.9</v>
      </c>
      <c r="G2490" s="14">
        <f t="shared" si="367"/>
        <v>-701.90000000002328</v>
      </c>
      <c r="H2490" s="53">
        <f t="shared" si="368"/>
        <v>99.893260752469871</v>
      </c>
    </row>
    <row r="2491" spans="1:8" ht="14.25" customHeight="1" x14ac:dyDescent="0.2">
      <c r="A2491" s="9"/>
      <c r="B2491" s="4" t="s">
        <v>56</v>
      </c>
      <c r="C2491" s="20"/>
      <c r="D2491" s="54">
        <v>290314</v>
      </c>
      <c r="E2491" s="54">
        <v>757295.6</v>
      </c>
      <c r="F2491" s="54">
        <v>748605.7</v>
      </c>
      <c r="G2491" s="62">
        <f t="shared" si="367"/>
        <v>-8689.9000000000233</v>
      </c>
      <c r="H2491" s="53">
        <f t="shared" si="368"/>
        <v>98.852508848592279</v>
      </c>
    </row>
    <row r="2492" spans="1:8" ht="14.25" customHeight="1" x14ac:dyDescent="0.2">
      <c r="A2492" s="9"/>
      <c r="B2492" s="4" t="s">
        <v>508</v>
      </c>
      <c r="C2492" s="20"/>
      <c r="D2492" s="54">
        <v>0</v>
      </c>
      <c r="E2492" s="54">
        <v>209.9</v>
      </c>
      <c r="F2492" s="54">
        <v>198</v>
      </c>
      <c r="G2492" s="62">
        <f t="shared" si="367"/>
        <v>-11.900000000000006</v>
      </c>
      <c r="H2492" s="53">
        <f t="shared" si="368"/>
        <v>94.330633635064316</v>
      </c>
    </row>
    <row r="2493" spans="1:8" ht="14.25" customHeight="1" x14ac:dyDescent="0.2">
      <c r="A2493" s="9"/>
      <c r="B2493" s="4" t="s">
        <v>57</v>
      </c>
      <c r="C2493" s="20"/>
      <c r="D2493" s="54">
        <v>290314</v>
      </c>
      <c r="E2493" s="54">
        <v>757505.5</v>
      </c>
      <c r="F2493" s="54">
        <v>748803.8</v>
      </c>
      <c r="G2493" s="62">
        <f t="shared" si="367"/>
        <v>-8701.6999999999534</v>
      </c>
      <c r="H2493" s="53">
        <f t="shared" si="368"/>
        <v>98.851269066693249</v>
      </c>
    </row>
    <row r="2494" spans="1:8" ht="14.25" customHeight="1" x14ac:dyDescent="0.2">
      <c r="A2494" s="9"/>
      <c r="B2494" s="197"/>
      <c r="C2494" s="197"/>
      <c r="D2494" s="197"/>
      <c r="E2494" s="197"/>
      <c r="F2494" s="197"/>
      <c r="G2494" s="197"/>
      <c r="H2494" s="197"/>
    </row>
    <row r="2495" spans="1:8" ht="24" customHeight="1" x14ac:dyDescent="0.2">
      <c r="A2495" s="9"/>
      <c r="B2495" s="4" t="s">
        <v>447</v>
      </c>
      <c r="C2495" s="20" t="s">
        <v>448</v>
      </c>
      <c r="D2495" s="50"/>
      <c r="E2495" s="50"/>
      <c r="F2495" s="50"/>
      <c r="G2495" s="50"/>
      <c r="H2495" s="50"/>
    </row>
    <row r="2496" spans="1:8" ht="23.25" customHeight="1" x14ac:dyDescent="0.2">
      <c r="A2496" s="9"/>
      <c r="B2496" s="4"/>
      <c r="C2496" s="29" t="s">
        <v>0</v>
      </c>
      <c r="D2496" s="15" t="s">
        <v>501</v>
      </c>
      <c r="E2496" s="15" t="s">
        <v>502</v>
      </c>
      <c r="F2496" s="15" t="s">
        <v>499</v>
      </c>
      <c r="G2496" s="16" t="s">
        <v>472</v>
      </c>
      <c r="H2496" s="15" t="s">
        <v>500</v>
      </c>
    </row>
    <row r="2497" spans="1:8" ht="14.25" customHeight="1" x14ac:dyDescent="0.2">
      <c r="A2497" s="9"/>
      <c r="B2497" s="5" t="s">
        <v>37</v>
      </c>
      <c r="C2497" s="22" t="s">
        <v>38</v>
      </c>
      <c r="D2497" s="46">
        <v>4858.1000000000004</v>
      </c>
      <c r="E2497" s="46">
        <v>5958.9</v>
      </c>
      <c r="F2497" s="46">
        <v>5761.4</v>
      </c>
      <c r="G2497" s="14">
        <f t="shared" ref="G2497:G2505" si="369">F2497-E2497</f>
        <v>-197.5</v>
      </c>
      <c r="H2497" s="53">
        <f t="shared" ref="H2497:H2505" si="370">F2497/E2497*100</f>
        <v>96.685629898135559</v>
      </c>
    </row>
    <row r="2498" spans="1:8" ht="14.25" customHeight="1" x14ac:dyDescent="0.2">
      <c r="A2498" s="9"/>
      <c r="B2498" s="5" t="s">
        <v>39</v>
      </c>
      <c r="C2498" s="22" t="s">
        <v>40</v>
      </c>
      <c r="D2498" s="46">
        <v>737.7</v>
      </c>
      <c r="E2498" s="46">
        <v>929</v>
      </c>
      <c r="F2498" s="46">
        <v>929</v>
      </c>
      <c r="G2498" s="14">
        <f t="shared" si="369"/>
        <v>0</v>
      </c>
      <c r="H2498" s="53">
        <f t="shared" si="370"/>
        <v>100</v>
      </c>
    </row>
    <row r="2499" spans="1:8" ht="14.25" customHeight="1" x14ac:dyDescent="0.2">
      <c r="A2499" s="9"/>
      <c r="B2499" s="5" t="s">
        <v>41</v>
      </c>
      <c r="C2499" s="22" t="s">
        <v>42</v>
      </c>
      <c r="D2499" s="46">
        <v>884.8</v>
      </c>
      <c r="E2499" s="46">
        <v>4184.8</v>
      </c>
      <c r="F2499" s="46">
        <v>911.8</v>
      </c>
      <c r="G2499" s="14">
        <f t="shared" si="369"/>
        <v>-3273</v>
      </c>
      <c r="H2499" s="53">
        <f t="shared" si="370"/>
        <v>21.78837698336838</v>
      </c>
    </row>
    <row r="2500" spans="1:8" ht="14.25" customHeight="1" x14ac:dyDescent="0.2">
      <c r="A2500" s="9"/>
      <c r="B2500" s="5" t="s">
        <v>43</v>
      </c>
      <c r="C2500" s="22" t="s">
        <v>44</v>
      </c>
      <c r="D2500" s="46">
        <v>74.8</v>
      </c>
      <c r="E2500" s="46">
        <v>74.8</v>
      </c>
      <c r="F2500" s="46">
        <v>64.8</v>
      </c>
      <c r="G2500" s="14">
        <f t="shared" si="369"/>
        <v>-10</v>
      </c>
      <c r="H2500" s="53">
        <f t="shared" si="370"/>
        <v>86.631016042780757</v>
      </c>
    </row>
    <row r="2501" spans="1:8" ht="14.25" customHeight="1" x14ac:dyDescent="0.2">
      <c r="A2501" s="9"/>
      <c r="B2501" s="4" t="s">
        <v>53</v>
      </c>
      <c r="C2501" s="20"/>
      <c r="D2501" s="54">
        <v>6555.4</v>
      </c>
      <c r="E2501" s="54">
        <v>11147.5</v>
      </c>
      <c r="F2501" s="54">
        <v>7667</v>
      </c>
      <c r="G2501" s="62">
        <f t="shared" si="369"/>
        <v>-3480.5</v>
      </c>
      <c r="H2501" s="53">
        <f t="shared" si="370"/>
        <v>68.777752859385515</v>
      </c>
    </row>
    <row r="2502" spans="1:8" ht="14.25" customHeight="1" x14ac:dyDescent="0.2">
      <c r="A2502" s="9"/>
      <c r="B2502" s="5" t="s">
        <v>54</v>
      </c>
      <c r="C2502" s="22" t="s">
        <v>55</v>
      </c>
      <c r="D2502" s="46">
        <v>0</v>
      </c>
      <c r="E2502" s="46">
        <v>265</v>
      </c>
      <c r="F2502" s="46">
        <v>217.8</v>
      </c>
      <c r="G2502" s="14">
        <f t="shared" si="369"/>
        <v>-47.199999999999989</v>
      </c>
      <c r="H2502" s="53">
        <f t="shared" si="370"/>
        <v>82.188679245283026</v>
      </c>
    </row>
    <row r="2503" spans="1:8" ht="14.25" customHeight="1" x14ac:dyDescent="0.2">
      <c r="A2503" s="9"/>
      <c r="B2503" s="4" t="s">
        <v>56</v>
      </c>
      <c r="C2503" s="20"/>
      <c r="D2503" s="54">
        <v>6555.4</v>
      </c>
      <c r="E2503" s="54">
        <v>11412.5</v>
      </c>
      <c r="F2503" s="54">
        <v>7884.8</v>
      </c>
      <c r="G2503" s="62">
        <f t="shared" si="369"/>
        <v>-3527.7</v>
      </c>
      <c r="H2503" s="53">
        <f t="shared" si="370"/>
        <v>69.089156626506025</v>
      </c>
    </row>
    <row r="2504" spans="1:8" ht="14.25" customHeight="1" x14ac:dyDescent="0.2">
      <c r="A2504" s="9"/>
      <c r="B2504" s="4" t="s">
        <v>508</v>
      </c>
      <c r="C2504" s="20"/>
      <c r="D2504" s="54">
        <v>5500</v>
      </c>
      <c r="E2504" s="54">
        <v>4883.3</v>
      </c>
      <c r="F2504" s="54">
        <v>4711.8</v>
      </c>
      <c r="G2504" s="62">
        <f t="shared" si="369"/>
        <v>-171.5</v>
      </c>
      <c r="H2504" s="53">
        <f t="shared" si="370"/>
        <v>96.488030635021403</v>
      </c>
    </row>
    <row r="2505" spans="1:8" ht="14.25" customHeight="1" x14ac:dyDescent="0.2">
      <c r="A2505" s="9"/>
      <c r="B2505" s="4" t="s">
        <v>57</v>
      </c>
      <c r="C2505" s="20"/>
      <c r="D2505" s="54">
        <v>12055.4</v>
      </c>
      <c r="E2505" s="54">
        <v>16295.8</v>
      </c>
      <c r="F2505" s="54">
        <v>12596.6</v>
      </c>
      <c r="G2505" s="62">
        <f t="shared" si="369"/>
        <v>-3699.1999999999989</v>
      </c>
      <c r="H2505" s="53">
        <f t="shared" si="370"/>
        <v>77.299672308202119</v>
      </c>
    </row>
    <row r="2506" spans="1:8" ht="14.25" customHeight="1" x14ac:dyDescent="0.2">
      <c r="A2506" s="9"/>
      <c r="B2506" s="197"/>
      <c r="C2506" s="197"/>
      <c r="D2506" s="198"/>
      <c r="E2506" s="198"/>
      <c r="F2506" s="198"/>
      <c r="G2506" s="198"/>
      <c r="H2506" s="198"/>
    </row>
    <row r="2507" spans="1:8" ht="30.75" customHeight="1" x14ac:dyDescent="0.2">
      <c r="A2507" s="9"/>
      <c r="B2507" s="4" t="s">
        <v>449</v>
      </c>
      <c r="C2507" s="26" t="s">
        <v>450</v>
      </c>
      <c r="D2507" s="48"/>
      <c r="E2507" s="48"/>
      <c r="F2507" s="48"/>
      <c r="G2507" s="48"/>
      <c r="H2507" s="48"/>
    </row>
    <row r="2508" spans="1:8" ht="21" customHeight="1" x14ac:dyDescent="0.2">
      <c r="A2508" s="9"/>
      <c r="B2508" s="4"/>
      <c r="C2508" s="29" t="s">
        <v>0</v>
      </c>
      <c r="D2508" s="15" t="s">
        <v>501</v>
      </c>
      <c r="E2508" s="15" t="s">
        <v>502</v>
      </c>
      <c r="F2508" s="15" t="s">
        <v>499</v>
      </c>
      <c r="G2508" s="16" t="s">
        <v>472</v>
      </c>
      <c r="H2508" s="15" t="s">
        <v>500</v>
      </c>
    </row>
    <row r="2509" spans="1:8" ht="14.25" customHeight="1" x14ac:dyDescent="0.2">
      <c r="A2509" s="9"/>
      <c r="B2509" s="5" t="s">
        <v>37</v>
      </c>
      <c r="C2509" s="22" t="s">
        <v>38</v>
      </c>
      <c r="D2509" s="46">
        <v>12135.8</v>
      </c>
      <c r="E2509" s="46">
        <v>0</v>
      </c>
      <c r="F2509" s="47">
        <v>0</v>
      </c>
      <c r="G2509" s="12">
        <f t="shared" ref="G2509:G2516" si="371">F2509-E2509</f>
        <v>0</v>
      </c>
      <c r="H2509" s="53"/>
    </row>
    <row r="2510" spans="1:8" ht="14.25" customHeight="1" x14ac:dyDescent="0.2">
      <c r="A2510" s="9"/>
      <c r="B2510" s="5" t="s">
        <v>39</v>
      </c>
      <c r="C2510" s="22" t="s">
        <v>40</v>
      </c>
      <c r="D2510" s="46">
        <v>1882.6</v>
      </c>
      <c r="E2510" s="46">
        <v>0</v>
      </c>
      <c r="F2510" s="47">
        <v>0</v>
      </c>
      <c r="G2510" s="12">
        <f t="shared" si="371"/>
        <v>0</v>
      </c>
      <c r="H2510" s="53"/>
    </row>
    <row r="2511" spans="1:8" ht="14.25" customHeight="1" x14ac:dyDescent="0.2">
      <c r="A2511" s="9"/>
      <c r="B2511" s="5" t="s">
        <v>41</v>
      </c>
      <c r="C2511" s="22" t="s">
        <v>42</v>
      </c>
      <c r="D2511" s="46">
        <v>3307.7</v>
      </c>
      <c r="E2511" s="46">
        <v>1208.3</v>
      </c>
      <c r="F2511" s="47">
        <v>1208.3</v>
      </c>
      <c r="G2511" s="12">
        <f t="shared" si="371"/>
        <v>0</v>
      </c>
      <c r="H2511" s="53">
        <f t="shared" ref="H2511:H2516" si="372">F2511/E2511*100</f>
        <v>100</v>
      </c>
    </row>
    <row r="2512" spans="1:8" ht="14.25" customHeight="1" x14ac:dyDescent="0.2">
      <c r="A2512" s="9"/>
      <c r="B2512" s="5" t="s">
        <v>43</v>
      </c>
      <c r="C2512" s="22" t="s">
        <v>44</v>
      </c>
      <c r="D2512" s="46">
        <v>566.29999999999995</v>
      </c>
      <c r="E2512" s="46">
        <v>0</v>
      </c>
      <c r="F2512" s="47">
        <v>0</v>
      </c>
      <c r="G2512" s="12">
        <f t="shared" si="371"/>
        <v>0</v>
      </c>
      <c r="H2512" s="53"/>
    </row>
    <row r="2513" spans="1:8" ht="14.25" customHeight="1" x14ac:dyDescent="0.2">
      <c r="A2513" s="9"/>
      <c r="B2513" s="4" t="s">
        <v>53</v>
      </c>
      <c r="C2513" s="20"/>
      <c r="D2513" s="54">
        <v>17892.400000000001</v>
      </c>
      <c r="E2513" s="54">
        <v>1208.3</v>
      </c>
      <c r="F2513" s="54">
        <v>1208.3</v>
      </c>
      <c r="G2513" s="68">
        <f t="shared" si="371"/>
        <v>0</v>
      </c>
      <c r="H2513" s="53">
        <f t="shared" si="372"/>
        <v>100</v>
      </c>
    </row>
    <row r="2514" spans="1:8" ht="14.25" customHeight="1" x14ac:dyDescent="0.2">
      <c r="A2514" s="9"/>
      <c r="B2514" s="5" t="s">
        <v>54</v>
      </c>
      <c r="C2514" s="22" t="s">
        <v>55</v>
      </c>
      <c r="D2514" s="46">
        <v>255.4</v>
      </c>
      <c r="E2514" s="46">
        <v>0</v>
      </c>
      <c r="F2514" s="46">
        <v>0</v>
      </c>
      <c r="G2514" s="14">
        <f t="shared" si="371"/>
        <v>0</v>
      </c>
      <c r="H2514" s="53"/>
    </row>
    <row r="2515" spans="1:8" ht="14.25" customHeight="1" x14ac:dyDescent="0.2">
      <c r="A2515" s="9"/>
      <c r="B2515" s="4" t="s">
        <v>56</v>
      </c>
      <c r="C2515" s="20"/>
      <c r="D2515" s="54">
        <v>18147.8</v>
      </c>
      <c r="E2515" s="54">
        <v>1208.3</v>
      </c>
      <c r="F2515" s="54">
        <v>1208.3</v>
      </c>
      <c r="G2515" s="62">
        <f t="shared" si="371"/>
        <v>0</v>
      </c>
      <c r="H2515" s="53">
        <f t="shared" si="372"/>
        <v>100</v>
      </c>
    </row>
    <row r="2516" spans="1:8" ht="14.25" customHeight="1" x14ac:dyDescent="0.2">
      <c r="A2516" s="9"/>
      <c r="B2516" s="4" t="s">
        <v>57</v>
      </c>
      <c r="C2516" s="20"/>
      <c r="D2516" s="54">
        <v>18147.8</v>
      </c>
      <c r="E2516" s="54">
        <v>1208.3</v>
      </c>
      <c r="F2516" s="54">
        <v>1208.3</v>
      </c>
      <c r="G2516" s="62">
        <f t="shared" si="371"/>
        <v>0</v>
      </c>
      <c r="H2516" s="53">
        <f t="shared" si="372"/>
        <v>100</v>
      </c>
    </row>
    <row r="2517" spans="1:8" ht="14.25" customHeight="1" x14ac:dyDescent="0.2">
      <c r="A2517" s="9"/>
      <c r="B2517" s="197"/>
      <c r="C2517" s="197"/>
      <c r="D2517" s="198"/>
      <c r="E2517" s="198"/>
      <c r="F2517" s="198"/>
      <c r="G2517" s="198"/>
      <c r="H2517" s="198"/>
    </row>
    <row r="2518" spans="1:8" ht="14.25" customHeight="1" x14ac:dyDescent="0.2">
      <c r="A2518" s="9"/>
      <c r="B2518" s="4" t="s">
        <v>451</v>
      </c>
      <c r="C2518" s="26" t="s">
        <v>452</v>
      </c>
      <c r="D2518" s="48"/>
      <c r="E2518" s="48"/>
      <c r="F2518" s="48"/>
      <c r="G2518" s="48"/>
      <c r="H2518" s="48"/>
    </row>
    <row r="2519" spans="1:8" ht="27" customHeight="1" x14ac:dyDescent="0.2">
      <c r="A2519" s="9"/>
      <c r="B2519" s="4"/>
      <c r="C2519" s="29" t="s">
        <v>0</v>
      </c>
      <c r="D2519" s="15" t="s">
        <v>501</v>
      </c>
      <c r="E2519" s="15" t="s">
        <v>502</v>
      </c>
      <c r="F2519" s="15" t="s">
        <v>499</v>
      </c>
      <c r="G2519" s="16" t="s">
        <v>472</v>
      </c>
      <c r="H2519" s="15" t="s">
        <v>500</v>
      </c>
    </row>
    <row r="2520" spans="1:8" ht="14.25" customHeight="1" x14ac:dyDescent="0.2">
      <c r="A2520" s="9"/>
      <c r="B2520" s="5" t="s">
        <v>37</v>
      </c>
      <c r="C2520" s="22" t="s">
        <v>38</v>
      </c>
      <c r="D2520" s="46">
        <v>205081.60000000001</v>
      </c>
      <c r="E2520" s="46">
        <v>244840.8</v>
      </c>
      <c r="F2520" s="46">
        <v>217825</v>
      </c>
      <c r="G2520" s="14">
        <f t="shared" ref="G2520:G2530" si="373">F2520-E2520</f>
        <v>-27015.799999999988</v>
      </c>
      <c r="H2520" s="53">
        <f t="shared" ref="H2520:H2530" si="374">F2520/E2520*100</f>
        <v>88.965972991429538</v>
      </c>
    </row>
    <row r="2521" spans="1:8" ht="14.25" customHeight="1" x14ac:dyDescent="0.2">
      <c r="A2521" s="9"/>
      <c r="B2521" s="5" t="s">
        <v>39</v>
      </c>
      <c r="C2521" s="22" t="s">
        <v>40</v>
      </c>
      <c r="D2521" s="46">
        <v>35376.6</v>
      </c>
      <c r="E2521" s="46">
        <v>42235</v>
      </c>
      <c r="F2521" s="46">
        <v>37343.9</v>
      </c>
      <c r="G2521" s="14">
        <f t="shared" si="373"/>
        <v>-4891.0999999999985</v>
      </c>
      <c r="H2521" s="53">
        <f t="shared" si="374"/>
        <v>88.419320468805495</v>
      </c>
    </row>
    <row r="2522" spans="1:8" ht="14.25" customHeight="1" x14ac:dyDescent="0.2">
      <c r="A2522" s="9"/>
      <c r="B2522" s="5" t="s">
        <v>41</v>
      </c>
      <c r="C2522" s="22" t="s">
        <v>42</v>
      </c>
      <c r="D2522" s="46">
        <v>12777.6</v>
      </c>
      <c r="E2522" s="46">
        <v>15496.5</v>
      </c>
      <c r="F2522" s="46">
        <v>11712.2</v>
      </c>
      <c r="G2522" s="14">
        <f t="shared" si="373"/>
        <v>-3784.2999999999993</v>
      </c>
      <c r="H2522" s="53">
        <f t="shared" si="374"/>
        <v>75.579647017068368</v>
      </c>
    </row>
    <row r="2523" spans="1:8" ht="14.25" customHeight="1" x14ac:dyDescent="0.2">
      <c r="A2523" s="9"/>
      <c r="B2523" s="5" t="s">
        <v>43</v>
      </c>
      <c r="C2523" s="22" t="s">
        <v>44</v>
      </c>
      <c r="D2523" s="46">
        <v>16174</v>
      </c>
      <c r="E2523" s="46">
        <v>13575</v>
      </c>
      <c r="F2523" s="46">
        <v>9848.4</v>
      </c>
      <c r="G2523" s="14">
        <f t="shared" si="373"/>
        <v>-3726.6000000000004</v>
      </c>
      <c r="H2523" s="53">
        <f t="shared" si="374"/>
        <v>72.548066298342533</v>
      </c>
    </row>
    <row r="2524" spans="1:8" ht="14.25" customHeight="1" x14ac:dyDescent="0.2">
      <c r="A2524" s="9"/>
      <c r="B2524" s="5" t="s">
        <v>45</v>
      </c>
      <c r="C2524" s="22" t="s">
        <v>46</v>
      </c>
      <c r="D2524" s="46">
        <v>15671</v>
      </c>
      <c r="E2524" s="46">
        <v>16371</v>
      </c>
      <c r="F2524" s="46">
        <v>12694.8</v>
      </c>
      <c r="G2524" s="14">
        <f t="shared" si="373"/>
        <v>-3676.2000000000007</v>
      </c>
      <c r="H2524" s="53">
        <f t="shared" si="374"/>
        <v>77.544438336082095</v>
      </c>
    </row>
    <row r="2525" spans="1:8" ht="14.25" customHeight="1" x14ac:dyDescent="0.2">
      <c r="A2525" s="9"/>
      <c r="B2525" s="5" t="s">
        <v>51</v>
      </c>
      <c r="C2525" s="22" t="s">
        <v>52</v>
      </c>
      <c r="D2525" s="46">
        <v>2298.6999999999998</v>
      </c>
      <c r="E2525" s="46">
        <v>2298.6999999999998</v>
      </c>
      <c r="F2525" s="46">
        <v>2160.8000000000002</v>
      </c>
      <c r="G2525" s="14">
        <f t="shared" si="373"/>
        <v>-137.89999999999964</v>
      </c>
      <c r="H2525" s="53">
        <f t="shared" si="374"/>
        <v>94.000957062687618</v>
      </c>
    </row>
    <row r="2526" spans="1:8" ht="14.25" customHeight="1" x14ac:dyDescent="0.2">
      <c r="A2526" s="9"/>
      <c r="B2526" s="4" t="s">
        <v>53</v>
      </c>
      <c r="C2526" s="20"/>
      <c r="D2526" s="54">
        <v>287379.5</v>
      </c>
      <c r="E2526" s="54">
        <v>334817</v>
      </c>
      <c r="F2526" s="54">
        <v>291585.2</v>
      </c>
      <c r="G2526" s="62">
        <f t="shared" si="373"/>
        <v>-43231.799999999988</v>
      </c>
      <c r="H2526" s="53">
        <f t="shared" si="374"/>
        <v>87.087931616375513</v>
      </c>
    </row>
    <row r="2527" spans="1:8" ht="14.25" customHeight="1" x14ac:dyDescent="0.2">
      <c r="A2527" s="9"/>
      <c r="B2527" s="5" t="s">
        <v>54</v>
      </c>
      <c r="C2527" s="22" t="s">
        <v>55</v>
      </c>
      <c r="D2527" s="46">
        <v>14097.8</v>
      </c>
      <c r="E2527" s="46">
        <v>30817.4</v>
      </c>
      <c r="F2527" s="46">
        <v>12588.9</v>
      </c>
      <c r="G2527" s="14">
        <f t="shared" si="373"/>
        <v>-18228.5</v>
      </c>
      <c r="H2527" s="53">
        <f t="shared" si="374"/>
        <v>40.849974365131388</v>
      </c>
    </row>
    <row r="2528" spans="1:8" ht="14.25" customHeight="1" x14ac:dyDescent="0.2">
      <c r="A2528" s="9"/>
      <c r="B2528" s="4" t="s">
        <v>56</v>
      </c>
      <c r="C2528" s="20"/>
      <c r="D2528" s="54">
        <v>301477.3</v>
      </c>
      <c r="E2528" s="54">
        <v>365634.4</v>
      </c>
      <c r="F2528" s="54">
        <v>304174</v>
      </c>
      <c r="G2528" s="62">
        <f t="shared" si="373"/>
        <v>-61460.400000000023</v>
      </c>
      <c r="H2528" s="53">
        <f t="shared" si="374"/>
        <v>83.190750104475939</v>
      </c>
    </row>
    <row r="2529" spans="1:8" ht="14.25" customHeight="1" x14ac:dyDescent="0.2">
      <c r="A2529" s="9"/>
      <c r="B2529" s="4" t="s">
        <v>508</v>
      </c>
      <c r="C2529" s="20"/>
      <c r="D2529" s="54">
        <v>19000</v>
      </c>
      <c r="E2529" s="54">
        <v>25810.3</v>
      </c>
      <c r="F2529" s="54">
        <v>15121.7</v>
      </c>
      <c r="G2529" s="62">
        <f t="shared" si="373"/>
        <v>-10688.599999999999</v>
      </c>
      <c r="H2529" s="53">
        <f t="shared" si="374"/>
        <v>58.587850586781251</v>
      </c>
    </row>
    <row r="2530" spans="1:8" ht="14.25" customHeight="1" x14ac:dyDescent="0.2">
      <c r="A2530" s="9"/>
      <c r="B2530" s="4" t="s">
        <v>57</v>
      </c>
      <c r="C2530" s="20"/>
      <c r="D2530" s="54">
        <v>320477.3</v>
      </c>
      <c r="E2530" s="54">
        <v>391444.7</v>
      </c>
      <c r="F2530" s="54">
        <v>319295.8</v>
      </c>
      <c r="G2530" s="62">
        <f t="shared" si="373"/>
        <v>-72148.900000000023</v>
      </c>
      <c r="H2530" s="53">
        <f t="shared" si="374"/>
        <v>81.568558726175112</v>
      </c>
    </row>
    <row r="2531" spans="1:8" ht="14.25" customHeight="1" x14ac:dyDescent="0.2">
      <c r="A2531" s="9"/>
      <c r="B2531" s="197"/>
      <c r="C2531" s="197"/>
      <c r="D2531" s="198"/>
      <c r="E2531" s="198"/>
      <c r="F2531" s="198"/>
      <c r="G2531" s="198"/>
      <c r="H2531" s="198"/>
    </row>
    <row r="2532" spans="1:8" ht="24" customHeight="1" x14ac:dyDescent="0.2">
      <c r="A2532" s="9"/>
      <c r="B2532" s="4" t="s">
        <v>453</v>
      </c>
      <c r="C2532" s="26" t="s">
        <v>454</v>
      </c>
      <c r="D2532" s="48"/>
      <c r="E2532" s="48"/>
      <c r="F2532" s="48"/>
      <c r="G2532" s="48"/>
      <c r="H2532" s="48"/>
    </row>
    <row r="2533" spans="1:8" ht="31.5" customHeight="1" x14ac:dyDescent="0.2">
      <c r="A2533" s="9"/>
      <c r="B2533" s="4"/>
      <c r="C2533" s="29" t="s">
        <v>0</v>
      </c>
      <c r="D2533" s="15" t="s">
        <v>501</v>
      </c>
      <c r="E2533" s="15" t="s">
        <v>502</v>
      </c>
      <c r="F2533" s="15" t="s">
        <v>499</v>
      </c>
      <c r="G2533" s="16" t="s">
        <v>472</v>
      </c>
      <c r="H2533" s="15" t="s">
        <v>500</v>
      </c>
    </row>
    <row r="2534" spans="1:8" ht="14.25" customHeight="1" x14ac:dyDescent="0.2">
      <c r="A2534" s="9"/>
      <c r="B2534" s="5" t="s">
        <v>37</v>
      </c>
      <c r="C2534" s="22">
        <v>211</v>
      </c>
      <c r="D2534" s="46">
        <v>108995.7</v>
      </c>
      <c r="E2534" s="46">
        <v>108995.7</v>
      </c>
      <c r="F2534" s="46">
        <v>108995.7</v>
      </c>
      <c r="G2534" s="14">
        <f t="shared" ref="G2534:G2543" si="375">F2534-E2534</f>
        <v>0</v>
      </c>
      <c r="H2534" s="53">
        <f t="shared" ref="H2534:H2543" si="376">F2534/E2534*100</f>
        <v>100</v>
      </c>
    </row>
    <row r="2535" spans="1:8" ht="14.25" customHeight="1" x14ac:dyDescent="0.2">
      <c r="A2535" s="9"/>
      <c r="B2535" s="5" t="s">
        <v>39</v>
      </c>
      <c r="C2535" s="22" t="s">
        <v>40</v>
      </c>
      <c r="D2535" s="46">
        <v>18801.8</v>
      </c>
      <c r="E2535" s="46">
        <v>18801.8</v>
      </c>
      <c r="F2535" s="46">
        <v>18801.8</v>
      </c>
      <c r="G2535" s="14">
        <f t="shared" si="375"/>
        <v>0</v>
      </c>
      <c r="H2535" s="53">
        <f t="shared" si="376"/>
        <v>100</v>
      </c>
    </row>
    <row r="2536" spans="1:8" ht="14.25" customHeight="1" x14ac:dyDescent="0.2">
      <c r="A2536" s="9"/>
      <c r="B2536" s="5" t="s">
        <v>41</v>
      </c>
      <c r="C2536" s="22" t="s">
        <v>42</v>
      </c>
      <c r="D2536" s="46">
        <v>18492.900000000001</v>
      </c>
      <c r="E2536" s="46">
        <v>14740.3</v>
      </c>
      <c r="F2536" s="46">
        <v>12531.2</v>
      </c>
      <c r="G2536" s="14">
        <f t="shared" si="375"/>
        <v>-2209.0999999999985</v>
      </c>
      <c r="H2536" s="53">
        <f t="shared" si="376"/>
        <v>85.013195118145504</v>
      </c>
    </row>
    <row r="2537" spans="1:8" ht="14.25" customHeight="1" x14ac:dyDescent="0.2">
      <c r="A2537" s="9"/>
      <c r="B2537" s="5" t="s">
        <v>43</v>
      </c>
      <c r="C2537" s="22" t="s">
        <v>44</v>
      </c>
      <c r="D2537" s="46">
        <v>1322</v>
      </c>
      <c r="E2537" s="46">
        <v>1322</v>
      </c>
      <c r="F2537" s="46">
        <v>1041.9000000000001</v>
      </c>
      <c r="G2537" s="14">
        <f t="shared" si="375"/>
        <v>-280.09999999999991</v>
      </c>
      <c r="H2537" s="53">
        <f t="shared" si="376"/>
        <v>78.812405446293496</v>
      </c>
    </row>
    <row r="2538" spans="1:8" ht="14.25" customHeight="1" x14ac:dyDescent="0.2">
      <c r="A2538" s="9"/>
      <c r="B2538" s="5" t="s">
        <v>45</v>
      </c>
      <c r="C2538" s="22" t="s">
        <v>46</v>
      </c>
      <c r="D2538" s="46">
        <v>4620.8</v>
      </c>
      <c r="E2538" s="46">
        <v>4620.8</v>
      </c>
      <c r="F2538" s="46">
        <v>4620.8</v>
      </c>
      <c r="G2538" s="14">
        <f t="shared" si="375"/>
        <v>0</v>
      </c>
      <c r="H2538" s="53">
        <f t="shared" si="376"/>
        <v>100</v>
      </c>
    </row>
    <row r="2539" spans="1:8" ht="14.25" customHeight="1" x14ac:dyDescent="0.2">
      <c r="A2539" s="9"/>
      <c r="B2539" s="4" t="s">
        <v>53</v>
      </c>
      <c r="C2539" s="20"/>
      <c r="D2539" s="54">
        <v>152233.20000000001</v>
      </c>
      <c r="E2539" s="54">
        <v>148480.6</v>
      </c>
      <c r="F2539" s="54">
        <v>145991.4</v>
      </c>
      <c r="G2539" s="62">
        <f t="shared" si="375"/>
        <v>-2489.2000000000116</v>
      </c>
      <c r="H2539" s="53">
        <f t="shared" si="376"/>
        <v>98.323552033060196</v>
      </c>
    </row>
    <row r="2540" spans="1:8" ht="14.25" customHeight="1" x14ac:dyDescent="0.2">
      <c r="A2540" s="9"/>
      <c r="B2540" s="5" t="s">
        <v>54</v>
      </c>
      <c r="C2540" s="22" t="s">
        <v>55</v>
      </c>
      <c r="D2540" s="46">
        <v>0</v>
      </c>
      <c r="E2540" s="46">
        <v>13194.4</v>
      </c>
      <c r="F2540" s="46">
        <v>11842.6</v>
      </c>
      <c r="G2540" s="14">
        <f t="shared" si="375"/>
        <v>-1351.7999999999993</v>
      </c>
      <c r="H2540" s="53">
        <f t="shared" si="376"/>
        <v>89.754744437033892</v>
      </c>
    </row>
    <row r="2541" spans="1:8" ht="14.25" customHeight="1" x14ac:dyDescent="0.2">
      <c r="A2541" s="9"/>
      <c r="B2541" s="4" t="s">
        <v>56</v>
      </c>
      <c r="C2541" s="20"/>
      <c r="D2541" s="54">
        <v>152233.20000000001</v>
      </c>
      <c r="E2541" s="54">
        <v>161675</v>
      </c>
      <c r="F2541" s="54">
        <v>157834.1</v>
      </c>
      <c r="G2541" s="62">
        <f t="shared" si="375"/>
        <v>-3840.8999999999942</v>
      </c>
      <c r="H2541" s="53">
        <f t="shared" si="376"/>
        <v>97.624308025359525</v>
      </c>
    </row>
    <row r="2542" spans="1:8" ht="14.25" customHeight="1" x14ac:dyDescent="0.2">
      <c r="A2542" s="9"/>
      <c r="B2542" s="4" t="s">
        <v>508</v>
      </c>
      <c r="C2542" s="20"/>
      <c r="D2542" s="54">
        <v>63000</v>
      </c>
      <c r="E2542" s="54">
        <v>72764.7</v>
      </c>
      <c r="F2542" s="54">
        <v>60673.1</v>
      </c>
      <c r="G2542" s="62">
        <f t="shared" si="375"/>
        <v>-12091.599999999999</v>
      </c>
      <c r="H2542" s="53">
        <f t="shared" si="376"/>
        <v>83.382601728585428</v>
      </c>
    </row>
    <row r="2543" spans="1:8" ht="14.25" customHeight="1" x14ac:dyDescent="0.2">
      <c r="A2543" s="9"/>
      <c r="B2543" s="4" t="s">
        <v>57</v>
      </c>
      <c r="C2543" s="20"/>
      <c r="D2543" s="54">
        <v>215233.2</v>
      </c>
      <c r="E2543" s="54">
        <v>234439.7</v>
      </c>
      <c r="F2543" s="54">
        <v>218507.1</v>
      </c>
      <c r="G2543" s="62">
        <f t="shared" si="375"/>
        <v>-15932.600000000006</v>
      </c>
      <c r="H2543" s="53">
        <f t="shared" si="376"/>
        <v>93.203966734303094</v>
      </c>
    </row>
    <row r="2544" spans="1:8" ht="14.25" customHeight="1" x14ac:dyDescent="0.2">
      <c r="A2544" s="9"/>
      <c r="B2544" s="197"/>
      <c r="C2544" s="197"/>
      <c r="D2544" s="198"/>
      <c r="E2544" s="198"/>
      <c r="F2544" s="198"/>
      <c r="G2544" s="198"/>
      <c r="H2544" s="198"/>
    </row>
    <row r="2545" spans="1:8" ht="37.5" customHeight="1" x14ac:dyDescent="0.2">
      <c r="A2545" s="9"/>
      <c r="B2545" s="4" t="s">
        <v>34</v>
      </c>
      <c r="C2545" s="26" t="s">
        <v>455</v>
      </c>
      <c r="D2545" s="48"/>
      <c r="E2545" s="48"/>
      <c r="F2545" s="48"/>
      <c r="G2545" s="48"/>
      <c r="H2545" s="48"/>
    </row>
    <row r="2546" spans="1:8" ht="33" customHeight="1" x14ac:dyDescent="0.2">
      <c r="A2546" s="9"/>
      <c r="B2546" s="4"/>
      <c r="C2546" s="29" t="s">
        <v>0</v>
      </c>
      <c r="D2546" s="15" t="s">
        <v>501</v>
      </c>
      <c r="E2546" s="15" t="s">
        <v>502</v>
      </c>
      <c r="F2546" s="15" t="s">
        <v>499</v>
      </c>
      <c r="G2546" s="16" t="s">
        <v>472</v>
      </c>
      <c r="H2546" s="15" t="s">
        <v>500</v>
      </c>
    </row>
    <row r="2547" spans="1:8" ht="14.25" customHeight="1" x14ac:dyDescent="0.2">
      <c r="A2547" s="9"/>
      <c r="B2547" s="5" t="s">
        <v>37</v>
      </c>
      <c r="C2547" s="22" t="s">
        <v>38</v>
      </c>
      <c r="D2547" s="46">
        <v>8398.2999999999993</v>
      </c>
      <c r="E2547" s="46">
        <v>9248.2999999999993</v>
      </c>
      <c r="F2547" s="46">
        <v>9248.2999999999993</v>
      </c>
      <c r="G2547" s="14">
        <f t="shared" ref="G2547:G2554" si="377">F2547-E2547</f>
        <v>0</v>
      </c>
      <c r="H2547" s="53">
        <f t="shared" ref="H2547:H2554" si="378">F2547/E2547*100</f>
        <v>100</v>
      </c>
    </row>
    <row r="2548" spans="1:8" ht="14.25" customHeight="1" x14ac:dyDescent="0.2">
      <c r="A2548" s="9"/>
      <c r="B2548" s="5" t="s">
        <v>39</v>
      </c>
      <c r="C2548" s="22" t="s">
        <v>40</v>
      </c>
      <c r="D2548" s="46">
        <v>1276.3</v>
      </c>
      <c r="E2548" s="46">
        <v>1276.3</v>
      </c>
      <c r="F2548" s="46">
        <v>1276.3</v>
      </c>
      <c r="G2548" s="14">
        <f t="shared" si="377"/>
        <v>0</v>
      </c>
      <c r="H2548" s="53">
        <f t="shared" si="378"/>
        <v>100</v>
      </c>
    </row>
    <row r="2549" spans="1:8" ht="14.25" customHeight="1" x14ac:dyDescent="0.2">
      <c r="A2549" s="9"/>
      <c r="B2549" s="5" t="s">
        <v>41</v>
      </c>
      <c r="C2549" s="22" t="s">
        <v>42</v>
      </c>
      <c r="D2549" s="46">
        <v>2027.2</v>
      </c>
      <c r="E2549" s="46">
        <v>1992.2</v>
      </c>
      <c r="F2549" s="46">
        <v>1544.7</v>
      </c>
      <c r="G2549" s="14">
        <f t="shared" si="377"/>
        <v>-447.5</v>
      </c>
      <c r="H2549" s="53">
        <f t="shared" si="378"/>
        <v>77.537395843790776</v>
      </c>
    </row>
    <row r="2550" spans="1:8" ht="14.25" customHeight="1" x14ac:dyDescent="0.2">
      <c r="A2550" s="9"/>
      <c r="B2550" s="5" t="s">
        <v>43</v>
      </c>
      <c r="C2550" s="22" t="s">
        <v>44</v>
      </c>
      <c r="D2550" s="46">
        <v>422</v>
      </c>
      <c r="E2550" s="46">
        <v>422</v>
      </c>
      <c r="F2550" s="46">
        <v>229.4</v>
      </c>
      <c r="G2550" s="14">
        <f t="shared" si="377"/>
        <v>-192.6</v>
      </c>
      <c r="H2550" s="53">
        <f t="shared" si="378"/>
        <v>54.360189573459714</v>
      </c>
    </row>
    <row r="2551" spans="1:8" ht="14.25" customHeight="1" x14ac:dyDescent="0.2">
      <c r="A2551" s="9"/>
      <c r="B2551" s="5" t="s">
        <v>45</v>
      </c>
      <c r="C2551" s="22" t="s">
        <v>46</v>
      </c>
      <c r="D2551" s="46">
        <v>344</v>
      </c>
      <c r="E2551" s="46">
        <v>344</v>
      </c>
      <c r="F2551" s="46">
        <v>335.8</v>
      </c>
      <c r="G2551" s="14">
        <f t="shared" si="377"/>
        <v>-8.1999999999999886</v>
      </c>
      <c r="H2551" s="53">
        <f t="shared" si="378"/>
        <v>97.616279069767444</v>
      </c>
    </row>
    <row r="2552" spans="1:8" ht="14.25" customHeight="1" x14ac:dyDescent="0.2">
      <c r="A2552" s="9"/>
      <c r="B2552" s="4" t="s">
        <v>53</v>
      </c>
      <c r="C2552" s="20"/>
      <c r="D2552" s="54">
        <v>12467.8</v>
      </c>
      <c r="E2552" s="54">
        <v>13282.8</v>
      </c>
      <c r="F2552" s="54">
        <v>12634.6</v>
      </c>
      <c r="G2552" s="62">
        <f t="shared" si="377"/>
        <v>-648.19999999999891</v>
      </c>
      <c r="H2552" s="53">
        <f t="shared" si="378"/>
        <v>95.120004818261222</v>
      </c>
    </row>
    <row r="2553" spans="1:8" ht="14.25" customHeight="1" x14ac:dyDescent="0.2">
      <c r="A2553" s="9"/>
      <c r="B2553" s="4" t="s">
        <v>56</v>
      </c>
      <c r="C2553" s="20"/>
      <c r="D2553" s="54">
        <v>12467.8</v>
      </c>
      <c r="E2553" s="54">
        <v>13282.8</v>
      </c>
      <c r="F2553" s="54">
        <v>12634.6</v>
      </c>
      <c r="G2553" s="62">
        <f t="shared" si="377"/>
        <v>-648.19999999999891</v>
      </c>
      <c r="H2553" s="53">
        <f t="shared" si="378"/>
        <v>95.120004818261222</v>
      </c>
    </row>
    <row r="2554" spans="1:8" ht="14.25" customHeight="1" x14ac:dyDescent="0.2">
      <c r="A2554" s="9"/>
      <c r="B2554" s="4" t="s">
        <v>57</v>
      </c>
      <c r="C2554" s="20"/>
      <c r="D2554" s="54">
        <v>12467.8</v>
      </c>
      <c r="E2554" s="54">
        <v>13282.8</v>
      </c>
      <c r="F2554" s="54">
        <v>12634.6</v>
      </c>
      <c r="G2554" s="62">
        <f t="shared" si="377"/>
        <v>-648.19999999999891</v>
      </c>
      <c r="H2554" s="53">
        <f t="shared" si="378"/>
        <v>95.120004818261222</v>
      </c>
    </row>
    <row r="2555" spans="1:8" ht="14.25" customHeight="1" x14ac:dyDescent="0.2">
      <c r="A2555" s="9"/>
      <c r="B2555" s="197"/>
      <c r="C2555" s="197"/>
      <c r="D2555" s="197"/>
      <c r="E2555" s="197"/>
      <c r="F2555" s="197"/>
      <c r="G2555" s="197"/>
      <c r="H2555" s="197"/>
    </row>
    <row r="2556" spans="1:8" ht="31.5" customHeight="1" x14ac:dyDescent="0.2">
      <c r="A2556" s="9"/>
      <c r="B2556" s="4" t="s">
        <v>456</v>
      </c>
      <c r="C2556" s="20" t="s">
        <v>457</v>
      </c>
      <c r="D2556" s="50"/>
      <c r="E2556" s="50"/>
      <c r="F2556" s="50"/>
      <c r="G2556" s="50"/>
      <c r="H2556" s="50"/>
    </row>
    <row r="2557" spans="1:8" ht="27.75" customHeight="1" x14ac:dyDescent="0.2">
      <c r="A2557" s="9"/>
      <c r="B2557" s="4"/>
      <c r="C2557" s="29" t="s">
        <v>0</v>
      </c>
      <c r="D2557" s="15" t="s">
        <v>501</v>
      </c>
      <c r="E2557" s="15" t="s">
        <v>502</v>
      </c>
      <c r="F2557" s="15" t="s">
        <v>499</v>
      </c>
      <c r="G2557" s="16" t="s">
        <v>472</v>
      </c>
      <c r="H2557" s="15" t="s">
        <v>500</v>
      </c>
    </row>
    <row r="2558" spans="1:8" ht="14.25" customHeight="1" x14ac:dyDescent="0.2">
      <c r="A2558" s="9"/>
      <c r="B2558" s="5" t="s">
        <v>37</v>
      </c>
      <c r="C2558" s="22" t="s">
        <v>38</v>
      </c>
      <c r="D2558" s="46">
        <v>13860</v>
      </c>
      <c r="E2558" s="46">
        <v>17341.599999999999</v>
      </c>
      <c r="F2558" s="46">
        <v>17178.099999999999</v>
      </c>
      <c r="G2558" s="14">
        <f t="shared" ref="G2558:G2566" si="379">F2558-E2558</f>
        <v>-163.5</v>
      </c>
      <c r="H2558" s="53">
        <f t="shared" ref="H2558:H2566" si="380">F2558/E2558*100</f>
        <v>99.057180421645057</v>
      </c>
    </row>
    <row r="2559" spans="1:8" ht="14.25" customHeight="1" x14ac:dyDescent="0.2">
      <c r="A2559" s="9"/>
      <c r="B2559" s="5" t="s">
        <v>39</v>
      </c>
      <c r="C2559" s="22" t="s">
        <v>40</v>
      </c>
      <c r="D2559" s="46">
        <v>2049.1999999999998</v>
      </c>
      <c r="E2559" s="46">
        <v>2649.8</v>
      </c>
      <c r="F2559" s="46">
        <v>2595.8000000000002</v>
      </c>
      <c r="G2559" s="14">
        <f t="shared" si="379"/>
        <v>-54</v>
      </c>
      <c r="H2559" s="53">
        <f t="shared" si="380"/>
        <v>97.962110347950798</v>
      </c>
    </row>
    <row r="2560" spans="1:8" ht="14.25" customHeight="1" x14ac:dyDescent="0.2">
      <c r="A2560" s="9"/>
      <c r="B2560" s="5" t="s">
        <v>41</v>
      </c>
      <c r="C2560" s="22" t="s">
        <v>42</v>
      </c>
      <c r="D2560" s="46">
        <v>3815</v>
      </c>
      <c r="E2560" s="46">
        <v>5745.6</v>
      </c>
      <c r="F2560" s="46">
        <v>5745.6</v>
      </c>
      <c r="G2560" s="14">
        <f t="shared" si="379"/>
        <v>0</v>
      </c>
      <c r="H2560" s="53">
        <f t="shared" si="380"/>
        <v>100</v>
      </c>
    </row>
    <row r="2561" spans="1:8" ht="14.25" customHeight="1" x14ac:dyDescent="0.2">
      <c r="A2561" s="9"/>
      <c r="B2561" s="5" t="s">
        <v>43</v>
      </c>
      <c r="C2561" s="22" t="s">
        <v>44</v>
      </c>
      <c r="D2561" s="46">
        <v>455</v>
      </c>
      <c r="E2561" s="46">
        <v>455</v>
      </c>
      <c r="F2561" s="46">
        <v>414.6</v>
      </c>
      <c r="G2561" s="14">
        <f t="shared" si="379"/>
        <v>-40.399999999999977</v>
      </c>
      <c r="H2561" s="53">
        <f t="shared" si="380"/>
        <v>91.120879120879124</v>
      </c>
    </row>
    <row r="2562" spans="1:8" ht="14.25" customHeight="1" x14ac:dyDescent="0.2">
      <c r="A2562" s="9"/>
      <c r="B2562" s="5" t="s">
        <v>139</v>
      </c>
      <c r="C2562" s="22" t="s">
        <v>140</v>
      </c>
      <c r="D2562" s="46">
        <v>300</v>
      </c>
      <c r="E2562" s="46">
        <v>480</v>
      </c>
      <c r="F2562" s="46">
        <v>474.1</v>
      </c>
      <c r="G2562" s="14">
        <f t="shared" si="379"/>
        <v>-5.8999999999999773</v>
      </c>
      <c r="H2562" s="53">
        <f t="shared" si="380"/>
        <v>98.770833333333343</v>
      </c>
    </row>
    <row r="2563" spans="1:8" ht="14.25" customHeight="1" x14ac:dyDescent="0.2">
      <c r="A2563" s="9"/>
      <c r="B2563" s="4" t="s">
        <v>53</v>
      </c>
      <c r="C2563" s="20"/>
      <c r="D2563" s="54">
        <v>20479.2</v>
      </c>
      <c r="E2563" s="54">
        <v>26672</v>
      </c>
      <c r="F2563" s="54">
        <v>26408.2</v>
      </c>
      <c r="G2563" s="62">
        <f t="shared" si="379"/>
        <v>-263.79999999999927</v>
      </c>
      <c r="H2563" s="53">
        <f t="shared" si="380"/>
        <v>99.010947810437912</v>
      </c>
    </row>
    <row r="2564" spans="1:8" ht="14.25" customHeight="1" x14ac:dyDescent="0.2">
      <c r="A2564" s="9"/>
      <c r="B2564" s="5" t="s">
        <v>54</v>
      </c>
      <c r="C2564" s="22" t="s">
        <v>55</v>
      </c>
      <c r="D2564" s="46">
        <v>200</v>
      </c>
      <c r="E2564" s="46">
        <v>140</v>
      </c>
      <c r="F2564" s="46">
        <v>121.6</v>
      </c>
      <c r="G2564" s="14">
        <f t="shared" si="379"/>
        <v>-18.400000000000006</v>
      </c>
      <c r="H2564" s="53">
        <f t="shared" si="380"/>
        <v>86.857142857142861</v>
      </c>
    </row>
    <row r="2565" spans="1:8" ht="14.25" customHeight="1" x14ac:dyDescent="0.2">
      <c r="A2565" s="9"/>
      <c r="B2565" s="4" t="s">
        <v>56</v>
      </c>
      <c r="C2565" s="20"/>
      <c r="D2565" s="54">
        <v>20679.2</v>
      </c>
      <c r="E2565" s="54">
        <v>26812</v>
      </c>
      <c r="F2565" s="54">
        <v>26529.8</v>
      </c>
      <c r="G2565" s="62">
        <f t="shared" si="379"/>
        <v>-282.20000000000073</v>
      </c>
      <c r="H2565" s="53">
        <f t="shared" si="380"/>
        <v>98.947486200208857</v>
      </c>
    </row>
    <row r="2566" spans="1:8" ht="14.25" customHeight="1" x14ac:dyDescent="0.2">
      <c r="A2566" s="9"/>
      <c r="B2566" s="4" t="s">
        <v>57</v>
      </c>
      <c r="C2566" s="20"/>
      <c r="D2566" s="54">
        <v>20679.2</v>
      </c>
      <c r="E2566" s="54">
        <v>26812</v>
      </c>
      <c r="F2566" s="54">
        <v>26529.8</v>
      </c>
      <c r="G2566" s="62">
        <f t="shared" si="379"/>
        <v>-282.20000000000073</v>
      </c>
      <c r="H2566" s="53">
        <f t="shared" si="380"/>
        <v>98.947486200208857</v>
      </c>
    </row>
    <row r="2567" spans="1:8" ht="14.25" customHeight="1" x14ac:dyDescent="0.2">
      <c r="A2567" s="9"/>
      <c r="B2567" s="205"/>
      <c r="C2567" s="206"/>
      <c r="D2567" s="207"/>
      <c r="E2567" s="207"/>
      <c r="F2567" s="207"/>
      <c r="G2567" s="207"/>
      <c r="H2567" s="208"/>
    </row>
    <row r="2568" spans="1:8" ht="14.25" customHeight="1" x14ac:dyDescent="0.2">
      <c r="A2568" s="9"/>
      <c r="B2568" s="4" t="s">
        <v>458</v>
      </c>
      <c r="C2568" s="26" t="s">
        <v>459</v>
      </c>
      <c r="D2568" s="65"/>
      <c r="E2568" s="65"/>
      <c r="F2568" s="65"/>
      <c r="G2568" s="66"/>
      <c r="H2568" s="65"/>
    </row>
    <row r="2569" spans="1:8" ht="21" customHeight="1" x14ac:dyDescent="0.2">
      <c r="A2569" s="9"/>
      <c r="B2569" s="4"/>
      <c r="C2569" s="29" t="s">
        <v>0</v>
      </c>
      <c r="D2569" s="15" t="s">
        <v>501</v>
      </c>
      <c r="E2569" s="15" t="s">
        <v>502</v>
      </c>
      <c r="F2569" s="15" t="s">
        <v>499</v>
      </c>
      <c r="G2569" s="16" t="s">
        <v>472</v>
      </c>
      <c r="H2569" s="15" t="s">
        <v>500</v>
      </c>
    </row>
    <row r="2570" spans="1:8" ht="14.25" customHeight="1" x14ac:dyDescent="0.2">
      <c r="A2570" s="9"/>
      <c r="B2570" s="5" t="s">
        <v>41</v>
      </c>
      <c r="C2570" s="22" t="s">
        <v>42</v>
      </c>
      <c r="D2570" s="46">
        <v>481.3</v>
      </c>
      <c r="E2570" s="46">
        <v>481.3</v>
      </c>
      <c r="F2570" s="46">
        <v>481.3</v>
      </c>
      <c r="G2570" s="14">
        <f t="shared" ref="G2570:G2573" si="381">F2570-E2570</f>
        <v>0</v>
      </c>
      <c r="H2570" s="53">
        <f t="shared" ref="H2570:H2573" si="382">F2570/E2570*100</f>
        <v>100</v>
      </c>
    </row>
    <row r="2571" spans="1:8" ht="14.25" customHeight="1" x14ac:dyDescent="0.2">
      <c r="A2571" s="9"/>
      <c r="B2571" s="4" t="s">
        <v>53</v>
      </c>
      <c r="C2571" s="20"/>
      <c r="D2571" s="54">
        <v>481.3</v>
      </c>
      <c r="E2571" s="54">
        <v>481.3</v>
      </c>
      <c r="F2571" s="54">
        <v>481.3</v>
      </c>
      <c r="G2571" s="62">
        <f t="shared" si="381"/>
        <v>0</v>
      </c>
      <c r="H2571" s="53">
        <f t="shared" si="382"/>
        <v>100</v>
      </c>
    </row>
    <row r="2572" spans="1:8" ht="14.25" customHeight="1" x14ac:dyDescent="0.2">
      <c r="A2572" s="9"/>
      <c r="B2572" s="4" t="s">
        <v>56</v>
      </c>
      <c r="C2572" s="20"/>
      <c r="D2572" s="54">
        <v>481.3</v>
      </c>
      <c r="E2572" s="54">
        <v>481.3</v>
      </c>
      <c r="F2572" s="54">
        <v>481.3</v>
      </c>
      <c r="G2572" s="62">
        <f t="shared" si="381"/>
        <v>0</v>
      </c>
      <c r="H2572" s="53">
        <f t="shared" si="382"/>
        <v>100</v>
      </c>
    </row>
    <row r="2573" spans="1:8" ht="14.25" customHeight="1" x14ac:dyDescent="0.2">
      <c r="A2573" s="9"/>
      <c r="B2573" s="4" t="s">
        <v>57</v>
      </c>
      <c r="C2573" s="20"/>
      <c r="D2573" s="54">
        <v>481.3</v>
      </c>
      <c r="E2573" s="54">
        <v>481.3</v>
      </c>
      <c r="F2573" s="54">
        <v>481.3</v>
      </c>
      <c r="G2573" s="62">
        <f t="shared" si="381"/>
        <v>0</v>
      </c>
      <c r="H2573" s="53">
        <f t="shared" si="382"/>
        <v>100</v>
      </c>
    </row>
    <row r="2574" spans="1:8" ht="14.25" customHeight="1" x14ac:dyDescent="0.2">
      <c r="A2574" s="9"/>
      <c r="B2574" s="197"/>
      <c r="C2574" s="197"/>
      <c r="D2574" s="198"/>
      <c r="E2574" s="198"/>
      <c r="F2574" s="198"/>
      <c r="G2574" s="198"/>
      <c r="H2574" s="198"/>
    </row>
    <row r="2575" spans="1:8" ht="24.75" customHeight="1" x14ac:dyDescent="0.2">
      <c r="A2575" s="9"/>
      <c r="B2575" s="4" t="s">
        <v>460</v>
      </c>
      <c r="C2575" s="26" t="s">
        <v>461</v>
      </c>
      <c r="D2575" s="48"/>
      <c r="E2575" s="48"/>
      <c r="F2575" s="48"/>
      <c r="G2575" s="48"/>
      <c r="H2575" s="48"/>
    </row>
    <row r="2576" spans="1:8" ht="25.5" customHeight="1" x14ac:dyDescent="0.2">
      <c r="A2576" s="9"/>
      <c r="B2576" s="4"/>
      <c r="C2576" s="29" t="s">
        <v>0</v>
      </c>
      <c r="D2576" s="15" t="s">
        <v>501</v>
      </c>
      <c r="E2576" s="15" t="s">
        <v>502</v>
      </c>
      <c r="F2576" s="15" t="s">
        <v>499</v>
      </c>
      <c r="G2576" s="16" t="s">
        <v>472</v>
      </c>
      <c r="H2576" s="15" t="s">
        <v>500</v>
      </c>
    </row>
    <row r="2577" spans="1:20" ht="14.25" customHeight="1" x14ac:dyDescent="0.2">
      <c r="A2577" s="9"/>
      <c r="B2577" s="5" t="s">
        <v>37</v>
      </c>
      <c r="C2577" s="22" t="s">
        <v>38</v>
      </c>
      <c r="D2577" s="46">
        <v>119181.6</v>
      </c>
      <c r="E2577" s="46">
        <v>119204</v>
      </c>
      <c r="F2577" s="46">
        <v>119204</v>
      </c>
      <c r="G2577" s="14">
        <f t="shared" ref="G2577:G2585" si="383">F2577-E2577</f>
        <v>0</v>
      </c>
      <c r="H2577" s="53">
        <f t="shared" ref="H2577:H2585" si="384">F2577/E2577*100</f>
        <v>100</v>
      </c>
    </row>
    <row r="2578" spans="1:20" ht="14.25" customHeight="1" x14ac:dyDescent="0.2">
      <c r="A2578" s="9"/>
      <c r="B2578" s="5" t="s">
        <v>39</v>
      </c>
      <c r="C2578" s="22" t="s">
        <v>40</v>
      </c>
      <c r="D2578" s="46">
        <v>20558.8</v>
      </c>
      <c r="E2578" s="46">
        <v>21662.799999999999</v>
      </c>
      <c r="F2578" s="46">
        <v>21662.799999999999</v>
      </c>
      <c r="G2578" s="14">
        <f t="shared" si="383"/>
        <v>0</v>
      </c>
      <c r="H2578" s="53">
        <f t="shared" si="384"/>
        <v>100</v>
      </c>
    </row>
    <row r="2579" spans="1:20" ht="14.25" customHeight="1" x14ac:dyDescent="0.2">
      <c r="A2579" s="9"/>
      <c r="B2579" s="5" t="s">
        <v>41</v>
      </c>
      <c r="C2579" s="22" t="s">
        <v>42</v>
      </c>
      <c r="D2579" s="46">
        <v>240743.2</v>
      </c>
      <c r="E2579" s="46">
        <v>233739.2</v>
      </c>
      <c r="F2579" s="46">
        <v>214583.1</v>
      </c>
      <c r="G2579" s="14">
        <f t="shared" si="383"/>
        <v>-19156.100000000006</v>
      </c>
      <c r="H2579" s="53">
        <f t="shared" si="384"/>
        <v>91.804498346875491</v>
      </c>
    </row>
    <row r="2580" spans="1:20" ht="14.25" customHeight="1" x14ac:dyDescent="0.2">
      <c r="A2580" s="9"/>
      <c r="B2580" s="5" t="s">
        <v>43</v>
      </c>
      <c r="C2580" s="22" t="s">
        <v>44</v>
      </c>
      <c r="D2580" s="46">
        <v>3316</v>
      </c>
      <c r="E2580" s="46">
        <v>2816</v>
      </c>
      <c r="F2580" s="46">
        <v>2651.8</v>
      </c>
      <c r="G2580" s="14">
        <f t="shared" si="383"/>
        <v>-164.19999999999982</v>
      </c>
      <c r="H2580" s="53">
        <f t="shared" si="384"/>
        <v>94.169034090909093</v>
      </c>
      <c r="T2580" s="13">
        <f t="shared" ref="T2580" si="385">S2580-R2580</f>
        <v>0</v>
      </c>
    </row>
    <row r="2581" spans="1:20" ht="14.25" customHeight="1" x14ac:dyDescent="0.2">
      <c r="A2581" s="9"/>
      <c r="B2581" s="4" t="s">
        <v>53</v>
      </c>
      <c r="C2581" s="20"/>
      <c r="D2581" s="54">
        <v>383799.6</v>
      </c>
      <c r="E2581" s="54">
        <v>377422</v>
      </c>
      <c r="F2581" s="54">
        <v>358101.7</v>
      </c>
      <c r="G2581" s="62">
        <f t="shared" si="383"/>
        <v>-19320.299999999988</v>
      </c>
      <c r="H2581" s="53">
        <f t="shared" si="384"/>
        <v>94.88098203072424</v>
      </c>
    </row>
    <row r="2582" spans="1:20" ht="14.25" customHeight="1" x14ac:dyDescent="0.2">
      <c r="A2582" s="9"/>
      <c r="B2582" s="5" t="s">
        <v>54</v>
      </c>
      <c r="C2582" s="22" t="s">
        <v>55</v>
      </c>
      <c r="D2582" s="46">
        <v>13018.8</v>
      </c>
      <c r="E2582" s="46">
        <v>13018.8</v>
      </c>
      <c r="F2582" s="46">
        <v>0</v>
      </c>
      <c r="G2582" s="14">
        <f t="shared" si="383"/>
        <v>-13018.8</v>
      </c>
      <c r="H2582" s="53">
        <f t="shared" si="384"/>
        <v>0</v>
      </c>
    </row>
    <row r="2583" spans="1:20" ht="14.25" customHeight="1" x14ac:dyDescent="0.2">
      <c r="A2583" s="9"/>
      <c r="B2583" s="4" t="s">
        <v>56</v>
      </c>
      <c r="C2583" s="20"/>
      <c r="D2583" s="54">
        <v>396818.4</v>
      </c>
      <c r="E2583" s="54">
        <v>390440.8</v>
      </c>
      <c r="F2583" s="54">
        <v>358101.7</v>
      </c>
      <c r="G2583" s="62">
        <f t="shared" si="383"/>
        <v>-32339.099999999977</v>
      </c>
      <c r="H2583" s="53">
        <f t="shared" si="384"/>
        <v>91.717284669020245</v>
      </c>
    </row>
    <row r="2584" spans="1:20" ht="14.25" customHeight="1" x14ac:dyDescent="0.2">
      <c r="A2584" s="9"/>
      <c r="B2584" s="4" t="s">
        <v>508</v>
      </c>
      <c r="C2584" s="20"/>
      <c r="D2584" s="54">
        <v>0</v>
      </c>
      <c r="E2584" s="54">
        <v>38</v>
      </c>
      <c r="F2584" s="54">
        <v>0</v>
      </c>
      <c r="G2584" s="62">
        <f t="shared" si="383"/>
        <v>-38</v>
      </c>
      <c r="H2584" s="53">
        <f t="shared" si="384"/>
        <v>0</v>
      </c>
    </row>
    <row r="2585" spans="1:20" ht="14.25" customHeight="1" x14ac:dyDescent="0.2">
      <c r="A2585" s="9"/>
      <c r="B2585" s="4" t="s">
        <v>57</v>
      </c>
      <c r="C2585" s="20"/>
      <c r="D2585" s="54">
        <v>396818.4</v>
      </c>
      <c r="E2585" s="54">
        <v>390478.8</v>
      </c>
      <c r="F2585" s="54">
        <v>358101.7</v>
      </c>
      <c r="G2585" s="62">
        <f t="shared" si="383"/>
        <v>-32377.099999999977</v>
      </c>
      <c r="H2585" s="53">
        <f t="shared" si="384"/>
        <v>91.70835907096621</v>
      </c>
    </row>
    <row r="2586" spans="1:20" ht="14.25" customHeight="1" x14ac:dyDescent="0.2">
      <c r="A2586" s="9"/>
      <c r="B2586" s="197"/>
      <c r="C2586" s="197"/>
      <c r="D2586" s="198"/>
      <c r="E2586" s="198"/>
      <c r="F2586" s="198"/>
      <c r="G2586" s="198"/>
      <c r="H2586" s="198"/>
    </row>
    <row r="2587" spans="1:20" ht="27" customHeight="1" x14ac:dyDescent="0.2">
      <c r="A2587" s="9"/>
      <c r="B2587" s="4" t="s">
        <v>462</v>
      </c>
      <c r="C2587" s="26" t="s">
        <v>463</v>
      </c>
      <c r="D2587" s="48"/>
      <c r="E2587" s="48"/>
      <c r="F2587" s="48"/>
      <c r="G2587" s="48"/>
      <c r="H2587" s="48"/>
    </row>
    <row r="2588" spans="1:20" ht="32.25" customHeight="1" x14ac:dyDescent="0.2">
      <c r="A2588" s="9"/>
      <c r="B2588" s="4"/>
      <c r="C2588" s="29" t="s">
        <v>0</v>
      </c>
      <c r="D2588" s="15" t="s">
        <v>501</v>
      </c>
      <c r="E2588" s="15" t="s">
        <v>502</v>
      </c>
      <c r="F2588" s="15" t="s">
        <v>499</v>
      </c>
      <c r="G2588" s="16" t="s">
        <v>472</v>
      </c>
      <c r="H2588" s="15" t="s">
        <v>500</v>
      </c>
    </row>
    <row r="2589" spans="1:20" ht="14.25" customHeight="1" x14ac:dyDescent="0.2">
      <c r="A2589" s="9"/>
      <c r="B2589" s="5" t="s">
        <v>37</v>
      </c>
      <c r="C2589" s="22" t="s">
        <v>38</v>
      </c>
      <c r="D2589" s="46">
        <v>13240</v>
      </c>
      <c r="E2589" s="46">
        <v>13240</v>
      </c>
      <c r="F2589" s="46">
        <v>13239.9</v>
      </c>
      <c r="G2589" s="14">
        <f t="shared" ref="G2589:G2596" si="386">F2589-E2589</f>
        <v>-0.1000000000003638</v>
      </c>
      <c r="H2589" s="53">
        <f t="shared" ref="H2589:H2596" si="387">F2589/E2589*100</f>
        <v>99.999244712990929</v>
      </c>
    </row>
    <row r="2590" spans="1:20" ht="14.25" customHeight="1" x14ac:dyDescent="0.2">
      <c r="A2590" s="9"/>
      <c r="B2590" s="5" t="s">
        <v>39</v>
      </c>
      <c r="C2590" s="22" t="s">
        <v>40</v>
      </c>
      <c r="D2590" s="46">
        <v>2283.9</v>
      </c>
      <c r="E2590" s="46">
        <v>2283.9</v>
      </c>
      <c r="F2590" s="46">
        <v>2243.3000000000002</v>
      </c>
      <c r="G2590" s="14">
        <f t="shared" si="386"/>
        <v>-40.599999999999909</v>
      </c>
      <c r="H2590" s="53">
        <f t="shared" si="387"/>
        <v>98.222338981566622</v>
      </c>
    </row>
    <row r="2591" spans="1:20" ht="14.25" customHeight="1" x14ac:dyDescent="0.2">
      <c r="A2591" s="9"/>
      <c r="B2591" s="5" t="s">
        <v>41</v>
      </c>
      <c r="C2591" s="22" t="s">
        <v>42</v>
      </c>
      <c r="D2591" s="46">
        <v>18452.3</v>
      </c>
      <c r="E2591" s="46">
        <v>18452.3</v>
      </c>
      <c r="F2591" s="46">
        <v>15052.5</v>
      </c>
      <c r="G2591" s="14">
        <f t="shared" si="386"/>
        <v>-3399.7999999999993</v>
      </c>
      <c r="H2591" s="53">
        <f t="shared" si="387"/>
        <v>81.575196587959226</v>
      </c>
    </row>
    <row r="2592" spans="1:20" ht="14.25" customHeight="1" x14ac:dyDescent="0.2">
      <c r="A2592" s="9"/>
      <c r="B2592" s="5" t="s">
        <v>43</v>
      </c>
      <c r="C2592" s="22" t="s">
        <v>44</v>
      </c>
      <c r="D2592" s="46">
        <v>504</v>
      </c>
      <c r="E2592" s="46">
        <v>504</v>
      </c>
      <c r="F2592" s="46">
        <v>367.2</v>
      </c>
      <c r="G2592" s="14">
        <f t="shared" si="386"/>
        <v>-136.80000000000001</v>
      </c>
      <c r="H2592" s="53">
        <f t="shared" si="387"/>
        <v>72.857142857142847</v>
      </c>
    </row>
    <row r="2593" spans="1:8" ht="14.25" customHeight="1" x14ac:dyDescent="0.2">
      <c r="A2593" s="9"/>
      <c r="B2593" s="5" t="s">
        <v>45</v>
      </c>
      <c r="C2593" s="22" t="s">
        <v>46</v>
      </c>
      <c r="D2593" s="46">
        <v>455</v>
      </c>
      <c r="E2593" s="46">
        <v>455</v>
      </c>
      <c r="F2593" s="46">
        <v>376</v>
      </c>
      <c r="G2593" s="14">
        <f t="shared" si="386"/>
        <v>-79</v>
      </c>
      <c r="H2593" s="53">
        <f t="shared" si="387"/>
        <v>82.637362637362628</v>
      </c>
    </row>
    <row r="2594" spans="1:8" ht="14.25" customHeight="1" x14ac:dyDescent="0.2">
      <c r="A2594" s="9"/>
      <c r="B2594" s="4" t="s">
        <v>53</v>
      </c>
      <c r="C2594" s="20"/>
      <c r="D2594" s="54">
        <v>34935.199999999997</v>
      </c>
      <c r="E2594" s="54">
        <v>34935.199999999997</v>
      </c>
      <c r="F2594" s="54">
        <v>31279</v>
      </c>
      <c r="G2594" s="62">
        <f t="shared" si="386"/>
        <v>-3656.1999999999971</v>
      </c>
      <c r="H2594" s="53">
        <f t="shared" si="387"/>
        <v>89.534337859809028</v>
      </c>
    </row>
    <row r="2595" spans="1:8" ht="14.25" customHeight="1" x14ac:dyDescent="0.2">
      <c r="A2595" s="9"/>
      <c r="B2595" s="4" t="s">
        <v>56</v>
      </c>
      <c r="C2595" s="20"/>
      <c r="D2595" s="54">
        <v>34935.199999999997</v>
      </c>
      <c r="E2595" s="54">
        <v>34935.199999999997</v>
      </c>
      <c r="F2595" s="54">
        <v>31279</v>
      </c>
      <c r="G2595" s="62">
        <f t="shared" si="386"/>
        <v>-3656.1999999999971</v>
      </c>
      <c r="H2595" s="53">
        <f t="shared" si="387"/>
        <v>89.534337859809028</v>
      </c>
    </row>
    <row r="2596" spans="1:8" ht="14.25" customHeight="1" x14ac:dyDescent="0.2">
      <c r="A2596" s="9"/>
      <c r="B2596" s="4" t="s">
        <v>57</v>
      </c>
      <c r="C2596" s="20"/>
      <c r="D2596" s="54">
        <v>34935.199999999997</v>
      </c>
      <c r="E2596" s="54">
        <v>34935.199999999997</v>
      </c>
      <c r="F2596" s="54">
        <v>31279</v>
      </c>
      <c r="G2596" s="62">
        <f t="shared" si="386"/>
        <v>-3656.1999999999971</v>
      </c>
      <c r="H2596" s="53">
        <f t="shared" si="387"/>
        <v>89.534337859809028</v>
      </c>
    </row>
    <row r="2597" spans="1:8" ht="14.25" customHeight="1" x14ac:dyDescent="0.2">
      <c r="A2597" s="9"/>
      <c r="B2597" s="197"/>
      <c r="C2597" s="197"/>
      <c r="D2597" s="198"/>
      <c r="E2597" s="198"/>
      <c r="F2597" s="198"/>
      <c r="G2597" s="198"/>
      <c r="H2597" s="198"/>
    </row>
    <row r="2598" spans="1:8" ht="27.75" customHeight="1" x14ac:dyDescent="0.2">
      <c r="A2598" s="9"/>
      <c r="B2598" s="4" t="s">
        <v>464</v>
      </c>
      <c r="C2598" s="26" t="s">
        <v>465</v>
      </c>
      <c r="D2598" s="48"/>
      <c r="E2598" s="48"/>
      <c r="F2598" s="48"/>
      <c r="G2598" s="48"/>
      <c r="H2598" s="48"/>
    </row>
    <row r="2599" spans="1:8" ht="27.75" customHeight="1" x14ac:dyDescent="0.2">
      <c r="A2599" s="9"/>
      <c r="B2599" s="4"/>
      <c r="C2599" s="29" t="s">
        <v>0</v>
      </c>
      <c r="D2599" s="15" t="s">
        <v>501</v>
      </c>
      <c r="E2599" s="15" t="s">
        <v>502</v>
      </c>
      <c r="F2599" s="15" t="s">
        <v>499</v>
      </c>
      <c r="G2599" s="16" t="s">
        <v>472</v>
      </c>
      <c r="H2599" s="15" t="s">
        <v>500</v>
      </c>
    </row>
    <row r="2600" spans="1:8" ht="14.25" customHeight="1" x14ac:dyDescent="0.2">
      <c r="A2600" s="9"/>
      <c r="B2600" s="5" t="s">
        <v>37</v>
      </c>
      <c r="C2600" s="22" t="s">
        <v>38</v>
      </c>
      <c r="D2600" s="46">
        <v>59132.9</v>
      </c>
      <c r="E2600" s="46">
        <v>59132.9</v>
      </c>
      <c r="F2600" s="46">
        <v>59132.9</v>
      </c>
      <c r="G2600" s="14">
        <f t="shared" ref="G2600:G2609" si="388">F2600-E2600</f>
        <v>0</v>
      </c>
      <c r="H2600" s="53">
        <f t="shared" ref="H2600:H2609" si="389">F2600/E2600*100</f>
        <v>100</v>
      </c>
    </row>
    <row r="2601" spans="1:8" ht="14.25" customHeight="1" x14ac:dyDescent="0.2">
      <c r="A2601" s="9"/>
      <c r="B2601" s="5" t="s">
        <v>39</v>
      </c>
      <c r="C2601" s="22" t="s">
        <v>40</v>
      </c>
      <c r="D2601" s="46">
        <v>10200.5</v>
      </c>
      <c r="E2601" s="46">
        <v>10200.5</v>
      </c>
      <c r="F2601" s="46">
        <v>9991.2000000000007</v>
      </c>
      <c r="G2601" s="14">
        <f t="shared" si="388"/>
        <v>-209.29999999999927</v>
      </c>
      <c r="H2601" s="53">
        <f t="shared" si="389"/>
        <v>97.948139797068777</v>
      </c>
    </row>
    <row r="2602" spans="1:8" ht="14.25" customHeight="1" x14ac:dyDescent="0.2">
      <c r="A2602" s="9"/>
      <c r="B2602" s="5" t="s">
        <v>41</v>
      </c>
      <c r="C2602" s="22" t="s">
        <v>42</v>
      </c>
      <c r="D2602" s="46">
        <v>16543.8</v>
      </c>
      <c r="E2602" s="46">
        <v>16543.8</v>
      </c>
      <c r="F2602" s="46">
        <v>10336.1</v>
      </c>
      <c r="G2602" s="14">
        <f t="shared" si="388"/>
        <v>-6207.6999999999989</v>
      </c>
      <c r="H2602" s="53">
        <f t="shared" si="389"/>
        <v>62.477181784112481</v>
      </c>
    </row>
    <row r="2603" spans="1:8" ht="14.25" customHeight="1" x14ac:dyDescent="0.2">
      <c r="A2603" s="9"/>
      <c r="B2603" s="5" t="s">
        <v>43</v>
      </c>
      <c r="C2603" s="22" t="s">
        <v>44</v>
      </c>
      <c r="D2603" s="46">
        <v>6556.8</v>
      </c>
      <c r="E2603" s="46">
        <v>6556.8</v>
      </c>
      <c r="F2603" s="46">
        <v>5843.9</v>
      </c>
      <c r="G2603" s="14">
        <f t="shared" si="388"/>
        <v>-712.90000000000055</v>
      </c>
      <c r="H2603" s="53">
        <f t="shared" si="389"/>
        <v>89.127318204001952</v>
      </c>
    </row>
    <row r="2604" spans="1:8" ht="14.25" customHeight="1" x14ac:dyDescent="0.2">
      <c r="A2604" s="9"/>
      <c r="B2604" s="5" t="s">
        <v>45</v>
      </c>
      <c r="C2604" s="22" t="s">
        <v>46</v>
      </c>
      <c r="D2604" s="46">
        <v>1600</v>
      </c>
      <c r="E2604" s="46">
        <v>2500</v>
      </c>
      <c r="F2604" s="46">
        <v>2017.9</v>
      </c>
      <c r="G2604" s="14">
        <f t="shared" si="388"/>
        <v>-482.09999999999991</v>
      </c>
      <c r="H2604" s="53">
        <f t="shared" si="389"/>
        <v>80.715999999999994</v>
      </c>
    </row>
    <row r="2605" spans="1:8" ht="14.25" customHeight="1" x14ac:dyDescent="0.2">
      <c r="A2605" s="9"/>
      <c r="B2605" s="4" t="s">
        <v>53</v>
      </c>
      <c r="C2605" s="20"/>
      <c r="D2605" s="54">
        <v>94034</v>
      </c>
      <c r="E2605" s="54">
        <v>94934</v>
      </c>
      <c r="F2605" s="54">
        <v>87322</v>
      </c>
      <c r="G2605" s="62">
        <f t="shared" si="388"/>
        <v>-7612</v>
      </c>
      <c r="H2605" s="53">
        <f t="shared" si="389"/>
        <v>91.981797880632868</v>
      </c>
    </row>
    <row r="2606" spans="1:8" ht="14.25" customHeight="1" x14ac:dyDescent="0.2">
      <c r="A2606" s="9"/>
      <c r="B2606" s="5" t="s">
        <v>54</v>
      </c>
      <c r="C2606" s="22" t="s">
        <v>55</v>
      </c>
      <c r="D2606" s="46">
        <v>7438.9</v>
      </c>
      <c r="E2606" s="46">
        <v>6538.9</v>
      </c>
      <c r="F2606" s="46">
        <v>3815.1</v>
      </c>
      <c r="G2606" s="14">
        <f t="shared" si="388"/>
        <v>-2723.7999999999997</v>
      </c>
      <c r="H2606" s="53">
        <f t="shared" si="389"/>
        <v>58.344675709981807</v>
      </c>
    </row>
    <row r="2607" spans="1:8" ht="14.25" customHeight="1" x14ac:dyDescent="0.2">
      <c r="A2607" s="9"/>
      <c r="B2607" s="4" t="s">
        <v>56</v>
      </c>
      <c r="C2607" s="20"/>
      <c r="D2607" s="54">
        <v>101472.9</v>
      </c>
      <c r="E2607" s="54">
        <v>101472.9</v>
      </c>
      <c r="F2607" s="54">
        <v>91137.1</v>
      </c>
      <c r="G2607" s="62">
        <f t="shared" si="388"/>
        <v>-10335.799999999988</v>
      </c>
      <c r="H2607" s="53">
        <f t="shared" si="389"/>
        <v>89.814226261395916</v>
      </c>
    </row>
    <row r="2608" spans="1:8" ht="14.25" customHeight="1" x14ac:dyDescent="0.2">
      <c r="A2608" s="9"/>
      <c r="B2608" s="4" t="s">
        <v>508</v>
      </c>
      <c r="C2608" s="20"/>
      <c r="D2608" s="54">
        <v>0</v>
      </c>
      <c r="E2608" s="54">
        <v>3216.3</v>
      </c>
      <c r="F2608" s="54">
        <v>3187.4</v>
      </c>
      <c r="G2608" s="62">
        <f t="shared" si="388"/>
        <v>-28.900000000000091</v>
      </c>
      <c r="H2608" s="53">
        <f t="shared" si="389"/>
        <v>99.101451978982055</v>
      </c>
    </row>
    <row r="2609" spans="1:8" ht="14.25" customHeight="1" x14ac:dyDescent="0.2">
      <c r="A2609" s="9"/>
      <c r="B2609" s="4" t="s">
        <v>57</v>
      </c>
      <c r="C2609" s="20"/>
      <c r="D2609" s="54">
        <v>101472.9</v>
      </c>
      <c r="E2609" s="54">
        <v>104689.2</v>
      </c>
      <c r="F2609" s="54">
        <v>94324.5</v>
      </c>
      <c r="G2609" s="62">
        <f t="shared" si="388"/>
        <v>-10364.699999999997</v>
      </c>
      <c r="H2609" s="53">
        <f t="shared" si="389"/>
        <v>90.099551816233188</v>
      </c>
    </row>
    <row r="2610" spans="1:8" ht="14.25" customHeight="1" x14ac:dyDescent="0.2">
      <c r="A2610" s="9"/>
      <c r="B2610" s="197"/>
      <c r="C2610" s="197"/>
      <c r="D2610" s="198"/>
      <c r="E2610" s="198"/>
      <c r="F2610" s="198"/>
      <c r="G2610" s="198"/>
      <c r="H2610" s="198"/>
    </row>
    <row r="2611" spans="1:8" ht="24.75" customHeight="1" x14ac:dyDescent="0.2">
      <c r="A2611" s="9"/>
      <c r="B2611" s="4" t="s">
        <v>466</v>
      </c>
      <c r="C2611" s="26" t="s">
        <v>467</v>
      </c>
      <c r="D2611" s="48"/>
      <c r="E2611" s="48"/>
      <c r="F2611" s="48"/>
      <c r="G2611" s="48"/>
      <c r="H2611" s="48"/>
    </row>
    <row r="2612" spans="1:8" ht="27.75" customHeight="1" x14ac:dyDescent="0.2">
      <c r="A2612" s="9"/>
      <c r="B2612" s="4"/>
      <c r="C2612" s="29" t="s">
        <v>0</v>
      </c>
      <c r="D2612" s="15" t="s">
        <v>501</v>
      </c>
      <c r="E2612" s="15" t="s">
        <v>502</v>
      </c>
      <c r="F2612" s="15" t="s">
        <v>499</v>
      </c>
      <c r="G2612" s="16" t="s">
        <v>472</v>
      </c>
      <c r="H2612" s="15" t="s">
        <v>500</v>
      </c>
    </row>
    <row r="2613" spans="1:8" ht="14.25" customHeight="1" x14ac:dyDescent="0.2">
      <c r="A2613" s="9"/>
      <c r="B2613" s="5" t="s">
        <v>37</v>
      </c>
      <c r="C2613" s="22" t="s">
        <v>38</v>
      </c>
      <c r="D2613" s="46">
        <v>26083.9</v>
      </c>
      <c r="E2613" s="46">
        <v>26083.9</v>
      </c>
      <c r="F2613" s="46">
        <v>26083.9</v>
      </c>
      <c r="G2613" s="14">
        <f t="shared" ref="G2613:G2623" si="390">F2613-E2613</f>
        <v>0</v>
      </c>
      <c r="H2613" s="53">
        <f t="shared" ref="H2613:H2623" si="391">F2613/E2613*100</f>
        <v>100</v>
      </c>
    </row>
    <row r="2614" spans="1:8" ht="14.25" customHeight="1" x14ac:dyDescent="0.2">
      <c r="A2614" s="9"/>
      <c r="B2614" s="5" t="s">
        <v>39</v>
      </c>
      <c r="C2614" s="22" t="s">
        <v>40</v>
      </c>
      <c r="D2614" s="46">
        <v>4423.6000000000004</v>
      </c>
      <c r="E2614" s="46">
        <v>4423.6000000000004</v>
      </c>
      <c r="F2614" s="46">
        <v>3974.4</v>
      </c>
      <c r="G2614" s="14">
        <f t="shared" si="390"/>
        <v>-449.20000000000027</v>
      </c>
      <c r="H2614" s="53">
        <f t="shared" si="391"/>
        <v>89.845374807848813</v>
      </c>
    </row>
    <row r="2615" spans="1:8" ht="14.25" customHeight="1" x14ac:dyDescent="0.2">
      <c r="A2615" s="9"/>
      <c r="B2615" s="5" t="s">
        <v>41</v>
      </c>
      <c r="C2615" s="22" t="s">
        <v>42</v>
      </c>
      <c r="D2615" s="46">
        <v>4509.3</v>
      </c>
      <c r="E2615" s="46">
        <v>4509.3</v>
      </c>
      <c r="F2615" s="46">
        <v>4509.3</v>
      </c>
      <c r="G2615" s="14">
        <f t="shared" si="390"/>
        <v>0</v>
      </c>
      <c r="H2615" s="53">
        <f t="shared" si="391"/>
        <v>100</v>
      </c>
    </row>
    <row r="2616" spans="1:8" ht="14.25" customHeight="1" x14ac:dyDescent="0.2">
      <c r="A2616" s="9"/>
      <c r="B2616" s="5" t="s">
        <v>43</v>
      </c>
      <c r="C2616" s="22" t="s">
        <v>44</v>
      </c>
      <c r="D2616" s="46">
        <v>3187.6</v>
      </c>
      <c r="E2616" s="46">
        <v>3187.6</v>
      </c>
      <c r="F2616" s="46">
        <v>2736</v>
      </c>
      <c r="G2616" s="14">
        <f t="shared" si="390"/>
        <v>-451.59999999999991</v>
      </c>
      <c r="H2616" s="53">
        <f t="shared" si="391"/>
        <v>85.832601330154347</v>
      </c>
    </row>
    <row r="2617" spans="1:8" ht="14.25" customHeight="1" x14ac:dyDescent="0.2">
      <c r="A2617" s="9"/>
      <c r="B2617" s="5" t="s">
        <v>45</v>
      </c>
      <c r="C2617" s="22" t="s">
        <v>46</v>
      </c>
      <c r="D2617" s="46">
        <v>1332.2</v>
      </c>
      <c r="E2617" s="46">
        <v>1332.2</v>
      </c>
      <c r="F2617" s="46">
        <v>601.6</v>
      </c>
      <c r="G2617" s="14">
        <f t="shared" si="390"/>
        <v>-730.6</v>
      </c>
      <c r="H2617" s="53">
        <f t="shared" si="391"/>
        <v>45.158384626932893</v>
      </c>
    </row>
    <row r="2618" spans="1:8" ht="14.25" customHeight="1" x14ac:dyDescent="0.2">
      <c r="A2618" s="9"/>
      <c r="B2618" s="5" t="s">
        <v>49</v>
      </c>
      <c r="C2618" s="22" t="s">
        <v>50</v>
      </c>
      <c r="D2618" s="46">
        <v>54.3</v>
      </c>
      <c r="E2618" s="46">
        <v>54.3</v>
      </c>
      <c r="F2618" s="46">
        <v>54.3</v>
      </c>
      <c r="G2618" s="14">
        <f t="shared" si="390"/>
        <v>0</v>
      </c>
      <c r="H2618" s="53">
        <f t="shared" si="391"/>
        <v>100</v>
      </c>
    </row>
    <row r="2619" spans="1:8" ht="14.25" customHeight="1" x14ac:dyDescent="0.2">
      <c r="A2619" s="9"/>
      <c r="B2619" s="4" t="s">
        <v>53</v>
      </c>
      <c r="C2619" s="20"/>
      <c r="D2619" s="54">
        <v>39590.9</v>
      </c>
      <c r="E2619" s="54">
        <v>39590.9</v>
      </c>
      <c r="F2619" s="54">
        <v>37959.5</v>
      </c>
      <c r="G2619" s="62">
        <f t="shared" si="390"/>
        <v>-1631.4000000000015</v>
      </c>
      <c r="H2619" s="53">
        <f t="shared" si="391"/>
        <v>95.879356114662713</v>
      </c>
    </row>
    <row r="2620" spans="1:8" ht="14.25" customHeight="1" x14ac:dyDescent="0.2">
      <c r="A2620" s="9"/>
      <c r="B2620" s="5" t="s">
        <v>54</v>
      </c>
      <c r="C2620" s="22" t="s">
        <v>55</v>
      </c>
      <c r="D2620" s="46">
        <v>302.89999999999998</v>
      </c>
      <c r="E2620" s="46">
        <v>2594.1</v>
      </c>
      <c r="F2620" s="46">
        <v>182.8</v>
      </c>
      <c r="G2620" s="14">
        <f t="shared" si="390"/>
        <v>-2411.2999999999997</v>
      </c>
      <c r="H2620" s="53">
        <f t="shared" si="391"/>
        <v>7.0467599552831421</v>
      </c>
    </row>
    <row r="2621" spans="1:8" ht="14.25" customHeight="1" x14ac:dyDescent="0.2">
      <c r="A2621" s="9"/>
      <c r="B2621" s="4" t="s">
        <v>56</v>
      </c>
      <c r="C2621" s="20"/>
      <c r="D2621" s="54">
        <v>39893.800000000003</v>
      </c>
      <c r="E2621" s="54">
        <v>42185</v>
      </c>
      <c r="F2621" s="54">
        <v>38142.300000000003</v>
      </c>
      <c r="G2621" s="62">
        <f t="shared" si="390"/>
        <v>-4042.6999999999971</v>
      </c>
      <c r="H2621" s="53">
        <f t="shared" si="391"/>
        <v>90.416735806566322</v>
      </c>
    </row>
    <row r="2622" spans="1:8" ht="14.25" customHeight="1" x14ac:dyDescent="0.2">
      <c r="A2622" s="9"/>
      <c r="B2622" s="4" t="s">
        <v>508</v>
      </c>
      <c r="C2622" s="20"/>
      <c r="D2622" s="54">
        <v>777.3</v>
      </c>
      <c r="E2622" s="54">
        <v>985.3</v>
      </c>
      <c r="F2622" s="54">
        <v>614.5</v>
      </c>
      <c r="G2622" s="62">
        <f t="shared" si="390"/>
        <v>-370.79999999999995</v>
      </c>
      <c r="H2622" s="53">
        <f t="shared" si="391"/>
        <v>62.36679184004872</v>
      </c>
    </row>
    <row r="2623" spans="1:8" ht="14.25" customHeight="1" x14ac:dyDescent="0.2">
      <c r="A2623" s="9"/>
      <c r="B2623" s="4" t="s">
        <v>57</v>
      </c>
      <c r="C2623" s="20"/>
      <c r="D2623" s="54">
        <v>40671.1</v>
      </c>
      <c r="E2623" s="54">
        <v>43170.3</v>
      </c>
      <c r="F2623" s="54">
        <v>38756.800000000003</v>
      </c>
      <c r="G2623" s="62">
        <f t="shared" si="390"/>
        <v>-4413.5</v>
      </c>
      <c r="H2623" s="53">
        <f t="shared" si="391"/>
        <v>89.776536183440939</v>
      </c>
    </row>
    <row r="2624" spans="1:8" ht="14.25" customHeight="1" x14ac:dyDescent="0.2">
      <c r="A2624" s="9"/>
      <c r="B2624" s="197"/>
      <c r="C2624" s="197"/>
      <c r="D2624" s="198"/>
      <c r="E2624" s="198"/>
      <c r="F2624" s="198"/>
      <c r="G2624" s="198"/>
      <c r="H2624" s="198"/>
    </row>
    <row r="2625" spans="1:8" ht="14.25" customHeight="1" x14ac:dyDescent="0.2">
      <c r="A2625" s="9"/>
      <c r="B2625" s="4" t="s">
        <v>468</v>
      </c>
      <c r="C2625" s="26" t="s">
        <v>469</v>
      </c>
      <c r="D2625" s="48"/>
      <c r="E2625" s="48"/>
      <c r="F2625" s="48"/>
      <c r="G2625" s="48"/>
      <c r="H2625" s="48"/>
    </row>
    <row r="2626" spans="1:8" ht="27" customHeight="1" x14ac:dyDescent="0.2">
      <c r="A2626" s="9"/>
      <c r="B2626" s="4"/>
      <c r="C2626" s="29" t="s">
        <v>0</v>
      </c>
      <c r="D2626" s="15" t="s">
        <v>501</v>
      </c>
      <c r="E2626" s="15" t="s">
        <v>502</v>
      </c>
      <c r="F2626" s="15" t="s">
        <v>499</v>
      </c>
      <c r="G2626" s="16" t="s">
        <v>472</v>
      </c>
      <c r="H2626" s="15" t="s">
        <v>500</v>
      </c>
    </row>
    <row r="2627" spans="1:8" ht="14.25" customHeight="1" x14ac:dyDescent="0.2">
      <c r="A2627" s="9"/>
      <c r="B2627" s="5" t="s">
        <v>37</v>
      </c>
      <c r="C2627" s="22" t="s">
        <v>38</v>
      </c>
      <c r="D2627" s="46">
        <v>3092.3</v>
      </c>
      <c r="E2627" s="46">
        <v>9218.2999999999993</v>
      </c>
      <c r="F2627" s="46">
        <v>9155.5</v>
      </c>
      <c r="G2627" s="14">
        <f t="shared" ref="G2627:G2635" si="392">F2627-E2627</f>
        <v>-62.799999999999272</v>
      </c>
      <c r="H2627" s="53">
        <f t="shared" ref="H2627:H2635" si="393">F2627/E2627*100</f>
        <v>99.318746406604262</v>
      </c>
    </row>
    <row r="2628" spans="1:8" ht="14.25" customHeight="1" x14ac:dyDescent="0.2">
      <c r="A2628" s="9"/>
      <c r="B2628" s="5" t="s">
        <v>39</v>
      </c>
      <c r="C2628" s="22" t="s">
        <v>40</v>
      </c>
      <c r="D2628" s="46">
        <v>462.3</v>
      </c>
      <c r="E2628" s="46">
        <v>933.5</v>
      </c>
      <c r="F2628" s="46">
        <v>927.1</v>
      </c>
      <c r="G2628" s="14">
        <f t="shared" si="392"/>
        <v>-6.3999999999999773</v>
      </c>
      <c r="H2628" s="53">
        <f t="shared" si="393"/>
        <v>99.31440814140332</v>
      </c>
    </row>
    <row r="2629" spans="1:8" ht="14.25" customHeight="1" x14ac:dyDescent="0.2">
      <c r="A2629" s="9"/>
      <c r="B2629" s="5" t="s">
        <v>41</v>
      </c>
      <c r="C2629" s="22" t="s">
        <v>42</v>
      </c>
      <c r="D2629" s="46">
        <v>12899</v>
      </c>
      <c r="E2629" s="46">
        <v>6301.8</v>
      </c>
      <c r="F2629" s="46">
        <v>4198.5</v>
      </c>
      <c r="G2629" s="14">
        <f t="shared" si="392"/>
        <v>-2103.3000000000002</v>
      </c>
      <c r="H2629" s="53">
        <f t="shared" si="393"/>
        <v>66.623821765209939</v>
      </c>
    </row>
    <row r="2630" spans="1:8" ht="14.25" customHeight="1" x14ac:dyDescent="0.2">
      <c r="A2630" s="9"/>
      <c r="B2630" s="5" t="s">
        <v>43</v>
      </c>
      <c r="C2630" s="22" t="s">
        <v>44</v>
      </c>
      <c r="D2630" s="46">
        <v>849.3</v>
      </c>
      <c r="E2630" s="46">
        <v>849.3</v>
      </c>
      <c r="F2630" s="46">
        <v>337</v>
      </c>
      <c r="G2630" s="14">
        <f t="shared" si="392"/>
        <v>-512.29999999999995</v>
      </c>
      <c r="H2630" s="53">
        <f t="shared" si="393"/>
        <v>39.679736253385144</v>
      </c>
    </row>
    <row r="2631" spans="1:8" ht="14.25" customHeight="1" x14ac:dyDescent="0.2">
      <c r="A2631" s="9"/>
      <c r="B2631" s="5" t="s">
        <v>45</v>
      </c>
      <c r="C2631" s="22" t="s">
        <v>46</v>
      </c>
      <c r="D2631" s="46">
        <v>1344</v>
      </c>
      <c r="E2631" s="46">
        <v>1344</v>
      </c>
      <c r="F2631" s="46">
        <v>897</v>
      </c>
      <c r="G2631" s="14">
        <f t="shared" si="392"/>
        <v>-447</v>
      </c>
      <c r="H2631" s="53">
        <f t="shared" si="393"/>
        <v>66.741071428571431</v>
      </c>
    </row>
    <row r="2632" spans="1:8" ht="14.25" customHeight="1" x14ac:dyDescent="0.2">
      <c r="A2632" s="9"/>
      <c r="B2632" s="4" t="s">
        <v>53</v>
      </c>
      <c r="C2632" s="20"/>
      <c r="D2632" s="54">
        <v>18646.900000000001</v>
      </c>
      <c r="E2632" s="54">
        <v>18646.900000000001</v>
      </c>
      <c r="F2632" s="54">
        <v>15515.2</v>
      </c>
      <c r="G2632" s="62">
        <f t="shared" si="392"/>
        <v>-3131.7000000000007</v>
      </c>
      <c r="H2632" s="53">
        <f t="shared" si="393"/>
        <v>83.205251275010866</v>
      </c>
    </row>
    <row r="2633" spans="1:8" ht="14.25" customHeight="1" x14ac:dyDescent="0.2">
      <c r="A2633" s="9"/>
      <c r="B2633" s="5" t="s">
        <v>54</v>
      </c>
      <c r="C2633" s="22" t="s">
        <v>55</v>
      </c>
      <c r="D2633" s="46">
        <v>400</v>
      </c>
      <c r="E2633" s="46">
        <v>400</v>
      </c>
      <c r="F2633" s="46">
        <v>343</v>
      </c>
      <c r="G2633" s="14">
        <f t="shared" si="392"/>
        <v>-57</v>
      </c>
      <c r="H2633" s="53">
        <f t="shared" si="393"/>
        <v>85.75</v>
      </c>
    </row>
    <row r="2634" spans="1:8" ht="14.25" customHeight="1" x14ac:dyDescent="0.2">
      <c r="A2634" s="9"/>
      <c r="B2634" s="4" t="s">
        <v>56</v>
      </c>
      <c r="C2634" s="20"/>
      <c r="D2634" s="54">
        <v>19046.900000000001</v>
      </c>
      <c r="E2634" s="54">
        <v>19046.900000000001</v>
      </c>
      <c r="F2634" s="54">
        <v>15858.2</v>
      </c>
      <c r="G2634" s="62">
        <f t="shared" si="392"/>
        <v>-3188.7000000000007</v>
      </c>
      <c r="H2634" s="53">
        <f t="shared" si="393"/>
        <v>83.258693015661336</v>
      </c>
    </row>
    <row r="2635" spans="1:8" ht="14.25" customHeight="1" x14ac:dyDescent="0.2">
      <c r="A2635" s="9"/>
      <c r="B2635" s="4" t="s">
        <v>57</v>
      </c>
      <c r="C2635" s="20"/>
      <c r="D2635" s="54">
        <v>19046.900000000001</v>
      </c>
      <c r="E2635" s="54">
        <v>19046.900000000001</v>
      </c>
      <c r="F2635" s="54">
        <v>15858.2</v>
      </c>
      <c r="G2635" s="62">
        <f t="shared" si="392"/>
        <v>-3188.7000000000007</v>
      </c>
      <c r="H2635" s="53">
        <f t="shared" si="393"/>
        <v>83.258693015661336</v>
      </c>
    </row>
    <row r="2636" spans="1:8" ht="14.25" customHeight="1" x14ac:dyDescent="0.2">
      <c r="A2636" s="9"/>
      <c r="B2636" s="197"/>
      <c r="C2636" s="197"/>
      <c r="D2636" s="198"/>
      <c r="E2636" s="198"/>
      <c r="F2636" s="198"/>
      <c r="G2636" s="198"/>
      <c r="H2636" s="198"/>
    </row>
    <row r="2637" spans="1:8" ht="14.25" customHeight="1" x14ac:dyDescent="0.2">
      <c r="A2637" s="9"/>
      <c r="B2637" s="4" t="s">
        <v>470</v>
      </c>
      <c r="C2637" s="26" t="s">
        <v>471</v>
      </c>
      <c r="D2637" s="48"/>
      <c r="E2637" s="48"/>
      <c r="F2637" s="48"/>
      <c r="G2637" s="48"/>
      <c r="H2637" s="48"/>
    </row>
    <row r="2638" spans="1:8" ht="21.75" customHeight="1" x14ac:dyDescent="0.2">
      <c r="A2638" s="9"/>
      <c r="B2638" s="4"/>
      <c r="C2638" s="29" t="s">
        <v>0</v>
      </c>
      <c r="D2638" s="15" t="s">
        <v>501</v>
      </c>
      <c r="E2638" s="15" t="s">
        <v>502</v>
      </c>
      <c r="F2638" s="15" t="s">
        <v>499</v>
      </c>
      <c r="G2638" s="16" t="s">
        <v>472</v>
      </c>
      <c r="H2638" s="15" t="s">
        <v>500</v>
      </c>
    </row>
    <row r="2639" spans="1:8" ht="14.25" customHeight="1" x14ac:dyDescent="0.2">
      <c r="A2639" s="9"/>
      <c r="B2639" s="5" t="s">
        <v>37</v>
      </c>
      <c r="C2639" s="22" t="s">
        <v>38</v>
      </c>
      <c r="D2639" s="46">
        <v>0</v>
      </c>
      <c r="E2639" s="46">
        <v>3667.2</v>
      </c>
      <c r="F2639" s="46">
        <v>1817.4</v>
      </c>
      <c r="G2639" s="14">
        <f t="shared" ref="G2639:G2646" si="394">F2639-E2639</f>
        <v>-1849.7999999999997</v>
      </c>
      <c r="H2639" s="53">
        <f t="shared" ref="H2639:H2646" si="395">F2639/E2639*100</f>
        <v>49.558246073298434</v>
      </c>
    </row>
    <row r="2640" spans="1:8" ht="14.25" customHeight="1" x14ac:dyDescent="0.2">
      <c r="A2640" s="9"/>
      <c r="B2640" s="5" t="s">
        <v>39</v>
      </c>
      <c r="C2640" s="22" t="s">
        <v>40</v>
      </c>
      <c r="D2640" s="46">
        <v>0</v>
      </c>
      <c r="E2640" s="46">
        <v>632.6</v>
      </c>
      <c r="F2640" s="46">
        <v>298.10000000000002</v>
      </c>
      <c r="G2640" s="14">
        <f t="shared" si="394"/>
        <v>-334.5</v>
      </c>
      <c r="H2640" s="53">
        <f t="shared" si="395"/>
        <v>47.122984508378124</v>
      </c>
    </row>
    <row r="2641" spans="1:8" ht="14.25" customHeight="1" x14ac:dyDescent="0.2">
      <c r="A2641" s="9"/>
      <c r="B2641" s="5" t="s">
        <v>41</v>
      </c>
      <c r="C2641" s="22" t="s">
        <v>42</v>
      </c>
      <c r="D2641" s="46">
        <v>0</v>
      </c>
      <c r="E2641" s="46">
        <v>799.5</v>
      </c>
      <c r="F2641" s="46">
        <v>782</v>
      </c>
      <c r="G2641" s="14">
        <f t="shared" si="394"/>
        <v>-17.5</v>
      </c>
      <c r="H2641" s="53">
        <f t="shared" si="395"/>
        <v>97.811131957473421</v>
      </c>
    </row>
    <row r="2642" spans="1:8" ht="14.25" customHeight="1" x14ac:dyDescent="0.2">
      <c r="A2642" s="9"/>
      <c r="B2642" s="5" t="s">
        <v>43</v>
      </c>
      <c r="C2642" s="22" t="s">
        <v>44</v>
      </c>
      <c r="D2642" s="46">
        <v>0</v>
      </c>
      <c r="E2642" s="46">
        <v>4031.2</v>
      </c>
      <c r="F2642" s="46">
        <v>3499</v>
      </c>
      <c r="G2642" s="14">
        <f t="shared" si="394"/>
        <v>-532.19999999999982</v>
      </c>
      <c r="H2642" s="53">
        <f t="shared" si="395"/>
        <v>86.797975788846998</v>
      </c>
    </row>
    <row r="2643" spans="1:8" ht="14.25" customHeight="1" x14ac:dyDescent="0.2">
      <c r="A2643" s="9"/>
      <c r="B2643" s="5" t="s">
        <v>45</v>
      </c>
      <c r="C2643" s="22" t="s">
        <v>46</v>
      </c>
      <c r="D2643" s="46">
        <v>0</v>
      </c>
      <c r="E2643" s="46">
        <v>180</v>
      </c>
      <c r="F2643" s="46">
        <v>133.69999999999999</v>
      </c>
      <c r="G2643" s="14">
        <f t="shared" si="394"/>
        <v>-46.300000000000011</v>
      </c>
      <c r="H2643" s="53">
        <f t="shared" si="395"/>
        <v>74.277777777777771</v>
      </c>
    </row>
    <row r="2644" spans="1:8" ht="14.25" customHeight="1" x14ac:dyDescent="0.2">
      <c r="A2644" s="9"/>
      <c r="B2644" s="4" t="s">
        <v>53</v>
      </c>
      <c r="C2644" s="20"/>
      <c r="D2644" s="54">
        <v>0</v>
      </c>
      <c r="E2644" s="54">
        <v>9310.5</v>
      </c>
      <c r="F2644" s="54">
        <v>6530.2</v>
      </c>
      <c r="G2644" s="62">
        <f t="shared" si="394"/>
        <v>-2780.3</v>
      </c>
      <c r="H2644" s="53">
        <f t="shared" si="395"/>
        <v>70.138016218248211</v>
      </c>
    </row>
    <row r="2645" spans="1:8" ht="14.25" customHeight="1" x14ac:dyDescent="0.2">
      <c r="A2645" s="9"/>
      <c r="B2645" s="5" t="s">
        <v>54</v>
      </c>
      <c r="C2645" s="22" t="s">
        <v>55</v>
      </c>
      <c r="D2645" s="46">
        <v>0</v>
      </c>
      <c r="E2645" s="46">
        <v>5075</v>
      </c>
      <c r="F2645" s="46">
        <v>4908</v>
      </c>
      <c r="G2645" s="14">
        <f t="shared" si="394"/>
        <v>-167</v>
      </c>
      <c r="H2645" s="53">
        <f t="shared" si="395"/>
        <v>96.709359605911331</v>
      </c>
    </row>
    <row r="2646" spans="1:8" ht="14.25" customHeight="1" x14ac:dyDescent="0.2">
      <c r="A2646" s="9"/>
      <c r="B2646" s="8" t="s">
        <v>56</v>
      </c>
      <c r="C2646" s="42"/>
      <c r="D2646" s="58">
        <v>0</v>
      </c>
      <c r="E2646" s="58">
        <v>14385.5</v>
      </c>
      <c r="F2646" s="58">
        <v>11438.2</v>
      </c>
      <c r="G2646" s="67">
        <f t="shared" si="394"/>
        <v>-2947.2999999999993</v>
      </c>
      <c r="H2646" s="53">
        <f t="shared" si="395"/>
        <v>79.512008619790763</v>
      </c>
    </row>
    <row r="2647" spans="1:8" ht="14.25" customHeight="1" x14ac:dyDescent="0.2">
      <c r="A2647" s="9"/>
      <c r="B2647" s="7"/>
      <c r="C2647" s="43"/>
      <c r="D2647" s="65"/>
      <c r="E2647" s="65"/>
      <c r="F2647" s="65"/>
      <c r="G2647" s="66"/>
      <c r="H2647" s="65"/>
    </row>
    <row r="2648" spans="1:8" ht="27" customHeight="1" x14ac:dyDescent="0.2">
      <c r="A2648" s="9"/>
      <c r="B2648" s="77"/>
      <c r="C2648" s="78" t="s">
        <v>0</v>
      </c>
      <c r="D2648" s="79" t="s">
        <v>501</v>
      </c>
      <c r="E2648" s="79" t="s">
        <v>502</v>
      </c>
      <c r="F2648" s="79" t="s">
        <v>499</v>
      </c>
      <c r="G2648" s="80" t="s">
        <v>472</v>
      </c>
      <c r="H2648" s="79" t="s">
        <v>500</v>
      </c>
    </row>
    <row r="2649" spans="1:8" ht="14.25" customHeight="1" x14ac:dyDescent="0.2">
      <c r="A2649" s="9"/>
      <c r="B2649" s="81" t="s">
        <v>510</v>
      </c>
      <c r="C2649" s="29"/>
      <c r="D2649" s="15">
        <f>D2650+D2664</f>
        <v>127069276.89999999</v>
      </c>
      <c r="E2649" s="15">
        <f>E2650+E2664</f>
        <v>129083612.69999999</v>
      </c>
      <c r="F2649" s="15">
        <f>F2650+F2664</f>
        <v>122425830.8</v>
      </c>
      <c r="G2649" s="16">
        <f t="shared" ref="G2649:G2690" si="396">F2649-E2649</f>
        <v>-6657781.8999999911</v>
      </c>
      <c r="H2649" s="53">
        <f t="shared" ref="H2649:H2660" si="397">F2649/E2649*100</f>
        <v>94.842271795202095</v>
      </c>
    </row>
    <row r="2650" spans="1:8" ht="14.25" customHeight="1" x14ac:dyDescent="0.2">
      <c r="A2650" s="9"/>
      <c r="B2650" s="11" t="s">
        <v>476</v>
      </c>
      <c r="C2650" s="24"/>
      <c r="D2650" s="82">
        <f>SUM(D2651:D2663)</f>
        <v>118533931.49999999</v>
      </c>
      <c r="E2650" s="82">
        <f>SUM(E2651:E2663)</f>
        <v>118107048.09999999</v>
      </c>
      <c r="F2650" s="82">
        <f>SUM(F2651:F2663)</f>
        <v>114357760.89999999</v>
      </c>
      <c r="G2650" s="16">
        <f t="shared" si="396"/>
        <v>-3749287.200000003</v>
      </c>
      <c r="H2650" s="53">
        <f t="shared" si="397"/>
        <v>96.825517815985435</v>
      </c>
    </row>
    <row r="2651" spans="1:8" ht="14.25" customHeight="1" x14ac:dyDescent="0.2">
      <c r="A2651" s="9"/>
      <c r="B2651" s="10" t="s">
        <v>37</v>
      </c>
      <c r="C2651" s="41" t="s">
        <v>38</v>
      </c>
      <c r="D2651" s="83">
        <v>40336216.899999999</v>
      </c>
      <c r="E2651" s="83">
        <v>41333074.100000001</v>
      </c>
      <c r="F2651" s="83">
        <v>41045832</v>
      </c>
      <c r="G2651" s="12">
        <f t="shared" si="396"/>
        <v>-287242.10000000149</v>
      </c>
      <c r="H2651" s="53">
        <f t="shared" si="397"/>
        <v>99.305055076946232</v>
      </c>
    </row>
    <row r="2652" spans="1:8" ht="14.25" customHeight="1" x14ac:dyDescent="0.2">
      <c r="A2652" s="9"/>
      <c r="B2652" s="10" t="s">
        <v>39</v>
      </c>
      <c r="C2652" s="41" t="s">
        <v>40</v>
      </c>
      <c r="D2652" s="83">
        <v>5039931.3</v>
      </c>
      <c r="E2652" s="83">
        <v>5210488.0999999996</v>
      </c>
      <c r="F2652" s="83">
        <v>5128054.8</v>
      </c>
      <c r="G2652" s="12">
        <f t="shared" si="396"/>
        <v>-82433.299999999814</v>
      </c>
      <c r="H2652" s="53">
        <f t="shared" si="397"/>
        <v>98.417935164269934</v>
      </c>
    </row>
    <row r="2653" spans="1:8" ht="14.25" customHeight="1" x14ac:dyDescent="0.2">
      <c r="A2653" s="9"/>
      <c r="B2653" s="10" t="s">
        <v>41</v>
      </c>
      <c r="C2653" s="41" t="s">
        <v>42</v>
      </c>
      <c r="D2653" s="83">
        <v>12137682.1</v>
      </c>
      <c r="E2653" s="83">
        <v>11583512.6</v>
      </c>
      <c r="F2653" s="83">
        <v>9602634.0999999996</v>
      </c>
      <c r="G2653" s="12">
        <f t="shared" si="396"/>
        <v>-1980878.5</v>
      </c>
      <c r="H2653" s="53">
        <f t="shared" si="397"/>
        <v>82.899155304583516</v>
      </c>
    </row>
    <row r="2654" spans="1:8" ht="14.25" customHeight="1" x14ac:dyDescent="0.2">
      <c r="A2654" s="9"/>
      <c r="B2654" s="10" t="s">
        <v>43</v>
      </c>
      <c r="C2654" s="41" t="s">
        <v>44</v>
      </c>
      <c r="D2654" s="83">
        <v>1674074.2</v>
      </c>
      <c r="E2654" s="83">
        <v>1851211.8</v>
      </c>
      <c r="F2654" s="83">
        <v>1608396.7</v>
      </c>
      <c r="G2654" s="12">
        <f t="shared" si="396"/>
        <v>-242815.10000000009</v>
      </c>
      <c r="H2654" s="53">
        <f t="shared" si="397"/>
        <v>86.883451153455255</v>
      </c>
    </row>
    <row r="2655" spans="1:8" ht="14.25" customHeight="1" x14ac:dyDescent="0.2">
      <c r="A2655" s="9"/>
      <c r="B2655" s="10" t="s">
        <v>45</v>
      </c>
      <c r="C2655" s="41" t="s">
        <v>46</v>
      </c>
      <c r="D2655" s="83">
        <v>1342652.1</v>
      </c>
      <c r="E2655" s="83">
        <v>1367330.8</v>
      </c>
      <c r="F2655" s="83">
        <v>1323792.8</v>
      </c>
      <c r="G2655" s="12">
        <f t="shared" si="396"/>
        <v>-43538</v>
      </c>
      <c r="H2655" s="53">
        <f t="shared" si="397"/>
        <v>96.815840029347683</v>
      </c>
    </row>
    <row r="2656" spans="1:8" ht="14.25" customHeight="1" x14ac:dyDescent="0.2">
      <c r="A2656" s="9"/>
      <c r="B2656" s="10" t="s">
        <v>219</v>
      </c>
      <c r="C2656" s="41" t="s">
        <v>220</v>
      </c>
      <c r="D2656" s="83">
        <v>4285745.8</v>
      </c>
      <c r="E2656" s="83">
        <v>3778518</v>
      </c>
      <c r="F2656" s="83">
        <v>3646296.2</v>
      </c>
      <c r="G2656" s="12">
        <f t="shared" si="396"/>
        <v>-132221.79999999981</v>
      </c>
      <c r="H2656" s="53">
        <f t="shared" si="397"/>
        <v>96.500696834049762</v>
      </c>
    </row>
    <row r="2657" spans="1:8" ht="14.25" customHeight="1" x14ac:dyDescent="0.2">
      <c r="A2657" s="9"/>
      <c r="B2657" s="10" t="s">
        <v>4</v>
      </c>
      <c r="C2657" s="41" t="s">
        <v>221</v>
      </c>
      <c r="D2657" s="83">
        <v>3762447.4</v>
      </c>
      <c r="E2657" s="83">
        <v>4034041.5</v>
      </c>
      <c r="F2657" s="83">
        <v>4033505.9</v>
      </c>
      <c r="G2657" s="12">
        <f t="shared" si="396"/>
        <v>-535.60000000009313</v>
      </c>
      <c r="H2657" s="53">
        <f t="shared" si="397"/>
        <v>99.986722992314284</v>
      </c>
    </row>
    <row r="2658" spans="1:8" ht="14.25" customHeight="1" x14ac:dyDescent="0.2">
      <c r="A2658" s="9"/>
      <c r="B2658" s="10" t="s">
        <v>222</v>
      </c>
      <c r="C2658" s="41" t="s">
        <v>223</v>
      </c>
      <c r="D2658" s="83">
        <v>2402430.4</v>
      </c>
      <c r="E2658" s="83">
        <v>2255100.7999999998</v>
      </c>
      <c r="F2658" s="83">
        <v>2102886.1</v>
      </c>
      <c r="G2658" s="12">
        <f t="shared" si="396"/>
        <v>-152214.69999999972</v>
      </c>
      <c r="H2658" s="53">
        <f t="shared" si="397"/>
        <v>93.25020415938836</v>
      </c>
    </row>
    <row r="2659" spans="1:8" ht="14.25" customHeight="1" x14ac:dyDescent="0.2">
      <c r="A2659" s="9"/>
      <c r="B2659" s="10" t="s">
        <v>139</v>
      </c>
      <c r="C2659" s="41" t="s">
        <v>140</v>
      </c>
      <c r="D2659" s="83">
        <v>679727</v>
      </c>
      <c r="E2659" s="83">
        <v>523910.9</v>
      </c>
      <c r="F2659" s="83">
        <v>473880</v>
      </c>
      <c r="G2659" s="12">
        <f t="shared" si="396"/>
        <v>-50030.900000000023</v>
      </c>
      <c r="H2659" s="53">
        <f t="shared" si="397"/>
        <v>90.450494540197582</v>
      </c>
    </row>
    <row r="2660" spans="1:8" ht="14.25" customHeight="1" x14ac:dyDescent="0.2">
      <c r="A2660" s="9"/>
      <c r="B2660" s="10" t="s">
        <v>209</v>
      </c>
      <c r="C2660" s="41" t="s">
        <v>210</v>
      </c>
      <c r="D2660" s="83">
        <v>34948621.799999997</v>
      </c>
      <c r="E2660" s="83">
        <v>35218038.399999999</v>
      </c>
      <c r="F2660" s="83">
        <v>34749689.899999999</v>
      </c>
      <c r="G2660" s="12">
        <f t="shared" si="396"/>
        <v>-468348.5</v>
      </c>
      <c r="H2660" s="53">
        <f t="shared" si="397"/>
        <v>98.670145978374535</v>
      </c>
    </row>
    <row r="2661" spans="1:8" ht="14.25" customHeight="1" x14ac:dyDescent="0.2">
      <c r="A2661" s="9"/>
      <c r="B2661" s="10" t="s">
        <v>47</v>
      </c>
      <c r="C2661" s="41" t="s">
        <v>48</v>
      </c>
      <c r="D2661" s="83">
        <v>89783.1</v>
      </c>
      <c r="E2661" s="83">
        <v>149066</v>
      </c>
      <c r="F2661" s="83">
        <v>139783.1</v>
      </c>
      <c r="G2661" s="12">
        <f t="shared" si="396"/>
        <v>-9282.8999999999942</v>
      </c>
      <c r="H2661" s="53">
        <f>F2661/E2661*100</f>
        <v>93.77262420672723</v>
      </c>
    </row>
    <row r="2662" spans="1:8" ht="14.25" customHeight="1" x14ac:dyDescent="0.2">
      <c r="A2662" s="9"/>
      <c r="B2662" s="10" t="s">
        <v>49</v>
      </c>
      <c r="C2662" s="41" t="s">
        <v>50</v>
      </c>
      <c r="D2662" s="83">
        <v>10955213.6</v>
      </c>
      <c r="E2662" s="83">
        <v>9844647.3000000007</v>
      </c>
      <c r="F2662" s="83">
        <v>9753656.5999999996</v>
      </c>
      <c r="G2662" s="12">
        <f t="shared" si="396"/>
        <v>-90990.700000001118</v>
      </c>
      <c r="H2662" s="53">
        <f>F2662/E2662*100</f>
        <v>99.075734282527307</v>
      </c>
    </row>
    <row r="2663" spans="1:8" ht="14.25" customHeight="1" x14ac:dyDescent="0.2">
      <c r="A2663" s="9"/>
      <c r="B2663" s="10" t="s">
        <v>51</v>
      </c>
      <c r="C2663" s="41" t="s">
        <v>52</v>
      </c>
      <c r="D2663" s="83">
        <v>879405.8</v>
      </c>
      <c r="E2663" s="83">
        <v>958107.8</v>
      </c>
      <c r="F2663" s="83">
        <v>749352.7</v>
      </c>
      <c r="G2663" s="12">
        <f t="shared" si="396"/>
        <v>-208755.10000000009</v>
      </c>
      <c r="H2663" s="53">
        <f>F2663/E2663*100</f>
        <v>78.211731498271902</v>
      </c>
    </row>
    <row r="2664" spans="1:8" ht="14.25" customHeight="1" x14ac:dyDescent="0.2">
      <c r="A2664" s="9"/>
      <c r="B2664" s="11" t="s">
        <v>511</v>
      </c>
      <c r="C2664" s="24"/>
      <c r="D2664" s="38">
        <v>8535345.4000000004</v>
      </c>
      <c r="E2664" s="38">
        <v>10976564.6</v>
      </c>
      <c r="F2664" s="38">
        <f>7953376.4+114693.5</f>
        <v>8068069.9000000004</v>
      </c>
      <c r="G2664" s="16">
        <f t="shared" si="396"/>
        <v>-2908494.6999999993</v>
      </c>
      <c r="H2664" s="53">
        <f>F2664/E2664*100</f>
        <v>73.502686806034006</v>
      </c>
    </row>
    <row r="2665" spans="1:8" ht="14.25" customHeight="1" x14ac:dyDescent="0.2">
      <c r="A2665" s="9"/>
      <c r="B2665" s="11"/>
      <c r="C2665" s="24"/>
      <c r="D2665" s="38"/>
      <c r="E2665" s="38"/>
      <c r="F2665" s="38"/>
      <c r="G2665" s="16"/>
      <c r="H2665" s="53"/>
    </row>
    <row r="2666" spans="1:8" ht="14.25" customHeight="1" x14ac:dyDescent="0.2">
      <c r="A2666" s="9"/>
      <c r="B2666" s="11" t="s">
        <v>512</v>
      </c>
      <c r="C2666" s="24"/>
      <c r="D2666" s="38">
        <f>D2650+D2664</f>
        <v>127069276.89999999</v>
      </c>
      <c r="E2666" s="38">
        <f>E2650+E2664</f>
        <v>129083612.69999999</v>
      </c>
      <c r="F2666" s="38">
        <f>F2650+F2664</f>
        <v>122425830.8</v>
      </c>
      <c r="G2666" s="16">
        <f t="shared" si="396"/>
        <v>-6657781.8999999911</v>
      </c>
      <c r="H2666" s="53">
        <f>F2666/E2666*100</f>
        <v>94.842271795202095</v>
      </c>
    </row>
    <row r="2667" spans="1:8" ht="32.25" customHeight="1" x14ac:dyDescent="0.2">
      <c r="A2667" s="9"/>
      <c r="B2667" s="75" t="s">
        <v>509</v>
      </c>
      <c r="C2667" s="24"/>
      <c r="D2667" s="38">
        <v>24693142.199999999</v>
      </c>
      <c r="E2667" s="38">
        <v>23016484.899999999</v>
      </c>
      <c r="F2667" s="38">
        <v>26058480.699999999</v>
      </c>
      <c r="G2667" s="16">
        <f t="shared" si="396"/>
        <v>3041995.8000000007</v>
      </c>
      <c r="H2667" s="53">
        <f>F2667/E2667*100</f>
        <v>113.21659590166178</v>
      </c>
    </row>
    <row r="2668" spans="1:8" ht="14.25" customHeight="1" x14ac:dyDescent="0.2">
      <c r="B2668" s="6"/>
      <c r="C2668" s="29" t="s">
        <v>0</v>
      </c>
      <c r="D2668" s="15" t="s">
        <v>501</v>
      </c>
      <c r="E2668" s="15" t="s">
        <v>502</v>
      </c>
      <c r="F2668" s="15" t="s">
        <v>499</v>
      </c>
      <c r="G2668" s="16" t="s">
        <v>472</v>
      </c>
      <c r="H2668" s="15" t="s">
        <v>500</v>
      </c>
    </row>
    <row r="2669" spans="1:8" ht="14.25" customHeight="1" x14ac:dyDescent="0.2">
      <c r="B2669" s="6" t="s">
        <v>483</v>
      </c>
      <c r="C2669" s="44"/>
      <c r="D2669" s="70">
        <v>34843867.899999999</v>
      </c>
      <c r="E2669" s="70">
        <v>32952203.320000004</v>
      </c>
      <c r="F2669" s="70">
        <v>26909086.776190002</v>
      </c>
      <c r="G2669" s="62">
        <f t="shared" si="396"/>
        <v>-6043116.5438100025</v>
      </c>
      <c r="H2669" s="53">
        <f>F2669/E2669*100</f>
        <v>81.660963653552727</v>
      </c>
    </row>
    <row r="2670" spans="1:8" ht="14.25" customHeight="1" x14ac:dyDescent="0.2">
      <c r="B2670" s="6" t="s">
        <v>474</v>
      </c>
      <c r="C2670" s="44"/>
      <c r="D2670" s="70">
        <v>0</v>
      </c>
      <c r="E2670" s="70">
        <v>0</v>
      </c>
      <c r="F2670" s="70">
        <v>1278</v>
      </c>
      <c r="G2670" s="14">
        <f t="shared" si="396"/>
        <v>1278</v>
      </c>
      <c r="H2670" s="53"/>
    </row>
    <row r="2671" spans="1:8" ht="14.25" customHeight="1" x14ac:dyDescent="0.2">
      <c r="B2671" s="6" t="s">
        <v>475</v>
      </c>
      <c r="C2671" s="44"/>
      <c r="D2671" s="70">
        <v>34843867.899999999</v>
      </c>
      <c r="E2671" s="70">
        <v>32952203.320000004</v>
      </c>
      <c r="F2671" s="70">
        <v>26910364.776190002</v>
      </c>
      <c r="G2671" s="14">
        <f t="shared" si="396"/>
        <v>-6041838.5438100025</v>
      </c>
      <c r="H2671" s="53">
        <f>F2671/E2671*100</f>
        <v>81.664841998158678</v>
      </c>
    </row>
    <row r="2672" spans="1:8" ht="14.25" customHeight="1" x14ac:dyDescent="0.2">
      <c r="B2672" s="6" t="s">
        <v>476</v>
      </c>
      <c r="C2672" s="44"/>
      <c r="D2672" s="70">
        <v>34005691.399999999</v>
      </c>
      <c r="E2672" s="70">
        <v>30623093.420000006</v>
      </c>
      <c r="F2672" s="70">
        <v>25419086.709000003</v>
      </c>
      <c r="G2672" s="14">
        <f t="shared" si="396"/>
        <v>-5204006.7110000029</v>
      </c>
      <c r="H2672" s="53">
        <f>F2672/E2672*100</f>
        <v>83.006267069017738</v>
      </c>
    </row>
    <row r="2673" spans="2:8" ht="14.25" customHeight="1" x14ac:dyDescent="0.2">
      <c r="B2673" s="6" t="s">
        <v>474</v>
      </c>
      <c r="C2673" s="44"/>
      <c r="D2673" s="70">
        <v>0</v>
      </c>
      <c r="E2673" s="70">
        <v>0</v>
      </c>
      <c r="F2673" s="70">
        <v>1278</v>
      </c>
      <c r="G2673" s="14">
        <f t="shared" si="396"/>
        <v>1278</v>
      </c>
      <c r="H2673" s="53"/>
    </row>
    <row r="2674" spans="2:8" ht="14.25" customHeight="1" x14ac:dyDescent="0.2">
      <c r="B2674" s="6" t="s">
        <v>475</v>
      </c>
      <c r="C2674" s="44"/>
      <c r="D2674" s="70">
        <v>34005691.399999999</v>
      </c>
      <c r="E2674" s="70">
        <v>30623093.420000006</v>
      </c>
      <c r="F2674" s="70">
        <v>25420364.709000003</v>
      </c>
      <c r="G2674" s="14">
        <f t="shared" si="396"/>
        <v>-5202728.7110000029</v>
      </c>
      <c r="H2674" s="53">
        <f>F2674/E2674*100</f>
        <v>83.010440390055138</v>
      </c>
    </row>
    <row r="2675" spans="2:8" ht="14.25" customHeight="1" x14ac:dyDescent="0.2">
      <c r="B2675" s="6" t="s">
        <v>477</v>
      </c>
      <c r="C2675" s="44" t="s">
        <v>55</v>
      </c>
      <c r="D2675" s="70">
        <v>33785220.399999999</v>
      </c>
      <c r="E2675" s="70">
        <v>29965038.580000006</v>
      </c>
      <c r="F2675" s="70">
        <v>24761734.024770003</v>
      </c>
      <c r="G2675" s="14">
        <f t="shared" si="396"/>
        <v>-5203304.5552300029</v>
      </c>
      <c r="H2675" s="53">
        <f>F2675/E2675*100</f>
        <v>82.635415131075732</v>
      </c>
    </row>
    <row r="2676" spans="2:8" ht="14.25" customHeight="1" x14ac:dyDescent="0.2">
      <c r="B2676" s="6" t="s">
        <v>474</v>
      </c>
      <c r="C2676" s="44"/>
      <c r="D2676" s="70">
        <v>0</v>
      </c>
      <c r="E2676" s="70">
        <v>0</v>
      </c>
      <c r="F2676" s="70">
        <v>1278</v>
      </c>
      <c r="G2676" s="14">
        <f t="shared" si="396"/>
        <v>1278</v>
      </c>
      <c r="H2676" s="53"/>
    </row>
    <row r="2677" spans="2:8" ht="14.25" customHeight="1" x14ac:dyDescent="0.2">
      <c r="B2677" s="6" t="s">
        <v>475</v>
      </c>
      <c r="C2677" s="44"/>
      <c r="D2677" s="70">
        <v>33785220.399999999</v>
      </c>
      <c r="E2677" s="70">
        <v>29965038.580000006</v>
      </c>
      <c r="F2677" s="70">
        <v>24763012.024770003</v>
      </c>
      <c r="G2677" s="14">
        <f t="shared" si="396"/>
        <v>-5202026.5552300029</v>
      </c>
      <c r="H2677" s="53">
        <f t="shared" ref="H2677:H2726" si="398">F2677/E2677*100</f>
        <v>82.639680101389672</v>
      </c>
    </row>
    <row r="2678" spans="2:8" ht="14.25" customHeight="1" x14ac:dyDescent="0.2">
      <c r="B2678" s="6" t="s">
        <v>478</v>
      </c>
      <c r="C2678" s="44" t="s">
        <v>446</v>
      </c>
      <c r="D2678" s="70">
        <v>220000</v>
      </c>
      <c r="E2678" s="70">
        <v>657583.84</v>
      </c>
      <c r="F2678" s="70">
        <v>656881.88659999997</v>
      </c>
      <c r="G2678" s="14">
        <f t="shared" si="396"/>
        <v>-701.95339999999851</v>
      </c>
      <c r="H2678" s="53">
        <f t="shared" si="398"/>
        <v>99.89325263832518</v>
      </c>
    </row>
    <row r="2679" spans="2:8" ht="14.25" customHeight="1" x14ac:dyDescent="0.2">
      <c r="B2679" s="6" t="s">
        <v>474</v>
      </c>
      <c r="C2679" s="44"/>
      <c r="D2679" s="70">
        <v>0</v>
      </c>
      <c r="E2679" s="70">
        <v>0</v>
      </c>
      <c r="F2679" s="70">
        <v>0</v>
      </c>
      <c r="G2679" s="14">
        <f t="shared" si="396"/>
        <v>0</v>
      </c>
      <c r="H2679" s="53"/>
    </row>
    <row r="2680" spans="2:8" ht="14.25" customHeight="1" x14ac:dyDescent="0.2">
      <c r="B2680" s="6" t="s">
        <v>475</v>
      </c>
      <c r="C2680" s="44"/>
      <c r="D2680" s="70">
        <v>220000</v>
      </c>
      <c r="E2680" s="70">
        <v>657583.84</v>
      </c>
      <c r="F2680" s="70">
        <v>656881.88659999997</v>
      </c>
      <c r="G2680" s="14">
        <f t="shared" si="396"/>
        <v>-701.95339999999851</v>
      </c>
      <c r="H2680" s="53">
        <f t="shared" si="398"/>
        <v>99.89325263832518</v>
      </c>
    </row>
    <row r="2681" spans="2:8" ht="14.25" customHeight="1" x14ac:dyDescent="0.2">
      <c r="B2681" s="6" t="s">
        <v>479</v>
      </c>
      <c r="C2681" s="44" t="s">
        <v>200</v>
      </c>
      <c r="D2681" s="70">
        <v>471</v>
      </c>
      <c r="E2681" s="70">
        <v>471</v>
      </c>
      <c r="F2681" s="70">
        <v>470.79763000000003</v>
      </c>
      <c r="G2681" s="14">
        <f t="shared" si="396"/>
        <v>-0.20236999999997352</v>
      </c>
      <c r="H2681" s="53">
        <f t="shared" si="398"/>
        <v>99.957033970276015</v>
      </c>
    </row>
    <row r="2682" spans="2:8" ht="14.25" customHeight="1" x14ac:dyDescent="0.2">
      <c r="B2682" s="6" t="s">
        <v>474</v>
      </c>
      <c r="C2682" s="44"/>
      <c r="D2682" s="70">
        <v>0</v>
      </c>
      <c r="E2682" s="70">
        <v>0</v>
      </c>
      <c r="F2682" s="70">
        <v>0</v>
      </c>
      <c r="G2682" s="14">
        <f t="shared" si="396"/>
        <v>0</v>
      </c>
      <c r="H2682" s="53"/>
    </row>
    <row r="2683" spans="2:8" ht="14.25" customHeight="1" x14ac:dyDescent="0.2">
      <c r="B2683" s="6" t="s">
        <v>475</v>
      </c>
      <c r="C2683" s="44"/>
      <c r="D2683" s="70">
        <v>471</v>
      </c>
      <c r="E2683" s="70">
        <v>471</v>
      </c>
      <c r="F2683" s="70">
        <v>470.79763000000003</v>
      </c>
      <c r="G2683" s="14">
        <f t="shared" si="396"/>
        <v>-0.20236999999997352</v>
      </c>
      <c r="H2683" s="53">
        <f t="shared" si="398"/>
        <v>99.957033970276015</v>
      </c>
    </row>
    <row r="2684" spans="2:8" ht="14.25" customHeight="1" x14ac:dyDescent="0.2">
      <c r="B2684" s="6" t="s">
        <v>480</v>
      </c>
      <c r="C2684" s="44"/>
      <c r="D2684" s="70">
        <v>838176.49999999988</v>
      </c>
      <c r="E2684" s="70">
        <v>2329109.9</v>
      </c>
      <c r="F2684" s="70">
        <f>1490000.06719+75270.69</f>
        <v>1565270.75719</v>
      </c>
      <c r="G2684" s="14">
        <f t="shared" si="396"/>
        <v>-763839.14280999987</v>
      </c>
      <c r="H2684" s="53">
        <f t="shared" si="398"/>
        <v>67.204675794388237</v>
      </c>
    </row>
    <row r="2685" spans="2:8" ht="14.25" customHeight="1" x14ac:dyDescent="0.2">
      <c r="B2685" s="6" t="s">
        <v>474</v>
      </c>
      <c r="C2685" s="44"/>
      <c r="D2685" s="70">
        <v>0</v>
      </c>
      <c r="E2685" s="70">
        <v>0</v>
      </c>
      <c r="F2685" s="70">
        <v>0</v>
      </c>
      <c r="G2685" s="14">
        <f t="shared" si="396"/>
        <v>0</v>
      </c>
      <c r="H2685" s="53"/>
    </row>
    <row r="2686" spans="2:8" ht="14.25" customHeight="1" x14ac:dyDescent="0.2">
      <c r="B2686" s="6" t="s">
        <v>475</v>
      </c>
      <c r="C2686" s="44"/>
      <c r="D2686" s="70">
        <v>838176.49999999988</v>
      </c>
      <c r="E2686" s="70">
        <v>2329109.9</v>
      </c>
      <c r="F2686" s="70">
        <v>1490000.0671900001</v>
      </c>
      <c r="G2686" s="14">
        <f t="shared" si="396"/>
        <v>-839109.83280999982</v>
      </c>
      <c r="H2686" s="53">
        <f t="shared" si="398"/>
        <v>63.972939498904715</v>
      </c>
    </row>
    <row r="2687" spans="2:8" ht="14.25" customHeight="1" x14ac:dyDescent="0.2">
      <c r="B2687" s="6"/>
      <c r="C2687" s="44"/>
      <c r="D2687" s="70"/>
      <c r="E2687" s="70"/>
      <c r="F2687" s="70"/>
      <c r="G2687" s="14"/>
      <c r="H2687" s="70"/>
    </row>
    <row r="2688" spans="2:8" ht="25.5" customHeight="1" x14ac:dyDescent="0.2">
      <c r="B2688" s="76" t="s">
        <v>484</v>
      </c>
      <c r="C2688" s="44"/>
      <c r="D2688" s="70">
        <v>34843867.899999999</v>
      </c>
      <c r="E2688" s="70">
        <v>32952203.320000004</v>
      </c>
      <c r="F2688" s="70">
        <v>26909086.776190002</v>
      </c>
      <c r="G2688" s="71">
        <f t="shared" si="396"/>
        <v>-6043116.5438100025</v>
      </c>
      <c r="H2688" s="53">
        <f t="shared" si="398"/>
        <v>81.660963653552727</v>
      </c>
    </row>
    <row r="2689" spans="2:8" ht="14.25" customHeight="1" x14ac:dyDescent="0.2">
      <c r="B2689" s="6"/>
      <c r="C2689" s="44"/>
      <c r="D2689" s="70"/>
      <c r="E2689" s="70"/>
      <c r="F2689" s="70"/>
      <c r="G2689" s="71"/>
      <c r="H2689" s="70"/>
    </row>
    <row r="2690" spans="2:8" ht="14.25" customHeight="1" x14ac:dyDescent="0.2">
      <c r="B2690" s="6" t="s">
        <v>485</v>
      </c>
      <c r="C2690" s="44"/>
      <c r="D2690" s="70">
        <v>-10150725.699300013</v>
      </c>
      <c r="E2690" s="70">
        <v>-9935718.4133000039</v>
      </c>
      <c r="F2690" s="70">
        <v>-850606.09505497292</v>
      </c>
      <c r="G2690" s="71">
        <f t="shared" si="396"/>
        <v>9085112.3182450309</v>
      </c>
      <c r="H2690" s="53">
        <f t="shared" si="398"/>
        <v>8.5610930148377307</v>
      </c>
    </row>
    <row r="2692" spans="2:8" ht="14.25" customHeight="1" x14ac:dyDescent="0.2">
      <c r="B2692" s="6" t="s">
        <v>486</v>
      </c>
      <c r="C2692" s="44"/>
      <c r="D2692" s="70">
        <v>8405202.3999999985</v>
      </c>
      <c r="E2692" s="70">
        <v>3836835.6999999997</v>
      </c>
      <c r="F2692" s="70">
        <v>3310687.2059999998</v>
      </c>
      <c r="G2692" s="71">
        <f t="shared" ref="G2692:G2728" si="399">F2692-E2692</f>
        <v>-526148.49399999995</v>
      </c>
      <c r="H2692" s="53">
        <f t="shared" si="398"/>
        <v>86.286916221093335</v>
      </c>
    </row>
    <row r="2693" spans="2:8" ht="14.25" customHeight="1" x14ac:dyDescent="0.2">
      <c r="B2693" s="6" t="s">
        <v>481</v>
      </c>
      <c r="C2693" s="44"/>
      <c r="D2693" s="70">
        <v>8405202.3999999985</v>
      </c>
      <c r="E2693" s="70">
        <v>3696835.6999999997</v>
      </c>
      <c r="F2693" s="70">
        <v>3252347.2059999998</v>
      </c>
      <c r="G2693" s="71">
        <f t="shared" si="399"/>
        <v>-444488.49399999995</v>
      </c>
      <c r="H2693" s="53">
        <f t="shared" si="398"/>
        <v>87.976514779923818</v>
      </c>
    </row>
    <row r="2694" spans="2:8" ht="14.25" customHeight="1" x14ac:dyDescent="0.2">
      <c r="B2694" s="6" t="s">
        <v>224</v>
      </c>
      <c r="C2694" s="44"/>
      <c r="D2694" s="70">
        <v>8405202.3999999985</v>
      </c>
      <c r="E2694" s="70">
        <v>3696835.6999999997</v>
      </c>
      <c r="F2694" s="70">
        <v>3252347.2059999998</v>
      </c>
      <c r="G2694" s="71">
        <f t="shared" si="399"/>
        <v>-444488.49399999995</v>
      </c>
      <c r="H2694" s="53">
        <f t="shared" si="398"/>
        <v>87.976514779923818</v>
      </c>
    </row>
    <row r="2695" spans="2:8" ht="14.25" customHeight="1" x14ac:dyDescent="0.2">
      <c r="B2695" s="6" t="s">
        <v>474</v>
      </c>
      <c r="C2695" s="44"/>
      <c r="D2695" s="70">
        <v>2907440.7</v>
      </c>
      <c r="E2695" s="70">
        <v>3377558.4</v>
      </c>
      <c r="F2695" s="70">
        <v>3451219.094</v>
      </c>
      <c r="G2695" s="71">
        <f t="shared" si="399"/>
        <v>73660.694000000134</v>
      </c>
      <c r="H2695" s="53">
        <f t="shared" si="398"/>
        <v>102.18088587306144</v>
      </c>
    </row>
    <row r="2696" spans="2:8" ht="14.25" customHeight="1" x14ac:dyDescent="0.2">
      <c r="B2696" s="6" t="s">
        <v>487</v>
      </c>
      <c r="C2696" s="44"/>
      <c r="D2696" s="70">
        <v>11312643.1</v>
      </c>
      <c r="E2696" s="70">
        <v>7074394.0999999996</v>
      </c>
      <c r="F2696" s="70">
        <v>6703566.2999999998</v>
      </c>
      <c r="G2696" s="71">
        <f t="shared" si="399"/>
        <v>-370827.79999999981</v>
      </c>
      <c r="H2696" s="53">
        <f t="shared" si="398"/>
        <v>94.758168759639787</v>
      </c>
    </row>
    <row r="2697" spans="2:8" ht="14.25" customHeight="1" x14ac:dyDescent="0.2">
      <c r="B2697" s="6" t="s">
        <v>488</v>
      </c>
      <c r="C2697" s="44" t="s">
        <v>225</v>
      </c>
      <c r="D2697" s="70">
        <v>8765202.3999999985</v>
      </c>
      <c r="E2697" s="70">
        <v>3586835.6999999997</v>
      </c>
      <c r="F2697" s="70">
        <v>3152347.2059999998</v>
      </c>
      <c r="G2697" s="71">
        <f t="shared" si="399"/>
        <v>-434488.49399999995</v>
      </c>
      <c r="H2697" s="53">
        <f t="shared" si="398"/>
        <v>87.886579415945931</v>
      </c>
    </row>
    <row r="2698" spans="2:8" ht="14.25" customHeight="1" x14ac:dyDescent="0.2">
      <c r="B2698" s="6" t="s">
        <v>489</v>
      </c>
      <c r="C2698" s="44"/>
      <c r="D2698" s="70">
        <v>2547440.7000000002</v>
      </c>
      <c r="E2698" s="70">
        <v>3377558.4</v>
      </c>
      <c r="F2698" s="70">
        <v>3451219.094</v>
      </c>
      <c r="G2698" s="71">
        <f t="shared" si="399"/>
        <v>73660.694000000134</v>
      </c>
      <c r="H2698" s="53">
        <f t="shared" si="398"/>
        <v>102.18088587306144</v>
      </c>
    </row>
    <row r="2699" spans="2:8" ht="14.25" customHeight="1" x14ac:dyDescent="0.2">
      <c r="B2699" s="6" t="s">
        <v>490</v>
      </c>
      <c r="C2699" s="44"/>
      <c r="D2699" s="70">
        <v>11312643.1</v>
      </c>
      <c r="E2699" s="70">
        <v>6964394.0999999996</v>
      </c>
      <c r="F2699" s="70">
        <v>6603566.2999999998</v>
      </c>
      <c r="G2699" s="71">
        <f t="shared" si="399"/>
        <v>-360827.79999999981</v>
      </c>
      <c r="H2699" s="53">
        <f t="shared" si="398"/>
        <v>94.818963504664396</v>
      </c>
    </row>
    <row r="2700" spans="2:8" ht="14.25" customHeight="1" x14ac:dyDescent="0.2">
      <c r="B2700" s="6" t="s">
        <v>491</v>
      </c>
      <c r="C2700" s="44" t="s">
        <v>225</v>
      </c>
      <c r="D2700" s="70">
        <v>-360000</v>
      </c>
      <c r="E2700" s="70">
        <v>110000</v>
      </c>
      <c r="F2700" s="70">
        <v>100000</v>
      </c>
      <c r="G2700" s="71">
        <f t="shared" si="399"/>
        <v>-10000</v>
      </c>
      <c r="H2700" s="53">
        <f t="shared" si="398"/>
        <v>90.909090909090907</v>
      </c>
    </row>
    <row r="2701" spans="2:8" ht="14.25" customHeight="1" x14ac:dyDescent="0.2">
      <c r="B2701" s="6" t="s">
        <v>474</v>
      </c>
      <c r="C2701" s="44"/>
      <c r="D2701" s="70">
        <v>360000</v>
      </c>
      <c r="E2701" s="70"/>
      <c r="F2701" s="70"/>
      <c r="G2701" s="71"/>
      <c r="H2701" s="53"/>
    </row>
    <row r="2702" spans="2:8" ht="14.25" customHeight="1" x14ac:dyDescent="0.2">
      <c r="B2702" s="6" t="s">
        <v>487</v>
      </c>
      <c r="C2702" s="44"/>
      <c r="D2702" s="70">
        <v>0</v>
      </c>
      <c r="E2702" s="70">
        <v>110000</v>
      </c>
      <c r="F2702" s="70">
        <v>100000</v>
      </c>
      <c r="G2702" s="71">
        <f t="shared" si="399"/>
        <v>-10000</v>
      </c>
      <c r="H2702" s="53">
        <f t="shared" si="398"/>
        <v>90.909090909090907</v>
      </c>
    </row>
    <row r="2703" spans="2:8" ht="14.25" customHeight="1" x14ac:dyDescent="0.2">
      <c r="B2703" s="6" t="s">
        <v>482</v>
      </c>
      <c r="C2703" s="44"/>
      <c r="D2703" s="70">
        <v>0</v>
      </c>
      <c r="E2703" s="70">
        <v>140000</v>
      </c>
      <c r="F2703" s="70">
        <v>58340</v>
      </c>
      <c r="G2703" s="71">
        <f t="shared" si="399"/>
        <v>-81660</v>
      </c>
      <c r="H2703" s="53">
        <f t="shared" si="398"/>
        <v>41.671428571428571</v>
      </c>
    </row>
    <row r="2704" spans="2:8" ht="14.25" customHeight="1" x14ac:dyDescent="0.2">
      <c r="B2704" s="6" t="s">
        <v>224</v>
      </c>
      <c r="C2704" s="44"/>
      <c r="D2704" s="70">
        <v>0</v>
      </c>
      <c r="E2704" s="70">
        <v>140000</v>
      </c>
      <c r="F2704" s="70">
        <v>58340</v>
      </c>
      <c r="G2704" s="71">
        <f t="shared" si="399"/>
        <v>-81660</v>
      </c>
      <c r="H2704" s="53">
        <f t="shared" si="398"/>
        <v>41.671428571428571</v>
      </c>
    </row>
    <row r="2705" spans="2:8" ht="14.25" customHeight="1" x14ac:dyDescent="0.2">
      <c r="B2705" s="6" t="s">
        <v>474</v>
      </c>
      <c r="C2705" s="44"/>
      <c r="D2705" s="70">
        <v>0</v>
      </c>
      <c r="E2705" s="70">
        <v>0</v>
      </c>
      <c r="F2705" s="70">
        <v>0</v>
      </c>
      <c r="G2705" s="71">
        <v>0</v>
      </c>
      <c r="H2705" s="53"/>
    </row>
    <row r="2706" spans="2:8" ht="14.25" customHeight="1" x14ac:dyDescent="0.2">
      <c r="B2706" s="6" t="s">
        <v>487</v>
      </c>
      <c r="C2706" s="44"/>
      <c r="D2706" s="70">
        <v>0</v>
      </c>
      <c r="E2706" s="70">
        <v>140000</v>
      </c>
      <c r="F2706" s="70">
        <v>58340</v>
      </c>
      <c r="G2706" s="71">
        <f t="shared" si="399"/>
        <v>-81660</v>
      </c>
      <c r="H2706" s="53">
        <f t="shared" si="398"/>
        <v>41.671428571428571</v>
      </c>
    </row>
    <row r="2707" spans="2:8" ht="14.25" customHeight="1" x14ac:dyDescent="0.2">
      <c r="B2707" s="6" t="s">
        <v>488</v>
      </c>
      <c r="C2707" s="44" t="s">
        <v>225</v>
      </c>
      <c r="D2707" s="70">
        <v>0</v>
      </c>
      <c r="E2707" s="70">
        <v>140000</v>
      </c>
      <c r="F2707" s="70">
        <v>58340</v>
      </c>
      <c r="G2707" s="71">
        <f t="shared" si="399"/>
        <v>-81660</v>
      </c>
      <c r="H2707" s="53">
        <f t="shared" si="398"/>
        <v>41.671428571428571</v>
      </c>
    </row>
    <row r="2708" spans="2:8" ht="14.25" customHeight="1" x14ac:dyDescent="0.2">
      <c r="B2708" s="6" t="s">
        <v>489</v>
      </c>
      <c r="C2708" s="44"/>
      <c r="D2708" s="70"/>
      <c r="E2708" s="70"/>
      <c r="F2708" s="70"/>
      <c r="G2708" s="71">
        <v>0</v>
      </c>
      <c r="H2708" s="53"/>
    </row>
    <row r="2709" spans="2:8" ht="14.25" customHeight="1" x14ac:dyDescent="0.2">
      <c r="B2709" s="6" t="s">
        <v>490</v>
      </c>
      <c r="C2709" s="44"/>
      <c r="D2709" s="70"/>
      <c r="E2709" s="70">
        <v>140000</v>
      </c>
      <c r="F2709" s="70">
        <v>58340</v>
      </c>
      <c r="G2709" s="71">
        <f t="shared" si="399"/>
        <v>-81660</v>
      </c>
      <c r="H2709" s="53">
        <f t="shared" si="398"/>
        <v>41.671428571428571</v>
      </c>
    </row>
    <row r="2710" spans="2:8" ht="14.25" customHeight="1" x14ac:dyDescent="0.2">
      <c r="B2710" s="6"/>
      <c r="C2710" s="44"/>
      <c r="D2710" s="70"/>
      <c r="E2710" s="70"/>
      <c r="F2710" s="70"/>
      <c r="G2710" s="71"/>
      <c r="H2710" s="53"/>
    </row>
    <row r="2711" spans="2:8" ht="14.25" customHeight="1" x14ac:dyDescent="0.2">
      <c r="B2711" s="6" t="s">
        <v>513</v>
      </c>
      <c r="C2711" s="44"/>
      <c r="D2711" s="70">
        <v>18055928.100000001</v>
      </c>
      <c r="E2711" s="70">
        <v>8931025.7999999989</v>
      </c>
      <c r="F2711" s="70">
        <v>7754562.7722199988</v>
      </c>
      <c r="G2711" s="71">
        <f t="shared" si="399"/>
        <v>-1176463.0277800001</v>
      </c>
      <c r="H2711" s="53">
        <f t="shared" si="398"/>
        <v>86.827235144925908</v>
      </c>
    </row>
    <row r="2712" spans="2:8" ht="14.25" customHeight="1" x14ac:dyDescent="0.2">
      <c r="B2712" s="6" t="s">
        <v>473</v>
      </c>
      <c r="C2712" s="44"/>
      <c r="D2712" s="70">
        <v>18055928.100000001</v>
      </c>
      <c r="E2712" s="70">
        <v>8931025.7999999989</v>
      </c>
      <c r="F2712" s="70">
        <v>7754562.7722199988</v>
      </c>
      <c r="G2712" s="71">
        <f t="shared" si="399"/>
        <v>-1176463.0277800001</v>
      </c>
      <c r="H2712" s="53">
        <f t="shared" si="398"/>
        <v>86.827235144925908</v>
      </c>
    </row>
    <row r="2713" spans="2:8" ht="14.25" customHeight="1" x14ac:dyDescent="0.2">
      <c r="B2713" s="6" t="s">
        <v>226</v>
      </c>
      <c r="C2713" s="44"/>
      <c r="D2713" s="70">
        <v>5601694.3000000007</v>
      </c>
      <c r="E2713" s="70">
        <v>4819849.2559999991</v>
      </c>
      <c r="F2713" s="70">
        <v>4813584.3499999996</v>
      </c>
      <c r="G2713" s="71">
        <f t="shared" si="399"/>
        <v>-6264.9059999994934</v>
      </c>
      <c r="H2713" s="53">
        <f t="shared" si="398"/>
        <v>99.87001863196862</v>
      </c>
    </row>
    <row r="2714" spans="2:8" ht="14.25" customHeight="1" x14ac:dyDescent="0.2">
      <c r="B2714" s="6" t="s">
        <v>492</v>
      </c>
      <c r="C2714" s="44"/>
      <c r="D2714" s="70">
        <v>15500000</v>
      </c>
      <c r="E2714" s="70">
        <v>14898700</v>
      </c>
      <c r="F2714" s="70">
        <v>14892435.094000001</v>
      </c>
      <c r="G2714" s="71">
        <f t="shared" si="399"/>
        <v>-6264.9059999994934</v>
      </c>
      <c r="H2714" s="53">
        <f t="shared" si="398"/>
        <v>99.957949982213208</v>
      </c>
    </row>
    <row r="2715" spans="2:8" ht="14.25" customHeight="1" x14ac:dyDescent="0.2">
      <c r="B2715" s="6" t="s">
        <v>493</v>
      </c>
      <c r="C2715" s="44"/>
      <c r="D2715" s="70">
        <v>9898305.6999999993</v>
      </c>
      <c r="E2715" s="70">
        <v>10078850.744000001</v>
      </c>
      <c r="F2715" s="70">
        <v>10078850.744000001</v>
      </c>
      <c r="G2715" s="71">
        <f t="shared" si="399"/>
        <v>0</v>
      </c>
      <c r="H2715" s="53">
        <f t="shared" si="398"/>
        <v>100</v>
      </c>
    </row>
    <row r="2716" spans="2:8" ht="14.25" customHeight="1" x14ac:dyDescent="0.2">
      <c r="B2716" s="6" t="s">
        <v>494</v>
      </c>
      <c r="C2716" s="44" t="s">
        <v>227</v>
      </c>
      <c r="D2716" s="70">
        <v>5601694.3000000007</v>
      </c>
      <c r="E2716" s="70">
        <v>4819849.2559999991</v>
      </c>
      <c r="F2716" s="70">
        <v>4813584.3499999996</v>
      </c>
      <c r="G2716" s="71">
        <f t="shared" si="399"/>
        <v>-6264.9059999994934</v>
      </c>
      <c r="H2716" s="53">
        <f t="shared" si="398"/>
        <v>99.87001863196862</v>
      </c>
    </row>
    <row r="2717" spans="2:8" ht="14.25" customHeight="1" x14ac:dyDescent="0.2">
      <c r="B2717" s="6" t="s">
        <v>492</v>
      </c>
      <c r="C2717" s="44"/>
      <c r="D2717" s="70">
        <v>15500000</v>
      </c>
      <c r="E2717" s="70">
        <v>14898700</v>
      </c>
      <c r="F2717" s="70">
        <v>14892435.094000001</v>
      </c>
      <c r="G2717" s="71">
        <f t="shared" si="399"/>
        <v>-6264.9059999994934</v>
      </c>
      <c r="H2717" s="53">
        <f t="shared" si="398"/>
        <v>99.957949982213208</v>
      </c>
    </row>
    <row r="2718" spans="2:8" ht="14.25" customHeight="1" x14ac:dyDescent="0.2">
      <c r="B2718" s="6" t="s">
        <v>493</v>
      </c>
      <c r="C2718" s="44"/>
      <c r="D2718" s="70">
        <v>9898305.6999999993</v>
      </c>
      <c r="E2718" s="70">
        <v>10078850.744000001</v>
      </c>
      <c r="F2718" s="70">
        <v>10078850.744000001</v>
      </c>
      <c r="G2718" s="71">
        <f t="shared" si="399"/>
        <v>0</v>
      </c>
      <c r="H2718" s="53">
        <f t="shared" si="398"/>
        <v>100</v>
      </c>
    </row>
    <row r="2719" spans="2:8" ht="14.25" customHeight="1" x14ac:dyDescent="0.2">
      <c r="B2719" s="6" t="s">
        <v>228</v>
      </c>
      <c r="C2719" s="44"/>
      <c r="D2719" s="70">
        <v>12454233.800000001</v>
      </c>
      <c r="E2719" s="70">
        <v>4111176.5439999998</v>
      </c>
      <c r="F2719" s="70">
        <v>2940978.4222199991</v>
      </c>
      <c r="G2719" s="71">
        <f t="shared" si="399"/>
        <v>-1170198.1217800006</v>
      </c>
      <c r="H2719" s="53">
        <f t="shared" si="398"/>
        <v>71.536174395433576</v>
      </c>
    </row>
    <row r="2720" spans="2:8" ht="14.25" customHeight="1" x14ac:dyDescent="0.2">
      <c r="B2720" s="6" t="s">
        <v>492</v>
      </c>
      <c r="C2720" s="44"/>
      <c r="D2720" s="70">
        <v>22834728</v>
      </c>
      <c r="E2720" s="70">
        <v>14348876.699999999</v>
      </c>
      <c r="F2720" s="70">
        <v>13072919.874</v>
      </c>
      <c r="G2720" s="71">
        <f t="shared" si="399"/>
        <v>-1275956.8259999994</v>
      </c>
      <c r="H2720" s="53">
        <f t="shared" si="398"/>
        <v>91.10761871694109</v>
      </c>
    </row>
    <row r="2721" spans="2:8" ht="14.25" customHeight="1" x14ac:dyDescent="0.2">
      <c r="B2721" s="6" t="s">
        <v>493</v>
      </c>
      <c r="C2721" s="44"/>
      <c r="D2721" s="70">
        <v>10380494.199999999</v>
      </c>
      <c r="E2721" s="70">
        <v>10237700.155999999</v>
      </c>
      <c r="F2721" s="70">
        <v>10131941.451780001</v>
      </c>
      <c r="G2721" s="71">
        <f t="shared" si="399"/>
        <v>-105758.70421999879</v>
      </c>
      <c r="H2721" s="53">
        <f t="shared" si="398"/>
        <v>98.966968141199004</v>
      </c>
    </row>
    <row r="2722" spans="2:8" ht="14.25" customHeight="1" x14ac:dyDescent="0.2">
      <c r="B2722" s="6" t="s">
        <v>495</v>
      </c>
      <c r="C2722" s="44" t="s">
        <v>229</v>
      </c>
      <c r="D2722" s="70">
        <v>12454233.800000001</v>
      </c>
      <c r="E2722" s="70">
        <v>4111176.5439999998</v>
      </c>
      <c r="F2722" s="70">
        <v>2940978.4222199991</v>
      </c>
      <c r="G2722" s="71">
        <f t="shared" si="399"/>
        <v>-1170198.1217800006</v>
      </c>
      <c r="H2722" s="53">
        <f t="shared" si="398"/>
        <v>71.536174395433576</v>
      </c>
    </row>
    <row r="2723" spans="2:8" ht="14.25" customHeight="1" x14ac:dyDescent="0.2">
      <c r="B2723" s="6" t="s">
        <v>492</v>
      </c>
      <c r="C2723" s="44"/>
      <c r="D2723" s="70">
        <v>22834728</v>
      </c>
      <c r="E2723" s="70">
        <v>14348876.699999999</v>
      </c>
      <c r="F2723" s="70">
        <v>13072919.874</v>
      </c>
      <c r="G2723" s="71">
        <f t="shared" si="399"/>
        <v>-1275956.8259999994</v>
      </c>
      <c r="H2723" s="53">
        <f t="shared" si="398"/>
        <v>91.10761871694109</v>
      </c>
    </row>
    <row r="2724" spans="2:8" ht="14.25" customHeight="1" x14ac:dyDescent="0.2">
      <c r="B2724" s="6" t="s">
        <v>493</v>
      </c>
      <c r="C2724" s="44"/>
      <c r="D2724" s="70">
        <v>10380494.199999999</v>
      </c>
      <c r="E2724" s="70">
        <v>10237700.155999999</v>
      </c>
      <c r="F2724" s="70">
        <v>10131941.451780001</v>
      </c>
      <c r="G2724" s="71">
        <f t="shared" si="399"/>
        <v>-105758.70421999879</v>
      </c>
      <c r="H2724" s="53">
        <f t="shared" si="398"/>
        <v>98.966968141199004</v>
      </c>
    </row>
    <row r="2725" spans="2:8" ht="14.25" customHeight="1" x14ac:dyDescent="0.2">
      <c r="B2725" s="6"/>
      <c r="C2725" s="44"/>
      <c r="D2725" s="70"/>
      <c r="E2725" s="70"/>
      <c r="F2725" s="70"/>
      <c r="G2725" s="71"/>
      <c r="H2725" s="53"/>
    </row>
    <row r="2726" spans="2:8" ht="23.25" customHeight="1" x14ac:dyDescent="0.2">
      <c r="B2726" s="76" t="s">
        <v>496</v>
      </c>
      <c r="C2726" s="44"/>
      <c r="D2726" s="70">
        <v>9650725.700000003</v>
      </c>
      <c r="E2726" s="70">
        <v>5094295.9000000004</v>
      </c>
      <c r="F2726" s="70">
        <v>4443875.5662199985</v>
      </c>
      <c r="G2726" s="71">
        <f t="shared" si="399"/>
        <v>-650420.33378000185</v>
      </c>
      <c r="H2726" s="53">
        <f t="shared" si="398"/>
        <v>87.232380165039061</v>
      </c>
    </row>
    <row r="2727" spans="2:8" ht="14.25" customHeight="1" x14ac:dyDescent="0.2">
      <c r="B2727" s="6"/>
      <c r="C2727" s="44"/>
      <c r="D2727" s="70"/>
      <c r="E2727" s="70"/>
      <c r="F2727" s="70"/>
      <c r="G2727" s="71"/>
      <c r="H2727" s="53"/>
    </row>
    <row r="2728" spans="2:8" ht="18.75" customHeight="1" x14ac:dyDescent="0.2">
      <c r="B2728" s="76" t="s">
        <v>497</v>
      </c>
      <c r="C2728" s="44"/>
      <c r="D2728" s="70">
        <v>-499999.9993000105</v>
      </c>
      <c r="E2728" s="70">
        <v>-4841528.3133000042</v>
      </c>
      <c r="F2728" s="70">
        <v>3593269.471945012</v>
      </c>
      <c r="G2728" s="71">
        <f t="shared" si="399"/>
        <v>8434797.7852450162</v>
      </c>
      <c r="H2728" s="53"/>
    </row>
    <row r="2729" spans="2:8" ht="14.25" customHeight="1" x14ac:dyDescent="0.2">
      <c r="G2729" s="73"/>
      <c r="H2729" s="59"/>
    </row>
  </sheetData>
  <mergeCells count="258">
    <mergeCell ref="B170:H170"/>
    <mergeCell ref="B18:H18"/>
    <mergeCell ref="B1:D1"/>
    <mergeCell ref="B100:H100"/>
    <mergeCell ref="B2:H2"/>
    <mergeCell ref="G3:H3"/>
    <mergeCell ref="B31:H31"/>
    <mergeCell ref="B45:H45"/>
    <mergeCell ref="B52:H52"/>
    <mergeCell ref="B63:H63"/>
    <mergeCell ref="B72:H72"/>
    <mergeCell ref="B79:H79"/>
    <mergeCell ref="B86:H86"/>
    <mergeCell ref="B93:H93"/>
    <mergeCell ref="B107:H107"/>
    <mergeCell ref="B114:H114"/>
    <mergeCell ref="B121:H121"/>
    <mergeCell ref="B128:H128"/>
    <mergeCell ref="B135:H135"/>
    <mergeCell ref="B149:H149"/>
    <mergeCell ref="B156:H156"/>
    <mergeCell ref="B163:H163"/>
    <mergeCell ref="B142:H142"/>
    <mergeCell ref="B254:H254"/>
    <mergeCell ref="B261:H261"/>
    <mergeCell ref="B275:H275"/>
    <mergeCell ref="B282:H282"/>
    <mergeCell ref="B289:H289"/>
    <mergeCell ref="B303:H303"/>
    <mergeCell ref="B310:H310"/>
    <mergeCell ref="B226:H226"/>
    <mergeCell ref="B184:H184"/>
    <mergeCell ref="B384:H384"/>
    <mergeCell ref="B398:H398"/>
    <mergeCell ref="B405:H405"/>
    <mergeCell ref="B412:H412"/>
    <mergeCell ref="B426:H426"/>
    <mergeCell ref="B427:H427"/>
    <mergeCell ref="B435:H435"/>
    <mergeCell ref="B268:H268"/>
    <mergeCell ref="B296:H296"/>
    <mergeCell ref="B321:H321"/>
    <mergeCell ref="B328:H328"/>
    <mergeCell ref="B335:H335"/>
    <mergeCell ref="B342:H342"/>
    <mergeCell ref="B349:H349"/>
    <mergeCell ref="B356:H356"/>
    <mergeCell ref="B363:H363"/>
    <mergeCell ref="B370:H370"/>
    <mergeCell ref="B377:H377"/>
    <mergeCell ref="B434:H434"/>
    <mergeCell ref="B419:H419"/>
    <mergeCell ref="B391:H391"/>
    <mergeCell ref="B672:H672"/>
    <mergeCell ref="B683:H683"/>
    <mergeCell ref="B609:H609"/>
    <mergeCell ref="B699:H699"/>
    <mergeCell ref="B712:H712"/>
    <mergeCell ref="B738:H738"/>
    <mergeCell ref="B798:H798"/>
    <mergeCell ref="B751:H751"/>
    <mergeCell ref="B494:H494"/>
    <mergeCell ref="B501:H501"/>
    <mergeCell ref="B508:H508"/>
    <mergeCell ref="B515:H515"/>
    <mergeCell ref="B522:H522"/>
    <mergeCell ref="B529:H529"/>
    <mergeCell ref="B536:H536"/>
    <mergeCell ref="B550:H550"/>
    <mergeCell ref="B559:H559"/>
    <mergeCell ref="B763:H763"/>
    <mergeCell ref="B774:H774"/>
    <mergeCell ref="B786:H786"/>
    <mergeCell ref="B724:H724"/>
    <mergeCell ref="B1020:H1020"/>
    <mergeCell ref="B1027:H1027"/>
    <mergeCell ref="B1056:H1056"/>
    <mergeCell ref="B1063:H1063"/>
    <mergeCell ref="B1042:H1042"/>
    <mergeCell ref="B1008:H1008"/>
    <mergeCell ref="B1113:H1113"/>
    <mergeCell ref="B1088:H1088"/>
    <mergeCell ref="B442:H442"/>
    <mergeCell ref="B453:H453"/>
    <mergeCell ref="B466:H466"/>
    <mergeCell ref="B473:H473"/>
    <mergeCell ref="B480:H480"/>
    <mergeCell ref="B487:H487"/>
    <mergeCell ref="B903:H903"/>
    <mergeCell ref="B891:H891"/>
    <mergeCell ref="B915:H915"/>
    <mergeCell ref="B570:H570"/>
    <mergeCell ref="B583:H583"/>
    <mergeCell ref="B596:H596"/>
    <mergeCell ref="B621:H621"/>
    <mergeCell ref="B635:H635"/>
    <mergeCell ref="B648:H648"/>
    <mergeCell ref="B660:H660"/>
    <mergeCell ref="B1396:H1396"/>
    <mergeCell ref="B1410:H1410"/>
    <mergeCell ref="B1424:H1424"/>
    <mergeCell ref="B1431:H1431"/>
    <mergeCell ref="B1442:H1442"/>
    <mergeCell ref="B1459:H1459"/>
    <mergeCell ref="B1470:H1470"/>
    <mergeCell ref="B1383:H1383"/>
    <mergeCell ref="B1253:H1253"/>
    <mergeCell ref="B1266:H1266"/>
    <mergeCell ref="B1280:H1280"/>
    <mergeCell ref="B1293:H1293"/>
    <mergeCell ref="B1306:H1306"/>
    <mergeCell ref="B1377:H1377"/>
    <mergeCell ref="B1596:H1596"/>
    <mergeCell ref="B1608:H1608"/>
    <mergeCell ref="B1621:H1621"/>
    <mergeCell ref="B1634:H1634"/>
    <mergeCell ref="B1640:H1640"/>
    <mergeCell ref="B1653:H1653"/>
    <mergeCell ref="B1667:H1667"/>
    <mergeCell ref="B1688:H1688"/>
    <mergeCell ref="B1484:H1484"/>
    <mergeCell ref="B1514:H1514"/>
    <mergeCell ref="B1496:H1496"/>
    <mergeCell ref="B1508:H1508"/>
    <mergeCell ref="B1526:H1526"/>
    <mergeCell ref="B1540:H1540"/>
    <mergeCell ref="B1546:H1546"/>
    <mergeCell ref="B1561:H1561"/>
    <mergeCell ref="B1573:H1573"/>
    <mergeCell ref="B1584:H1584"/>
    <mergeCell ref="B2084:H2084"/>
    <mergeCell ref="B1760:H1760"/>
    <mergeCell ref="B1783:H1783"/>
    <mergeCell ref="B1795:H1795"/>
    <mergeCell ref="B1811:H1811"/>
    <mergeCell ref="B1819:H1819"/>
    <mergeCell ref="B1831:H1831"/>
    <mergeCell ref="B1844:H1844"/>
    <mergeCell ref="B1855:H1855"/>
    <mergeCell ref="B1868:H1868"/>
    <mergeCell ref="B1881:H1881"/>
    <mergeCell ref="B1897:H1897"/>
    <mergeCell ref="B1910:H1910"/>
    <mergeCell ref="B1919:H1919"/>
    <mergeCell ref="B1931:H1931"/>
    <mergeCell ref="B1944:H1944"/>
    <mergeCell ref="B1950:H1950"/>
    <mergeCell ref="B2006:H2006"/>
    <mergeCell ref="B2019:H2019"/>
    <mergeCell ref="B2032:H2032"/>
    <mergeCell ref="B2044:H2044"/>
    <mergeCell ref="B2057:H2057"/>
    <mergeCell ref="B2071:H2071"/>
    <mergeCell ref="B1772:H1772"/>
    <mergeCell ref="B2574:H2574"/>
    <mergeCell ref="B2555:H2555"/>
    <mergeCell ref="B2567:H2567"/>
    <mergeCell ref="B2586:H2586"/>
    <mergeCell ref="B2597:H2597"/>
    <mergeCell ref="B2610:H2610"/>
    <mergeCell ref="B2624:H2624"/>
    <mergeCell ref="B2636:H2636"/>
    <mergeCell ref="B2208:H2208"/>
    <mergeCell ref="B2220:H2220"/>
    <mergeCell ref="B2226:H2226"/>
    <mergeCell ref="B2239:H2239"/>
    <mergeCell ref="B2253:H2253"/>
    <mergeCell ref="B2268:H2268"/>
    <mergeCell ref="B2281:H2281"/>
    <mergeCell ref="B2295:H2295"/>
    <mergeCell ref="B2308:H2308"/>
    <mergeCell ref="B2380:H2380"/>
    <mergeCell ref="B2392:H2392"/>
    <mergeCell ref="B2404:H2404"/>
    <mergeCell ref="B2416:H2416"/>
    <mergeCell ref="B2427:H2427"/>
    <mergeCell ref="B2438:H2438"/>
    <mergeCell ref="B2449:H2449"/>
    <mergeCell ref="B177:H177"/>
    <mergeCell ref="B191:H191"/>
    <mergeCell ref="B198:H198"/>
    <mergeCell ref="B205:H205"/>
    <mergeCell ref="B212:H212"/>
    <mergeCell ref="B219:H219"/>
    <mergeCell ref="B233:H233"/>
    <mergeCell ref="B240:H240"/>
    <mergeCell ref="B247:H247"/>
    <mergeCell ref="B965:H965"/>
    <mergeCell ref="B972:H972"/>
    <mergeCell ref="B979:H979"/>
    <mergeCell ref="B985:H985"/>
    <mergeCell ref="B1002:H1002"/>
    <mergeCell ref="B928:H928"/>
    <mergeCell ref="B940:H940"/>
    <mergeCell ref="B952:H952"/>
    <mergeCell ref="B958:H958"/>
    <mergeCell ref="B821:H821"/>
    <mergeCell ref="B809:H809"/>
    <mergeCell ref="B864:H864"/>
    <mergeCell ref="B871:H871"/>
    <mergeCell ref="B878:H878"/>
    <mergeCell ref="B834:H834"/>
    <mergeCell ref="B839:H839"/>
    <mergeCell ref="B844:H844"/>
    <mergeCell ref="B850:H850"/>
    <mergeCell ref="B857:H857"/>
    <mergeCell ref="B1075:H1075"/>
    <mergeCell ref="B1100:H1100"/>
    <mergeCell ref="B1125:H1125"/>
    <mergeCell ref="B1139:H1139"/>
    <mergeCell ref="B1153:H1153"/>
    <mergeCell ref="B1161:H1161"/>
    <mergeCell ref="B1172:H1172"/>
    <mergeCell ref="B1184:H1184"/>
    <mergeCell ref="B1190:H1190"/>
    <mergeCell ref="B1200:H1200"/>
    <mergeCell ref="B1211:H1211"/>
    <mergeCell ref="B1223:H1223"/>
    <mergeCell ref="B1224:H1224"/>
    <mergeCell ref="B1322:H1322"/>
    <mergeCell ref="B1328:H1328"/>
    <mergeCell ref="B1340:H1340"/>
    <mergeCell ref="B1350:H1350"/>
    <mergeCell ref="B1362:H1362"/>
    <mergeCell ref="B1239:H1239"/>
    <mergeCell ref="B1252:H1252"/>
    <mergeCell ref="B1963:H1963"/>
    <mergeCell ref="B1977:H1977"/>
    <mergeCell ref="B1992:H1992"/>
    <mergeCell ref="B1737:H1737"/>
    <mergeCell ref="B1701:H1701"/>
    <mergeCell ref="B1714:H1714"/>
    <mergeCell ref="B1727:H1727"/>
    <mergeCell ref="B1747:H1747"/>
    <mergeCell ref="B1679:H1679"/>
    <mergeCell ref="B2462:H2462"/>
    <mergeCell ref="B2478:H2478"/>
    <mergeCell ref="B2494:H2494"/>
    <mergeCell ref="B2531:H2531"/>
    <mergeCell ref="B2544:H2544"/>
    <mergeCell ref="B2517:H2517"/>
    <mergeCell ref="B2506:H2506"/>
    <mergeCell ref="B2094:H2094"/>
    <mergeCell ref="B2106:H2106"/>
    <mergeCell ref="B2112:H2112"/>
    <mergeCell ref="B2321:H2321"/>
    <mergeCell ref="B2332:H2332"/>
    <mergeCell ref="B2343:H2343"/>
    <mergeCell ref="B2344:H2344"/>
    <mergeCell ref="B2354:H2354"/>
    <mergeCell ref="B2367:H2367"/>
    <mergeCell ref="B2196:H2196"/>
    <mergeCell ref="B2124:H2124"/>
    <mergeCell ref="B2138:H2138"/>
    <mergeCell ref="B2150:H2150"/>
    <mergeCell ref="B2161:H2161"/>
    <mergeCell ref="B2172:H2172"/>
    <mergeCell ref="B2184:H2184"/>
  </mergeCells>
  <printOptions horizontalCentered="1"/>
  <pageMargins left="1.1811023622047245" right="0" top="0.39370078740157483" bottom="0.39370078740157483" header="0.19685039370078741" footer="0"/>
  <pageSetup paperSize="9" scale="66" firstPageNumber="132" orientation="portrait" useFirstPageNumber="1" r:id="rId1"/>
  <headerFooter>
    <oddFooter>&amp;RСтраница &amp;P</oddFooter>
  </headerFooter>
  <rowBreaks count="1" manualBreakCount="1">
    <brk id="79" max="7" man="1"/>
  </row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5738D555A62F6499DC99B39A17545CE" ma:contentTypeVersion="17" ma:contentTypeDescription="Create a new document." ma:contentTypeScope="" ma:versionID="51ef2a954b69d86734c14b4cd506bcfe">
  <xsd:schema xmlns:xsd="http://www.w3.org/2001/XMLSchema" xmlns:xs="http://www.w3.org/2001/XMLSchema" xmlns:p="http://schemas.microsoft.com/office/2006/metadata/properties" xmlns:ns2="e590a687-f655-4293-821c-a8c4c8c5993c" xmlns:ns3="6b6090d3-9f40-490c-b14a-1443dd12409b" xmlns:ns4="3e02667f-0271-471b-bd6e-11a2e16def1d" targetNamespace="http://schemas.microsoft.com/office/2006/metadata/properties" ma:root="true" ma:fieldsID="af103c883d2af257059248ef15c4ccfb" ns2:_="" ns3:_="" ns4:_="">
    <xsd:import namespace="e590a687-f655-4293-821c-a8c4c8c5993c"/>
    <xsd:import namespace="6b6090d3-9f40-490c-b14a-1443dd12409b"/>
    <xsd:import namespace="3e02667f-0271-471b-bd6e-11a2e16def1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2:MediaLengthInSeconds" minOccurs="0"/>
                <xsd:element ref="ns2:Notes" minOccurs="0"/>
                <xsd:element ref="ns2:lcf76f155ced4ddcb4097134ff3c332f" minOccurs="0"/>
                <xsd:element ref="ns4:TaxCatchAll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90a687-f655-4293-821c-a8c4c8c5993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Notes" ma:index="20" nillable="true" ma:displayName="Notes" ma:format="Dropdown" ma:internalName="Notes">
      <xsd:simpleType>
        <xsd:restriction base="dms:Note">
          <xsd:maxLength value="255"/>
        </xsd:restriction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2a6c10d7-b926-4fc0-945e-3cbf5049f6b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4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6090d3-9f40-490c-b14a-1443dd12409b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02667f-0271-471b-bd6e-11a2e16def1d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4a2f1736-0d0f-45ed-8ea0-1cc91ec71246}" ma:internalName="TaxCatchAll" ma:showField="CatchAllData" ma:web="6b6090d3-9f40-490c-b14a-1443dd12409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Notes xmlns="e590a687-f655-4293-821c-a8c4c8c5993c" xsi:nil="true"/>
    <lcf76f155ced4ddcb4097134ff3c332f xmlns="e590a687-f655-4293-821c-a8c4c8c5993c">
      <Terms xmlns="http://schemas.microsoft.com/office/infopath/2007/PartnerControls"/>
    </lcf76f155ced4ddcb4097134ff3c332f>
    <TaxCatchAll xmlns="3e02667f-0271-471b-bd6e-11a2e16def1d" xsi:nil="true"/>
  </documentManagement>
</p:properties>
</file>

<file path=customXml/itemProps1.xml><?xml version="1.0" encoding="utf-8"?>
<ds:datastoreItem xmlns:ds="http://schemas.openxmlformats.org/officeDocument/2006/customXml" ds:itemID="{5D15A7C8-EA83-4435-A0EA-56494CB62F32}"/>
</file>

<file path=customXml/itemProps2.xml><?xml version="1.0" encoding="utf-8"?>
<ds:datastoreItem xmlns:ds="http://schemas.openxmlformats.org/officeDocument/2006/customXml" ds:itemID="{F19EE33D-98B7-4B80-B884-6A9BD86A7E35}"/>
</file>

<file path=customXml/itemProps3.xml><?xml version="1.0" encoding="utf-8"?>
<ds:datastoreItem xmlns:ds="http://schemas.openxmlformats.org/officeDocument/2006/customXml" ds:itemID="{6513A4D1-4F85-4BA3-AAB8-C01E3E6BC7E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3</vt:i4>
      </vt:variant>
    </vt:vector>
  </HeadingPairs>
  <TitlesOfParts>
    <vt:vector size="5" baseType="lpstr">
      <vt:lpstr>доходы</vt:lpstr>
      <vt:lpstr>forma2</vt:lpstr>
      <vt:lpstr>доходы!Заголовки_для_печати</vt:lpstr>
      <vt:lpstr>forma2!Область_печати</vt:lpstr>
      <vt:lpstr>доходы!Область_печати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2020-05-08T07:05:15Z</dcterms:created>
  <dcterms:modified xsi:type="dcterms:W3CDTF">2020-11-06T08:58:50Z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0x010100D5738D555A62F6499DC99B39A17545CE</vt:lpwstr>
  </property>
</Properties>
</file>