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570" windowWidth="14565" windowHeight="11760" activeTab="4"/>
  </bookViews>
  <sheets>
    <sheet name="Доходы" sheetId="1" r:id="rId1"/>
    <sheet name="Расходы" sheetId="2" r:id="rId2"/>
    <sheet name="НФА" sheetId="3" r:id="rId3"/>
    <sheet name="ФАиО" sheetId="4" r:id="rId4"/>
    <sheet name="Источники" sheetId="6" r:id="rId5"/>
  </sheets>
  <definedNames>
    <definedName name="_xlnm._FilterDatabase" localSheetId="2" hidden="1">НФА!#REF!</definedName>
    <definedName name="_xlnm._FilterDatabase" localSheetId="1" hidden="1">Расходы!$B$258:$K$260</definedName>
    <definedName name="JR_PAGE_ANCHOR_0_1">Доходы!$B$1</definedName>
    <definedName name="_xlnm.Print_Titles" localSheetId="0">Доходы!$5:$6</definedName>
    <definedName name="_xlnm.Print_Area" localSheetId="0">Доходы!$A$1:$Q$388</definedName>
  </definedNames>
  <calcPr calcId="144525"/>
</workbook>
</file>

<file path=xl/calcChain.xml><?xml version="1.0" encoding="utf-8"?>
<calcChain xmlns="http://schemas.openxmlformats.org/spreadsheetml/2006/main">
  <c r="J107" i="3" l="1"/>
  <c r="I107" i="3"/>
  <c r="F223" i="1" l="1"/>
  <c r="O223" i="1"/>
  <c r="Q223" i="1" s="1"/>
  <c r="P223" i="1"/>
  <c r="O229" i="1"/>
  <c r="N229" i="1"/>
  <c r="M229" i="1"/>
  <c r="J229" i="1"/>
  <c r="I229" i="1"/>
  <c r="H229" i="1"/>
  <c r="E229" i="1"/>
  <c r="D229" i="1"/>
  <c r="C229" i="1"/>
  <c r="G229" i="1" l="1"/>
  <c r="F229" i="1"/>
  <c r="L229" i="1"/>
  <c r="Q229" i="1"/>
  <c r="P229" i="1"/>
  <c r="K229" i="1"/>
  <c r="Q137" i="3" l="1"/>
  <c r="Q136" i="3"/>
  <c r="Q135" i="3"/>
  <c r="Q134" i="3"/>
  <c r="Q133" i="3"/>
  <c r="Q132" i="3"/>
  <c r="Q131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5" i="3"/>
  <c r="Q114" i="3"/>
  <c r="Q113" i="3"/>
  <c r="Q112" i="3"/>
  <c r="Q111" i="3"/>
  <c r="Q110" i="3"/>
  <c r="Q109" i="3"/>
  <c r="Q108" i="3"/>
  <c r="Q106" i="3"/>
  <c r="Q105" i="3"/>
  <c r="Q103" i="3"/>
  <c r="Q102" i="3"/>
  <c r="Q98" i="3"/>
  <c r="Q97" i="3"/>
  <c r="Q96" i="3"/>
  <c r="Q94" i="3"/>
  <c r="Q93" i="3"/>
  <c r="Q91" i="3"/>
  <c r="Q89" i="3"/>
  <c r="Q88" i="3"/>
  <c r="Q86" i="3"/>
  <c r="Q85" i="3"/>
  <c r="Q84" i="3"/>
  <c r="Q82" i="3"/>
  <c r="Q81" i="3"/>
  <c r="Q79" i="3"/>
  <c r="Q77" i="3"/>
  <c r="Q76" i="3"/>
  <c r="Q74" i="3"/>
  <c r="Q73" i="3"/>
  <c r="Q72" i="3"/>
  <c r="Q70" i="3"/>
  <c r="Q69" i="3"/>
  <c r="Q67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38" i="3"/>
  <c r="Q37" i="3"/>
  <c r="Q36" i="3"/>
  <c r="Q35" i="3"/>
  <c r="Q34" i="3"/>
  <c r="Q33" i="3"/>
  <c r="Q31" i="3"/>
  <c r="Q30" i="3"/>
  <c r="Q29" i="3"/>
  <c r="Q28" i="3"/>
  <c r="Q27" i="3"/>
  <c r="Q26" i="3"/>
  <c r="Q25" i="3"/>
  <c r="Q24" i="3"/>
  <c r="Q21" i="3"/>
  <c r="Q20" i="3"/>
  <c r="Q19" i="3"/>
  <c r="Q18" i="3"/>
  <c r="Q17" i="3"/>
  <c r="Q14" i="3"/>
  <c r="Q13" i="3"/>
  <c r="Q12" i="3"/>
  <c r="Q11" i="3"/>
  <c r="Q10" i="3"/>
  <c r="Q9" i="3"/>
  <c r="Q8" i="3"/>
  <c r="Q7" i="3"/>
  <c r="Q6" i="3"/>
  <c r="L137" i="3"/>
  <c r="L136" i="3"/>
  <c r="L135" i="3"/>
  <c r="L134" i="3"/>
  <c r="L128" i="3"/>
  <c r="L127" i="3"/>
  <c r="L125" i="3"/>
  <c r="L124" i="3"/>
  <c r="L123" i="3"/>
  <c r="L121" i="3"/>
  <c r="L120" i="3"/>
  <c r="L118" i="3"/>
  <c r="L117" i="3"/>
  <c r="L115" i="3"/>
  <c r="L114" i="3"/>
  <c r="L113" i="3"/>
  <c r="L112" i="3"/>
  <c r="L111" i="3"/>
  <c r="L110" i="3"/>
  <c r="L109" i="3"/>
  <c r="L108" i="3"/>
  <c r="L106" i="3"/>
  <c r="L105" i="3"/>
  <c r="L98" i="3"/>
  <c r="L97" i="3"/>
  <c r="L96" i="3"/>
  <c r="L94" i="3"/>
  <c r="L93" i="3"/>
  <c r="L91" i="3"/>
  <c r="L89" i="3"/>
  <c r="L88" i="3"/>
  <c r="L86" i="3"/>
  <c r="L85" i="3"/>
  <c r="L84" i="3"/>
  <c r="L82" i="3"/>
  <c r="L81" i="3"/>
  <c r="L79" i="3"/>
  <c r="L77" i="3"/>
  <c r="L76" i="3"/>
  <c r="L74" i="3"/>
  <c r="L73" i="3"/>
  <c r="L72" i="3"/>
  <c r="L70" i="3"/>
  <c r="L69" i="3"/>
  <c r="L67" i="3"/>
  <c r="L59" i="3"/>
  <c r="L58" i="3"/>
  <c r="L57" i="3"/>
  <c r="L55" i="3"/>
  <c r="L54" i="3"/>
  <c r="L52" i="3"/>
  <c r="L50" i="3"/>
  <c r="L49" i="3"/>
  <c r="L47" i="3"/>
  <c r="L46" i="3"/>
  <c r="L45" i="3"/>
  <c r="L43" i="3"/>
  <c r="L42" i="3"/>
  <c r="L40" i="3"/>
  <c r="L38" i="3"/>
  <c r="L37" i="3"/>
  <c r="L34" i="3"/>
  <c r="L33" i="3"/>
  <c r="L31" i="3"/>
  <c r="L30" i="3"/>
  <c r="L29" i="3"/>
  <c r="L27" i="3"/>
  <c r="L26" i="3"/>
  <c r="L24" i="3"/>
  <c r="L21" i="3"/>
  <c r="L20" i="3"/>
  <c r="L13" i="3"/>
  <c r="L12" i="3"/>
  <c r="L11" i="3"/>
  <c r="L9" i="3"/>
  <c r="L8" i="3"/>
  <c r="L6" i="3"/>
  <c r="G137" i="3"/>
  <c r="G136" i="3"/>
  <c r="G135" i="3"/>
  <c r="G134" i="3"/>
  <c r="G133" i="3"/>
  <c r="G132" i="3"/>
  <c r="G131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5" i="3"/>
  <c r="G114" i="3"/>
  <c r="G113" i="3"/>
  <c r="G112" i="3"/>
  <c r="G111" i="3"/>
  <c r="G110" i="3"/>
  <c r="G109" i="3"/>
  <c r="G108" i="3"/>
  <c r="G106" i="3"/>
  <c r="G105" i="3"/>
  <c r="G103" i="3"/>
  <c r="G102" i="3"/>
  <c r="G98" i="3"/>
  <c r="G97" i="3"/>
  <c r="G96" i="3"/>
  <c r="G94" i="3"/>
  <c r="G93" i="3"/>
  <c r="G91" i="3"/>
  <c r="G89" i="3"/>
  <c r="G88" i="3"/>
  <c r="G86" i="3"/>
  <c r="G85" i="3"/>
  <c r="G84" i="3"/>
  <c r="G82" i="3"/>
  <c r="G81" i="3"/>
  <c r="G79" i="3"/>
  <c r="G77" i="3"/>
  <c r="G76" i="3"/>
  <c r="G74" i="3"/>
  <c r="G73" i="3"/>
  <c r="G72" i="3"/>
  <c r="G70" i="3"/>
  <c r="G69" i="3"/>
  <c r="G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0" i="3"/>
  <c r="G49" i="3"/>
  <c r="G47" i="3"/>
  <c r="G46" i="3"/>
  <c r="G45" i="3"/>
  <c r="G43" i="3"/>
  <c r="G42" i="3"/>
  <c r="G40" i="3"/>
  <c r="G38" i="3"/>
  <c r="G37" i="3"/>
  <c r="G36" i="3"/>
  <c r="G35" i="3"/>
  <c r="G34" i="3"/>
  <c r="G33" i="3"/>
  <c r="G31" i="3"/>
  <c r="G30" i="3"/>
  <c r="G29" i="3"/>
  <c r="G28" i="3"/>
  <c r="G27" i="3"/>
  <c r="G26" i="3"/>
  <c r="G25" i="3"/>
  <c r="G24" i="3"/>
  <c r="G21" i="3"/>
  <c r="G20" i="3"/>
  <c r="G19" i="3"/>
  <c r="G18" i="3"/>
  <c r="G17" i="3"/>
  <c r="G14" i="3"/>
  <c r="G13" i="3"/>
  <c r="G12" i="3"/>
  <c r="G11" i="3"/>
  <c r="G10" i="3"/>
  <c r="G9" i="3"/>
  <c r="G8" i="3"/>
  <c r="G7" i="3"/>
  <c r="G6" i="3"/>
  <c r="Q68" i="4"/>
  <c r="Q66" i="4"/>
  <c r="Q64" i="4"/>
  <c r="Q62" i="4"/>
  <c r="Q61" i="4"/>
  <c r="Q59" i="4"/>
  <c r="Q58" i="4"/>
  <c r="Q51" i="4"/>
  <c r="Q49" i="4"/>
  <c r="Q48" i="4"/>
  <c r="Q46" i="4"/>
  <c r="Q42" i="4"/>
  <c r="Q40" i="4"/>
  <c r="Q39" i="4"/>
  <c r="Q38" i="4"/>
  <c r="Q37" i="4"/>
  <c r="Q36" i="4"/>
  <c r="Q35" i="4"/>
  <c r="Q34" i="4"/>
  <c r="Q33" i="4"/>
  <c r="Q32" i="4"/>
  <c r="Q31" i="4"/>
  <c r="Q30" i="4"/>
  <c r="Q29" i="4"/>
  <c r="Q17" i="4"/>
  <c r="Q16" i="4"/>
  <c r="Q14" i="4"/>
  <c r="Q13" i="4"/>
  <c r="Q12" i="4"/>
  <c r="Q11" i="4"/>
  <c r="Q10" i="4"/>
  <c r="Q9" i="4"/>
  <c r="Q8" i="4"/>
  <c r="Q7" i="4"/>
  <c r="Q6" i="4"/>
  <c r="Q5" i="4"/>
  <c r="Q4" i="4"/>
  <c r="L68" i="4"/>
  <c r="L66" i="4"/>
  <c r="L57" i="4"/>
  <c r="L56" i="4"/>
  <c r="L55" i="4"/>
  <c r="L54" i="4"/>
  <c r="L53" i="4"/>
  <c r="L52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6" i="4"/>
  <c r="L25" i="4"/>
  <c r="L23" i="4"/>
  <c r="L22" i="4"/>
  <c r="L20" i="4"/>
  <c r="L19" i="4"/>
  <c r="L18" i="4"/>
  <c r="L17" i="4"/>
  <c r="L16" i="4"/>
  <c r="L15" i="4"/>
  <c r="L14" i="4"/>
  <c r="L13" i="4"/>
  <c r="L12" i="4"/>
  <c r="L10" i="4"/>
  <c r="L9" i="4"/>
  <c r="L4" i="4"/>
  <c r="G68" i="4"/>
  <c r="G66" i="4"/>
  <c r="G64" i="4"/>
  <c r="G62" i="4"/>
  <c r="G61" i="4"/>
  <c r="G59" i="4"/>
  <c r="G58" i="4"/>
  <c r="G57" i="4"/>
  <c r="G56" i="4"/>
  <c r="G55" i="4"/>
  <c r="G54" i="4"/>
  <c r="G53" i="4"/>
  <c r="G52" i="4"/>
  <c r="G51" i="4"/>
  <c r="G49" i="4"/>
  <c r="G48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6" i="4"/>
  <c r="G25" i="4"/>
  <c r="G23" i="4"/>
  <c r="G22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R198" i="2"/>
  <c r="M198" i="2" l="1"/>
  <c r="M197" i="2"/>
  <c r="M196" i="2"/>
  <c r="M195" i="2"/>
  <c r="M194" i="2"/>
  <c r="M193" i="2"/>
  <c r="M192" i="2"/>
  <c r="M191" i="2"/>
  <c r="M190" i="2"/>
  <c r="M189" i="2"/>
  <c r="M188" i="2"/>
  <c r="M187" i="2"/>
  <c r="M186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1" i="2"/>
  <c r="M170" i="2"/>
  <c r="M169" i="2"/>
  <c r="M168" i="2"/>
  <c r="M166" i="2"/>
  <c r="M163" i="2"/>
  <c r="M162" i="2"/>
  <c r="M161" i="2"/>
  <c r="M160" i="2"/>
  <c r="M159" i="2"/>
  <c r="M158" i="2"/>
  <c r="M157" i="2"/>
  <c r="M156" i="2"/>
  <c r="M155" i="2"/>
  <c r="M152" i="2"/>
  <c r="M151" i="2"/>
  <c r="M150" i="2"/>
  <c r="M149" i="2"/>
  <c r="M148" i="2"/>
  <c r="M147" i="2"/>
  <c r="M144" i="2"/>
  <c r="M143" i="2"/>
  <c r="M142" i="2"/>
  <c r="M141" i="2"/>
  <c r="M140" i="2"/>
  <c r="M139" i="2"/>
  <c r="M138" i="2"/>
  <c r="M137" i="2"/>
  <c r="M136" i="2"/>
  <c r="M133" i="2"/>
  <c r="M132" i="2"/>
  <c r="M131" i="2"/>
  <c r="M130" i="2"/>
  <c r="M129" i="2"/>
  <c r="M125" i="2"/>
  <c r="M124" i="2"/>
  <c r="M123" i="2"/>
  <c r="M122" i="2"/>
  <c r="M121" i="2"/>
  <c r="M120" i="2"/>
  <c r="M119" i="2"/>
  <c r="M118" i="2"/>
  <c r="M117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86" i="2"/>
  <c r="M85" i="2"/>
  <c r="M81" i="2"/>
  <c r="M80" i="2"/>
  <c r="M79" i="2"/>
  <c r="M78" i="2"/>
  <c r="M77" i="2"/>
  <c r="M76" i="2"/>
  <c r="M75" i="2"/>
  <c r="M74" i="2"/>
  <c r="M73" i="2"/>
  <c r="M70" i="2"/>
  <c r="M67" i="2"/>
  <c r="M66" i="2"/>
  <c r="M65" i="2"/>
  <c r="M64" i="2"/>
  <c r="M63" i="2"/>
  <c r="M62" i="2"/>
  <c r="M61" i="2"/>
  <c r="M60" i="2"/>
  <c r="M59" i="2"/>
  <c r="M58" i="2"/>
  <c r="M57" i="2"/>
  <c r="M56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29" i="2"/>
  <c r="M28" i="2"/>
  <c r="M27" i="2"/>
  <c r="M26" i="2"/>
  <c r="M25" i="2"/>
  <c r="M24" i="2"/>
  <c r="M23" i="2"/>
  <c r="M22" i="2"/>
  <c r="M21" i="2"/>
  <c r="M20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H198" i="2" l="1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1" i="2"/>
  <c r="H170" i="2"/>
  <c r="H169" i="2"/>
  <c r="H168" i="2"/>
  <c r="H167" i="2"/>
  <c r="H166" i="2"/>
  <c r="H163" i="2"/>
  <c r="H162" i="2"/>
  <c r="H161" i="2"/>
  <c r="H160" i="2"/>
  <c r="H159" i="2"/>
  <c r="H158" i="2"/>
  <c r="H157" i="2"/>
  <c r="H156" i="2"/>
  <c r="H155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5" i="2"/>
  <c r="H94" i="2"/>
  <c r="H93" i="2"/>
  <c r="H92" i="2"/>
  <c r="H91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Q176" i="1" l="1"/>
  <c r="G341" i="1"/>
  <c r="G388" i="1"/>
  <c r="F388" i="1"/>
  <c r="G387" i="1"/>
  <c r="F387" i="1"/>
  <c r="G386" i="1"/>
  <c r="F386" i="1"/>
  <c r="F385" i="1"/>
  <c r="F384" i="1"/>
  <c r="G383" i="1"/>
  <c r="F383" i="1"/>
  <c r="G382" i="1"/>
  <c r="F382" i="1"/>
  <c r="G381" i="1"/>
  <c r="F381" i="1"/>
  <c r="G380" i="1"/>
  <c r="F380" i="1"/>
  <c r="F379" i="1"/>
  <c r="F378" i="1"/>
  <c r="G377" i="1"/>
  <c r="F377" i="1"/>
  <c r="G376" i="1"/>
  <c r="F376" i="1"/>
  <c r="G375" i="1"/>
  <c r="F375" i="1"/>
  <c r="G374" i="1"/>
  <c r="F374" i="1"/>
  <c r="F373" i="1"/>
  <c r="F372" i="1"/>
  <c r="F371" i="1"/>
  <c r="F370" i="1"/>
  <c r="F369" i="1"/>
  <c r="F368" i="1"/>
  <c r="F367" i="1"/>
  <c r="F366" i="1"/>
  <c r="G365" i="1"/>
  <c r="F365" i="1"/>
  <c r="G364" i="1"/>
  <c r="F364" i="1"/>
  <c r="G363" i="1"/>
  <c r="F363" i="1"/>
  <c r="G362" i="1"/>
  <c r="F362" i="1"/>
  <c r="G361" i="1"/>
  <c r="F361" i="1"/>
  <c r="F360" i="1"/>
  <c r="G359" i="1"/>
  <c r="F359" i="1"/>
  <c r="F358" i="1"/>
  <c r="F357" i="1"/>
  <c r="G356" i="1"/>
  <c r="F356" i="1"/>
  <c r="G355" i="1"/>
  <c r="F355" i="1"/>
  <c r="F354" i="1"/>
  <c r="F353" i="1"/>
  <c r="F352" i="1"/>
  <c r="F351" i="1"/>
  <c r="G350" i="1"/>
  <c r="F350" i="1"/>
  <c r="G349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G335" i="1"/>
  <c r="F335" i="1"/>
  <c r="F334" i="1"/>
  <c r="F333" i="1"/>
  <c r="F332" i="1"/>
  <c r="F331" i="1"/>
  <c r="F330" i="1"/>
  <c r="G329" i="1"/>
  <c r="F329" i="1"/>
  <c r="F328" i="1"/>
  <c r="F327" i="1"/>
  <c r="G326" i="1"/>
  <c r="F326" i="1"/>
  <c r="F325" i="1"/>
  <c r="F324" i="1"/>
  <c r="G323" i="1"/>
  <c r="F323" i="1"/>
  <c r="G322" i="1"/>
  <c r="F322" i="1"/>
  <c r="F321" i="1"/>
  <c r="F320" i="1"/>
  <c r="F319" i="1"/>
  <c r="G318" i="1"/>
  <c r="F318" i="1"/>
  <c r="G317" i="1"/>
  <c r="F317" i="1"/>
  <c r="G316" i="1"/>
  <c r="F316" i="1"/>
  <c r="G315" i="1"/>
  <c r="F315" i="1"/>
  <c r="F314" i="1"/>
  <c r="F313" i="1"/>
  <c r="G312" i="1"/>
  <c r="F312" i="1"/>
  <c r="G311" i="1"/>
  <c r="F311" i="1"/>
  <c r="F310" i="1"/>
  <c r="F309" i="1"/>
  <c r="G308" i="1"/>
  <c r="F308" i="1"/>
  <c r="F307" i="1"/>
  <c r="F306" i="1"/>
  <c r="G305" i="1"/>
  <c r="F305" i="1"/>
  <c r="F304" i="1"/>
  <c r="F303" i="1"/>
  <c r="F302" i="1"/>
  <c r="F301" i="1"/>
  <c r="F300" i="1"/>
  <c r="G299" i="1"/>
  <c r="F299" i="1"/>
  <c r="G298" i="1"/>
  <c r="F298" i="1"/>
  <c r="F297" i="1"/>
  <c r="F296" i="1"/>
  <c r="F295" i="1"/>
  <c r="G294" i="1"/>
  <c r="F294" i="1"/>
  <c r="F293" i="1"/>
  <c r="F292" i="1"/>
  <c r="G291" i="1"/>
  <c r="F291" i="1"/>
  <c r="G290" i="1"/>
  <c r="F290" i="1"/>
  <c r="G289" i="1"/>
  <c r="F289" i="1"/>
  <c r="G288" i="1"/>
  <c r="F288" i="1"/>
  <c r="G287" i="1"/>
  <c r="F287" i="1"/>
  <c r="F286" i="1"/>
  <c r="F285" i="1"/>
  <c r="F284" i="1"/>
  <c r="G283" i="1"/>
  <c r="F283" i="1"/>
  <c r="G282" i="1"/>
  <c r="F282" i="1"/>
  <c r="G281" i="1"/>
  <c r="F281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F269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F257" i="1"/>
  <c r="G256" i="1"/>
  <c r="F256" i="1"/>
  <c r="G255" i="1"/>
  <c r="F255" i="1"/>
  <c r="G254" i="1"/>
  <c r="F254" i="1"/>
  <c r="F253" i="1"/>
  <c r="F252" i="1"/>
  <c r="G251" i="1"/>
  <c r="F251" i="1"/>
  <c r="G250" i="1"/>
  <c r="F250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F233" i="1"/>
  <c r="F232" i="1"/>
  <c r="G231" i="1"/>
  <c r="F231" i="1"/>
  <c r="G230" i="1"/>
  <c r="F230" i="1"/>
  <c r="G228" i="1"/>
  <c r="F228" i="1"/>
  <c r="G227" i="1"/>
  <c r="F227" i="1"/>
  <c r="F226" i="1"/>
  <c r="F225" i="1"/>
  <c r="F224" i="1"/>
  <c r="F222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G193" i="1"/>
  <c r="F193" i="1"/>
  <c r="F192" i="1"/>
  <c r="F191" i="1"/>
  <c r="F190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F166" i="1"/>
  <c r="F165" i="1"/>
  <c r="G164" i="1"/>
  <c r="F164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G144" i="1"/>
  <c r="F144" i="1"/>
  <c r="F143" i="1"/>
  <c r="F142" i="1"/>
  <c r="F141" i="1"/>
  <c r="G140" i="1"/>
  <c r="F140" i="1"/>
  <c r="F139" i="1"/>
  <c r="G138" i="1"/>
  <c r="F138" i="1"/>
  <c r="F137" i="1"/>
  <c r="G136" i="1"/>
  <c r="F136" i="1"/>
  <c r="G135" i="1"/>
  <c r="F135" i="1"/>
  <c r="G134" i="1"/>
  <c r="F134" i="1"/>
  <c r="G133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G110" i="1"/>
  <c r="F110" i="1"/>
  <c r="G109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G85" i="1"/>
  <c r="F85" i="1"/>
  <c r="G84" i="1"/>
  <c r="F84" i="1"/>
  <c r="F83" i="1"/>
  <c r="F82" i="1"/>
  <c r="F81" i="1"/>
  <c r="F80" i="1"/>
  <c r="G79" i="1"/>
  <c r="F79" i="1"/>
  <c r="G78" i="1"/>
  <c r="F78" i="1"/>
  <c r="F77" i="1"/>
  <c r="G76" i="1"/>
  <c r="F76" i="1"/>
  <c r="G75" i="1"/>
  <c r="F75" i="1"/>
  <c r="F74" i="1"/>
  <c r="F73" i="1"/>
  <c r="F72" i="1"/>
  <c r="F71" i="1"/>
  <c r="F70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F31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F22" i="1"/>
  <c r="G21" i="1"/>
  <c r="F21" i="1"/>
  <c r="G20" i="1"/>
  <c r="F20" i="1"/>
  <c r="G19" i="1"/>
  <c r="F19" i="1"/>
  <c r="G18" i="1"/>
  <c r="F18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F7" i="1"/>
  <c r="G7" i="1"/>
  <c r="O9" i="1" l="1"/>
  <c r="N9" i="1"/>
  <c r="M9" i="1"/>
  <c r="L9" i="1"/>
  <c r="L8" i="1"/>
  <c r="P10" i="1"/>
  <c r="Q10" i="1"/>
  <c r="P11" i="1"/>
  <c r="Q11" i="1"/>
  <c r="P12" i="1"/>
  <c r="P13" i="1"/>
  <c r="Q13" i="1"/>
  <c r="P14" i="1"/>
  <c r="Q14" i="1"/>
  <c r="P15" i="1"/>
  <c r="Q15" i="1"/>
  <c r="P16" i="1"/>
  <c r="Q16" i="1"/>
  <c r="P17" i="1"/>
  <c r="P18" i="1"/>
  <c r="P19" i="1"/>
  <c r="P20" i="1"/>
  <c r="P21" i="1"/>
  <c r="P22" i="1"/>
  <c r="P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P31" i="1"/>
  <c r="P32" i="1"/>
  <c r="P33" i="1"/>
  <c r="P34" i="1"/>
  <c r="P35" i="1"/>
  <c r="P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Q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Q156" i="1"/>
  <c r="P157" i="1"/>
  <c r="P158" i="1"/>
  <c r="Q158" i="1"/>
  <c r="P159" i="1"/>
  <c r="P160" i="1"/>
  <c r="Q160" i="1"/>
  <c r="P161" i="1"/>
  <c r="Q161" i="1"/>
  <c r="P162" i="1"/>
  <c r="Q162" i="1"/>
  <c r="P163" i="1"/>
  <c r="P164" i="1"/>
  <c r="Q164" i="1"/>
  <c r="P165" i="1"/>
  <c r="P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P177" i="1"/>
  <c r="P178" i="1"/>
  <c r="Q178" i="1"/>
  <c r="P179" i="1"/>
  <c r="Q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4" i="1"/>
  <c r="P215" i="1"/>
  <c r="P216" i="1"/>
  <c r="P217" i="1"/>
  <c r="P218" i="1"/>
  <c r="P219" i="1"/>
  <c r="P220" i="1"/>
  <c r="P224" i="1"/>
  <c r="Q224" i="1"/>
  <c r="P225" i="1"/>
  <c r="Q225" i="1"/>
  <c r="P226" i="1"/>
  <c r="Q226" i="1"/>
  <c r="P227" i="1"/>
  <c r="Q227" i="1"/>
  <c r="P228" i="1"/>
  <c r="Q228" i="1"/>
  <c r="P230" i="1"/>
  <c r="Q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Q242" i="1"/>
  <c r="P243" i="1"/>
  <c r="Q243" i="1"/>
  <c r="P244" i="1"/>
  <c r="P245" i="1"/>
  <c r="Q245" i="1"/>
  <c r="P246" i="1"/>
  <c r="Q246" i="1"/>
  <c r="P247" i="1"/>
  <c r="Q247" i="1"/>
  <c r="P248" i="1"/>
  <c r="Q248" i="1"/>
  <c r="P249" i="1"/>
  <c r="P250" i="1"/>
  <c r="Q250" i="1"/>
  <c r="P251" i="1"/>
  <c r="Q251" i="1"/>
  <c r="P252" i="1"/>
  <c r="P253" i="1"/>
  <c r="P254" i="1"/>
  <c r="Q254" i="1"/>
  <c r="P255" i="1"/>
  <c r="P256" i="1"/>
  <c r="P257" i="1"/>
  <c r="P258" i="1"/>
  <c r="Q258" i="1"/>
  <c r="P259" i="1"/>
  <c r="Q259" i="1"/>
  <c r="P260" i="1"/>
  <c r="Q260" i="1"/>
  <c r="P261" i="1"/>
  <c r="P262" i="1"/>
  <c r="Q262" i="1"/>
  <c r="P263" i="1"/>
  <c r="Q263" i="1"/>
  <c r="P264" i="1"/>
  <c r="P265" i="1"/>
  <c r="P266" i="1"/>
  <c r="Q266" i="1"/>
  <c r="P267" i="1"/>
  <c r="Q267" i="1"/>
  <c r="P268" i="1"/>
  <c r="P269" i="1"/>
  <c r="P270" i="1"/>
  <c r="P271" i="1"/>
  <c r="P272" i="1"/>
  <c r="P273" i="1"/>
  <c r="P274" i="1"/>
  <c r="Q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Q287" i="1"/>
  <c r="P288" i="1"/>
  <c r="P289" i="1"/>
  <c r="Q289" i="1"/>
  <c r="P290" i="1"/>
  <c r="Q290" i="1"/>
  <c r="P291" i="1"/>
  <c r="Q291" i="1"/>
  <c r="P292" i="1"/>
  <c r="P293" i="1"/>
  <c r="P294" i="1"/>
  <c r="P295" i="1"/>
  <c r="P296" i="1"/>
  <c r="P297" i="1"/>
  <c r="P298" i="1"/>
  <c r="Q298" i="1"/>
  <c r="P299" i="1"/>
  <c r="Q299" i="1"/>
  <c r="P300" i="1"/>
  <c r="P301" i="1"/>
  <c r="P302" i="1"/>
  <c r="P303" i="1"/>
  <c r="P304" i="1"/>
  <c r="P305" i="1"/>
  <c r="Q305" i="1"/>
  <c r="P306" i="1"/>
  <c r="P307" i="1"/>
  <c r="P308" i="1"/>
  <c r="Q308" i="1"/>
  <c r="P309" i="1"/>
  <c r="P310" i="1"/>
  <c r="P311" i="1"/>
  <c r="Q311" i="1"/>
  <c r="P312" i="1"/>
  <c r="Q312" i="1"/>
  <c r="P313" i="1"/>
  <c r="P314" i="1"/>
  <c r="P315" i="1"/>
  <c r="Q315" i="1"/>
  <c r="P316" i="1"/>
  <c r="Q316" i="1"/>
  <c r="P317" i="1"/>
  <c r="Q317" i="1"/>
  <c r="P318" i="1"/>
  <c r="Q318" i="1"/>
  <c r="P319" i="1"/>
  <c r="P320" i="1"/>
  <c r="P321" i="1"/>
  <c r="P322" i="1"/>
  <c r="Q322" i="1"/>
  <c r="P323" i="1"/>
  <c r="Q323" i="1"/>
  <c r="P324" i="1"/>
  <c r="P325" i="1"/>
  <c r="P326" i="1"/>
  <c r="Q326" i="1"/>
  <c r="P327" i="1"/>
  <c r="P328" i="1"/>
  <c r="P329" i="1"/>
  <c r="Q329" i="1"/>
  <c r="P330" i="1"/>
  <c r="P331" i="1"/>
  <c r="P332" i="1"/>
  <c r="P333" i="1"/>
  <c r="P334" i="1"/>
  <c r="P335" i="1"/>
  <c r="Q335" i="1"/>
  <c r="P336" i="1"/>
  <c r="P337" i="1"/>
  <c r="P338" i="1"/>
  <c r="P339" i="1"/>
  <c r="P340" i="1"/>
  <c r="P341" i="1"/>
  <c r="Q341" i="1"/>
  <c r="P342" i="1"/>
  <c r="P343" i="1"/>
  <c r="P344" i="1"/>
  <c r="P345" i="1"/>
  <c r="P346" i="1"/>
  <c r="P347" i="1"/>
  <c r="P348" i="1"/>
  <c r="P349" i="1"/>
  <c r="Q349" i="1"/>
  <c r="P350" i="1"/>
  <c r="Q350" i="1"/>
  <c r="P351" i="1"/>
  <c r="P352" i="1"/>
  <c r="P353" i="1"/>
  <c r="P354" i="1"/>
  <c r="P355" i="1"/>
  <c r="Q355" i="1"/>
  <c r="P356" i="1"/>
  <c r="Q356" i="1"/>
  <c r="P357" i="1"/>
  <c r="P358" i="1"/>
  <c r="P359" i="1"/>
  <c r="Q359" i="1"/>
  <c r="P360" i="1"/>
  <c r="P361" i="1"/>
  <c r="Q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P385" i="1"/>
  <c r="P386" i="1"/>
  <c r="Q386" i="1"/>
  <c r="P387" i="1"/>
  <c r="Q387" i="1"/>
  <c r="L388" i="1"/>
  <c r="L10" i="1"/>
  <c r="L11" i="1"/>
  <c r="L12" i="1"/>
  <c r="L13" i="1"/>
  <c r="L14" i="1"/>
  <c r="L18" i="1"/>
  <c r="L19" i="1"/>
  <c r="L20" i="1"/>
  <c r="L21" i="1"/>
  <c r="L23" i="1"/>
  <c r="L24" i="1"/>
  <c r="L32" i="1"/>
  <c r="L33" i="1"/>
  <c r="L34" i="1"/>
  <c r="L35" i="1"/>
  <c r="L36" i="1"/>
  <c r="L51" i="1"/>
  <c r="L52" i="1"/>
  <c r="L53" i="1"/>
  <c r="L54" i="1"/>
  <c r="L55" i="1"/>
  <c r="L56" i="1"/>
  <c r="L57" i="1"/>
  <c r="L58" i="1"/>
  <c r="L59" i="1"/>
  <c r="L60" i="1"/>
  <c r="L61" i="1"/>
  <c r="L63" i="1"/>
  <c r="L64" i="1"/>
  <c r="L65" i="1"/>
  <c r="L66" i="1"/>
  <c r="L67" i="1"/>
  <c r="L68" i="1"/>
  <c r="L75" i="1"/>
  <c r="L76" i="1"/>
  <c r="L78" i="1"/>
  <c r="L79" i="1"/>
  <c r="L84" i="1"/>
  <c r="L85" i="1"/>
  <c r="L109" i="1"/>
  <c r="L110" i="1"/>
  <c r="L133" i="1"/>
  <c r="L135" i="1"/>
  <c r="L156" i="1"/>
  <c r="L157" i="1"/>
  <c r="L180" i="1"/>
  <c r="L181" i="1"/>
  <c r="L182" i="1"/>
  <c r="L183" i="1"/>
  <c r="L184" i="1"/>
  <c r="L185" i="1"/>
  <c r="L186" i="1"/>
  <c r="L187" i="1"/>
  <c r="L188" i="1"/>
  <c r="L193" i="1"/>
  <c r="L213" i="1"/>
  <c r="L214" i="1"/>
  <c r="L215" i="1"/>
  <c r="L216" i="1"/>
  <c r="L217" i="1"/>
  <c r="L218" i="1"/>
  <c r="L219" i="1"/>
  <c r="L220" i="1"/>
  <c r="L227" i="1"/>
  <c r="L228" i="1"/>
  <c r="L230" i="1"/>
  <c r="L231" i="1"/>
  <c r="L234" i="1"/>
  <c r="L235" i="1"/>
  <c r="L236" i="1"/>
  <c r="L237" i="1"/>
  <c r="L238" i="1"/>
  <c r="L239" i="1"/>
  <c r="L240" i="1"/>
  <c r="L241" i="1"/>
  <c r="L242" i="1"/>
  <c r="L243" i="1"/>
  <c r="L244" i="1"/>
  <c r="L255" i="1"/>
  <c r="L256" i="1"/>
  <c r="L258" i="1"/>
  <c r="L259" i="1"/>
  <c r="L260" i="1"/>
  <c r="L261" i="1"/>
  <c r="L263" i="1"/>
  <c r="L264" i="1"/>
  <c r="L265" i="1"/>
  <c r="L266" i="1"/>
  <c r="L267" i="1"/>
  <c r="L270" i="1"/>
  <c r="L271" i="1"/>
  <c r="L272" i="1"/>
  <c r="L273" i="1"/>
  <c r="L275" i="1"/>
  <c r="L276" i="1"/>
  <c r="L277" i="1"/>
  <c r="L278" i="1"/>
  <c r="L279" i="1"/>
  <c r="L281" i="1"/>
  <c r="L282" i="1"/>
  <c r="L283" i="1"/>
  <c r="L287" i="1"/>
  <c r="L288" i="1"/>
  <c r="L294" i="1"/>
  <c r="L298" i="1"/>
  <c r="L362" i="1"/>
  <c r="L363" i="1"/>
  <c r="L364" i="1"/>
  <c r="L365" i="1"/>
  <c r="L374" i="1"/>
  <c r="L375" i="1"/>
  <c r="L378" i="1"/>
  <c r="L379" i="1"/>
  <c r="L380" i="1"/>
  <c r="L381" i="1"/>
  <c r="L382" i="1"/>
  <c r="L383" i="1"/>
  <c r="L386" i="1"/>
  <c r="L387" i="1"/>
  <c r="L7" i="1"/>
  <c r="R7" i="2"/>
  <c r="R8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24" i="2"/>
  <c r="R26" i="2"/>
  <c r="R27" i="2"/>
  <c r="R28" i="2"/>
  <c r="R29" i="2"/>
  <c r="R34" i="2"/>
  <c r="R35" i="2"/>
  <c r="R36" i="2"/>
  <c r="R37" i="2"/>
  <c r="R38" i="2"/>
  <c r="R39" i="2"/>
  <c r="R40" i="2"/>
  <c r="R41" i="2"/>
  <c r="R42" i="2"/>
  <c r="R43" i="2"/>
  <c r="R44" i="2"/>
  <c r="R53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90" i="2"/>
  <c r="R91" i="2"/>
  <c r="R92" i="2"/>
  <c r="R93" i="2"/>
  <c r="R94" i="2"/>
  <c r="R95" i="2"/>
  <c r="R98" i="2"/>
  <c r="R99" i="2"/>
  <c r="R100" i="2"/>
  <c r="R101" i="2"/>
  <c r="R102" i="2"/>
  <c r="R103" i="2"/>
  <c r="R104" i="2"/>
  <c r="R105" i="2"/>
  <c r="R106" i="2"/>
  <c r="R109" i="2"/>
  <c r="R111" i="2"/>
  <c r="R114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31" i="2"/>
  <c r="R132" i="2"/>
  <c r="R133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9" i="2"/>
  <c r="R150" i="2"/>
  <c r="R151" i="2"/>
  <c r="R152" i="2"/>
  <c r="R155" i="2"/>
  <c r="R156" i="2"/>
  <c r="R157" i="2"/>
  <c r="R158" i="2"/>
  <c r="R159" i="2"/>
  <c r="R160" i="2"/>
  <c r="R161" i="2"/>
  <c r="R162" i="2"/>
  <c r="R163" i="2"/>
  <c r="R166" i="2"/>
  <c r="R167" i="2"/>
  <c r="R168" i="2"/>
  <c r="R169" i="2"/>
  <c r="R170" i="2"/>
  <c r="R171" i="2"/>
  <c r="R173" i="2"/>
  <c r="R174" i="2"/>
  <c r="R175" i="2"/>
  <c r="R176" i="2"/>
  <c r="R177" i="2"/>
  <c r="R178" i="2"/>
  <c r="R179" i="2"/>
  <c r="R180" i="2"/>
  <c r="R181" i="2"/>
  <c r="R182" i="2"/>
  <c r="R183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6" i="2"/>
  <c r="P9" i="1" l="1"/>
  <c r="Q9" i="1"/>
  <c r="M7" i="1"/>
  <c r="M8" i="1" s="1"/>
  <c r="N7" i="1"/>
  <c r="N8" i="1" s="1"/>
  <c r="N388" i="1" l="1"/>
  <c r="M388" i="1"/>
  <c r="O222" i="1" l="1"/>
  <c r="P222" i="1" l="1"/>
  <c r="Q222" i="1"/>
  <c r="O221" i="1"/>
  <c r="Q221" i="1" l="1"/>
  <c r="P221" i="1"/>
  <c r="O213" i="1"/>
  <c r="P213" i="1" l="1"/>
  <c r="Q213" i="1"/>
  <c r="O7" i="1"/>
  <c r="Q7" i="1" l="1"/>
  <c r="O8" i="1"/>
  <c r="P7" i="1"/>
  <c r="O388" i="1"/>
  <c r="P388" i="1" l="1"/>
  <c r="Q388" i="1"/>
  <c r="Q8" i="1"/>
  <c r="P8" i="1"/>
</calcChain>
</file>

<file path=xl/sharedStrings.xml><?xml version="1.0" encoding="utf-8"?>
<sst xmlns="http://schemas.openxmlformats.org/spreadsheetml/2006/main" count="2223" uniqueCount="850">
  <si>
    <t/>
  </si>
  <si>
    <t>всего ГНС</t>
  </si>
  <si>
    <t>откл</t>
  </si>
  <si>
    <t>факт</t>
  </si>
  <si>
    <t>О Т Ч Е Т</t>
  </si>
  <si>
    <t>Утвержденный  план</t>
  </si>
  <si>
    <t>Уточненный план</t>
  </si>
  <si>
    <t>Факт</t>
  </si>
  <si>
    <t>Неналоговые доходы</t>
  </si>
  <si>
    <t>14</t>
  </si>
  <si>
    <t>142</t>
  </si>
  <si>
    <t>Поступления от оказания платных услуг</t>
  </si>
  <si>
    <t>1423</t>
  </si>
  <si>
    <t>Другие виды услуг</t>
  </si>
  <si>
    <t>14238</t>
  </si>
  <si>
    <t xml:space="preserve">Плата за неклассифицированные другие виды услуг </t>
  </si>
  <si>
    <t>14238900</t>
  </si>
  <si>
    <r>
      <rPr>
        <b/>
        <sz val="12"/>
        <rFont val="Times New Roman"/>
        <family val="1"/>
        <charset val="204"/>
      </rPr>
      <t>Государственный бюджет</t>
    </r>
  </si>
  <si>
    <r>
      <rPr>
        <b/>
        <sz val="12"/>
        <rFont val="Times New Roman"/>
        <family val="1"/>
        <charset val="204"/>
      </rPr>
      <t>Республиканский бюджет</t>
    </r>
  </si>
  <si>
    <r>
      <rPr>
        <b/>
        <sz val="12"/>
        <rFont val="Times New Roman"/>
        <family val="1"/>
        <charset val="204"/>
      </rPr>
      <t>Местный бюджет</t>
    </r>
  </si>
  <si>
    <r>
      <rPr>
        <b/>
        <sz val="12"/>
        <rFont val="Times New Roman"/>
        <family val="1"/>
        <charset val="204"/>
      </rPr>
      <t>Утвержденный бюджет</t>
    </r>
  </si>
  <si>
    <r>
      <rPr>
        <b/>
        <sz val="12"/>
        <rFont val="Times New Roman"/>
        <family val="1"/>
        <charset val="204"/>
      </rPr>
      <t>Уточненный бюджет</t>
    </r>
  </si>
  <si>
    <r>
      <rPr>
        <sz val="12"/>
        <rFont val="Times New Roman"/>
        <family val="1"/>
        <charset val="204"/>
      </rPr>
      <t>Проценты</t>
    </r>
  </si>
  <si>
    <t>ВСЕГО ПОСТУПЛЕНИЯ</t>
  </si>
  <si>
    <r>
      <rPr>
        <sz val="12"/>
        <rFont val="Times New Roman"/>
        <family val="1"/>
        <charset val="204"/>
      </rPr>
      <t xml:space="preserve">Заработная плата </t>
    </r>
  </si>
  <si>
    <r>
      <rPr>
        <sz val="12"/>
        <rFont val="Times New Roman"/>
        <family val="1"/>
        <charset val="204"/>
      </rPr>
      <t>211</t>
    </r>
  </si>
  <si>
    <r>
      <rPr>
        <sz val="12"/>
        <rFont val="Times New Roman"/>
        <family val="1"/>
        <charset val="204"/>
      </rPr>
      <t>Взносы/отчисления на социальные нужды</t>
    </r>
  </si>
  <si>
    <r>
      <rPr>
        <sz val="12"/>
        <rFont val="Times New Roman"/>
        <family val="1"/>
        <charset val="204"/>
      </rPr>
      <t>212</t>
    </r>
  </si>
  <si>
    <r>
      <rPr>
        <sz val="12"/>
        <rFont val="Times New Roman"/>
        <family val="1"/>
        <charset val="204"/>
      </rPr>
      <t>Использование товаров и услуг</t>
    </r>
  </si>
  <si>
    <r>
      <rPr>
        <sz val="12"/>
        <rFont val="Times New Roman"/>
        <family val="1"/>
        <charset val="204"/>
      </rPr>
      <t>221</t>
    </r>
  </si>
  <si>
    <r>
      <rPr>
        <sz val="12"/>
        <rFont val="Times New Roman"/>
        <family val="1"/>
        <charset val="204"/>
      </rPr>
      <t>Приобретение товаров и услуг</t>
    </r>
  </si>
  <si>
    <r>
      <rPr>
        <sz val="12"/>
        <rFont val="Times New Roman"/>
        <family val="1"/>
        <charset val="204"/>
      </rPr>
      <t>222</t>
    </r>
  </si>
  <si>
    <r>
      <rPr>
        <sz val="12"/>
        <rFont val="Times New Roman"/>
        <family val="1"/>
        <charset val="204"/>
      </rPr>
      <t xml:space="preserve">Коммунальные услуги  </t>
    </r>
  </si>
  <si>
    <r>
      <rPr>
        <sz val="12"/>
        <rFont val="Times New Roman"/>
        <family val="1"/>
        <charset val="204"/>
      </rPr>
      <t>223</t>
    </r>
  </si>
  <si>
    <r>
      <rPr>
        <sz val="12"/>
        <rFont val="Times New Roman"/>
        <family val="1"/>
        <charset val="204"/>
      </rPr>
      <t>Проценты нерезидентам</t>
    </r>
  </si>
  <si>
    <r>
      <rPr>
        <sz val="12"/>
        <rFont val="Times New Roman"/>
        <family val="1"/>
        <charset val="204"/>
      </rPr>
      <t>241</t>
    </r>
  </si>
  <si>
    <r>
      <rPr>
        <sz val="12"/>
        <rFont val="Times New Roman"/>
        <family val="1"/>
        <charset val="204"/>
      </rPr>
      <t>Проценты резидентам, кроме сектора госуправления</t>
    </r>
  </si>
  <si>
    <r>
      <rPr>
        <sz val="12"/>
        <rFont val="Times New Roman"/>
        <family val="1"/>
        <charset val="204"/>
      </rPr>
      <t>242</t>
    </r>
  </si>
  <si>
    <r>
      <rPr>
        <sz val="12"/>
        <rFont val="Times New Roman"/>
        <family val="1"/>
        <charset val="204"/>
      </rPr>
      <t>Проценты другим единицам сектора госуправления</t>
    </r>
  </si>
  <si>
    <r>
      <rPr>
        <sz val="12"/>
        <rFont val="Times New Roman"/>
        <family val="1"/>
        <charset val="204"/>
      </rPr>
      <t>243</t>
    </r>
  </si>
  <si>
    <r>
      <rPr>
        <sz val="12"/>
        <rFont val="Times New Roman"/>
        <family val="1"/>
        <charset val="204"/>
      </rPr>
      <t>Cубсидии государственным предприятиям</t>
    </r>
  </si>
  <si>
    <r>
      <rPr>
        <sz val="12"/>
        <rFont val="Times New Roman"/>
        <family val="1"/>
        <charset val="204"/>
      </rPr>
      <t>251</t>
    </r>
  </si>
  <si>
    <r>
      <rPr>
        <sz val="12"/>
        <rFont val="Times New Roman"/>
        <family val="1"/>
        <charset val="204"/>
      </rPr>
      <t>Гранты международным организациям</t>
    </r>
  </si>
  <si>
    <r>
      <rPr>
        <sz val="12"/>
        <rFont val="Times New Roman"/>
        <family val="1"/>
        <charset val="204"/>
      </rPr>
      <t>262</t>
    </r>
  </si>
  <si>
    <r>
      <rPr>
        <sz val="12"/>
        <rFont val="Times New Roman"/>
        <family val="1"/>
        <charset val="204"/>
      </rPr>
      <t>Гранты другим единицам сектора государственного управления</t>
    </r>
  </si>
  <si>
    <r>
      <rPr>
        <sz val="12"/>
        <rFont val="Times New Roman"/>
        <family val="1"/>
        <charset val="204"/>
      </rPr>
      <t>263</t>
    </r>
  </si>
  <si>
    <r>
      <rPr>
        <sz val="12"/>
        <rFont val="Times New Roman"/>
        <family val="1"/>
        <charset val="204"/>
      </rPr>
      <t>Пособия по социальному обеспечению</t>
    </r>
  </si>
  <si>
    <r>
      <rPr>
        <sz val="12"/>
        <rFont val="Times New Roman"/>
        <family val="1"/>
        <charset val="204"/>
      </rPr>
      <t>271</t>
    </r>
  </si>
  <si>
    <r>
      <rPr>
        <sz val="12"/>
        <rFont val="Times New Roman"/>
        <family val="1"/>
        <charset val="204"/>
      </rPr>
      <t>Пособия по социальной помощи населению</t>
    </r>
  </si>
  <si>
    <r>
      <rPr>
        <sz val="12"/>
        <rFont val="Times New Roman"/>
        <family val="1"/>
        <charset val="204"/>
      </rPr>
      <t>272</t>
    </r>
  </si>
  <si>
    <r>
      <rPr>
        <sz val="12"/>
        <rFont val="Times New Roman"/>
        <family val="1"/>
        <charset val="204"/>
      </rPr>
      <t xml:space="preserve">Различные прочие расходы </t>
    </r>
  </si>
  <si>
    <r>
      <rPr>
        <sz val="12"/>
        <rFont val="Times New Roman"/>
        <family val="1"/>
        <charset val="204"/>
      </rPr>
      <t>282</t>
    </r>
  </si>
  <si>
    <r>
      <rPr>
        <sz val="12"/>
        <rFont val="Times New Roman"/>
        <family val="1"/>
        <charset val="204"/>
      </rPr>
      <t>Субсидии частным предприятиям</t>
    </r>
  </si>
  <si>
    <r>
      <rPr>
        <sz val="12"/>
        <rFont val="Times New Roman"/>
        <family val="1"/>
        <charset val="204"/>
      </rPr>
      <t>252</t>
    </r>
  </si>
  <si>
    <t>ВСЕГО ВЫПЛАТЫ</t>
  </si>
  <si>
    <t>(1) ЧИСТЫЙ ПРИТОК ДЕНЕЖНЫХ СРЕДСТВ ОТ ОПЕРАЦИОННОЙ ДЕЯТЕЛЬНОСТИ</t>
  </si>
  <si>
    <t>(2) ЧИСТЫЙ ОТТОК  ДЕНЕЖНЫХ СРЕДСТВ В РЕЗУЛЬТАТЕ ВЛОЖЕНИЙ В НЕФИНАНСОВЫЕ АКТИВЫ</t>
  </si>
  <si>
    <t>(3) ПРОФИЦИТ/ДЕФИЦИТ</t>
  </si>
  <si>
    <t>/ПОТОКИ ДЕНЕЖНЫХ СРЕДСТВ В СВЯЗИ С ОПЕРАЦИЯМИ ПО ФИНАНСИРОВАНИЮ/</t>
  </si>
  <si>
    <t>Наименование показателей</t>
  </si>
  <si>
    <t>Коды классиф. операций с актив. и обязат.</t>
  </si>
  <si>
    <t>Государственный бюджет</t>
  </si>
  <si>
    <t>Республиканский бюджет</t>
  </si>
  <si>
    <t>Утвержденный план</t>
  </si>
  <si>
    <t>Откл.(+-)</t>
  </si>
  <si>
    <t>%вып.</t>
  </si>
  <si>
    <t>ФИНАНСОВЫЕ АКТИВЫ  (Чистое приобретение ФА)</t>
  </si>
  <si>
    <t>701. Государственные службы общего назначения</t>
  </si>
  <si>
    <t>Внутренние финансовые активы</t>
  </si>
  <si>
    <t xml:space="preserve">- Продажа </t>
  </si>
  <si>
    <t xml:space="preserve">- Приобретение </t>
  </si>
  <si>
    <t>Кредиты, ссуды и займы</t>
  </si>
  <si>
    <t>- Продажа (погашение)</t>
  </si>
  <si>
    <t>- Приобретение (выпуск)</t>
  </si>
  <si>
    <t>704. Экономические вопросы</t>
  </si>
  <si>
    <t xml:space="preserve">Акции и другие формы участия в капитале </t>
  </si>
  <si>
    <t>706. Жилищные и коммунальные услуги</t>
  </si>
  <si>
    <t>710. Социальная защита</t>
  </si>
  <si>
    <t>Прочая внутренняя дебиторская задолженность</t>
  </si>
  <si>
    <t>ОБЯЗАТЕЛЬСТВА (Чистое принятие обязательств)</t>
  </si>
  <si>
    <t>Внутренние обязательства</t>
  </si>
  <si>
    <t>- Принятие (увеличение)</t>
  </si>
  <si>
    <t xml:space="preserve">- Погашение (уменьшение) </t>
  </si>
  <si>
    <t>Государственные ценные бумаги, кроме акций</t>
  </si>
  <si>
    <t xml:space="preserve">Внутренние заимствования </t>
  </si>
  <si>
    <t>Внутренние заимствования (За счет специальных средств)</t>
  </si>
  <si>
    <t>Внешние обязательства</t>
  </si>
  <si>
    <t xml:space="preserve">Внешние заимствования  </t>
  </si>
  <si>
    <t xml:space="preserve">(4) ЧИСТЫЙ ПРИТОК ДЕНЕЖНЫХ СРЕДСТВ ОТ ОПЕРАЦИЙ ПО ФИНАНСИРОВАНИЮ                                                                </t>
  </si>
  <si>
    <t xml:space="preserve">(5) ЧИСТОЕ ИЗМЕНЕНИЕ В ЗАПАСАХ ДЕНЕЖНЫХ СРЕДСТВ  </t>
  </si>
  <si>
    <t>321</t>
  </si>
  <si>
    <t>- Приобретение (выпуск) расход</t>
  </si>
  <si>
    <t>331</t>
  </si>
  <si>
    <t>332</t>
  </si>
  <si>
    <t>ИСТОЧНИКИ ПОКРЫТИЯ ДЕФИЦИТА</t>
  </si>
  <si>
    <t>№</t>
  </si>
  <si>
    <t>ОБЩЕЕ ФИНАНСИРОВАНИЕ  (I+II)</t>
  </si>
  <si>
    <t xml:space="preserve">I. </t>
  </si>
  <si>
    <t xml:space="preserve">Внутреннее финансирование </t>
  </si>
  <si>
    <t>Государственные ценные бумаги, кроме акций (обязательства)</t>
  </si>
  <si>
    <t>Выпуск</t>
  </si>
  <si>
    <t>Погашение</t>
  </si>
  <si>
    <t>Акции и другие формы участия в капитале</t>
  </si>
  <si>
    <t xml:space="preserve">Приобретение </t>
  </si>
  <si>
    <t xml:space="preserve">Продажа </t>
  </si>
  <si>
    <t>Признание</t>
  </si>
  <si>
    <t xml:space="preserve">Получение </t>
  </si>
  <si>
    <t xml:space="preserve">Погашение </t>
  </si>
  <si>
    <t>Остатки средств на начало года</t>
  </si>
  <si>
    <t>Остатки бюджетных средств на начало года</t>
  </si>
  <si>
    <t>Остатки специальных средств на начало года</t>
  </si>
  <si>
    <t xml:space="preserve">II. </t>
  </si>
  <si>
    <t>Внешнее финансирование</t>
  </si>
  <si>
    <t>Внешние заимствования</t>
  </si>
  <si>
    <t>Справочно:</t>
  </si>
  <si>
    <t>Остатки средств на конец отчетного периода</t>
  </si>
  <si>
    <t>Остатки бюджетных средств на конец отчетного периода</t>
  </si>
  <si>
    <t>Остатки специальных средств на конец отчетного периода</t>
  </si>
  <si>
    <t>Выпуск( расход)</t>
  </si>
  <si>
    <t>Погашение( доход)</t>
  </si>
  <si>
    <t>За счёт специальных средств</t>
  </si>
  <si>
    <t>Местный бюджет</t>
  </si>
  <si>
    <t>об исполнении Государственного бюджета Кыргызской Республики за 2021 год</t>
  </si>
  <si>
    <t>1</t>
  </si>
  <si>
    <t>2</t>
  </si>
  <si>
    <t>3</t>
  </si>
  <si>
    <t>4</t>
  </si>
  <si>
    <t>5</t>
  </si>
  <si>
    <t>Доходы</t>
  </si>
  <si>
    <t>Налоговые доходы</t>
  </si>
  <si>
    <t>11</t>
  </si>
  <si>
    <t>0</t>
  </si>
  <si>
    <t>Налоги на доходы и прибыль</t>
  </si>
  <si>
    <t>111</t>
  </si>
  <si>
    <t>1111</t>
  </si>
  <si>
    <t xml:space="preserve">Подоходный налог с физических лиц-резидентов Кыргызской Республики </t>
  </si>
  <si>
    <t>11111</t>
  </si>
  <si>
    <t>Подоходный налог, уплачиваемый налоговым агентом</t>
  </si>
  <si>
    <t>11111100</t>
  </si>
  <si>
    <t xml:space="preserve">Подоходный налог по единой налоговой декларации </t>
  </si>
  <si>
    <t>11111200</t>
  </si>
  <si>
    <t xml:space="preserve">Налог на доходы лиц-нерезидентов Кыргызской Республики </t>
  </si>
  <si>
    <t>11112</t>
  </si>
  <si>
    <t>11112100</t>
  </si>
  <si>
    <t>Налог на прибыль</t>
  </si>
  <si>
    <t>11113</t>
  </si>
  <si>
    <t xml:space="preserve">Налог на прибыль </t>
  </si>
  <si>
    <t>11113100</t>
  </si>
  <si>
    <t>Налог на проценты</t>
  </si>
  <si>
    <t>11113200</t>
  </si>
  <si>
    <t>Налог на доходы золотодобывающих компаний</t>
  </si>
  <si>
    <t>11113300</t>
  </si>
  <si>
    <t>Налоги по специальным режимам</t>
  </si>
  <si>
    <t>1112</t>
  </si>
  <si>
    <t>Поступления по единому налогу</t>
  </si>
  <si>
    <t>11121</t>
  </si>
  <si>
    <t xml:space="preserve">Единый налог для субъектов малого предпринимательства </t>
  </si>
  <si>
    <t>11121100</t>
  </si>
  <si>
    <t>Налог на основе патента</t>
  </si>
  <si>
    <t>11122</t>
  </si>
  <si>
    <t>Налог на основе обязательного патента</t>
  </si>
  <si>
    <t>11122100</t>
  </si>
  <si>
    <t>Налог на основе добровольного патента</t>
  </si>
  <si>
    <t>11122200</t>
  </si>
  <si>
    <t>Налог по упрощенной системе налогообложения</t>
  </si>
  <si>
    <t>11123</t>
  </si>
  <si>
    <t>Налог по упрощенной системе налогообложения на основе налога с розничных продаж</t>
  </si>
  <si>
    <t>11123100</t>
  </si>
  <si>
    <t xml:space="preserve">Налог на майнинг </t>
  </si>
  <si>
    <t>11124</t>
  </si>
  <si>
    <t>11124100</t>
  </si>
  <si>
    <t>Налоги не распределяемые по категориям</t>
  </si>
  <si>
    <t>1113</t>
  </si>
  <si>
    <t>Налог на валовый доход Кумтор</t>
  </si>
  <si>
    <t>11131</t>
  </si>
  <si>
    <t>11131100</t>
  </si>
  <si>
    <t>Налоги на собственность</t>
  </si>
  <si>
    <t>113</t>
  </si>
  <si>
    <t xml:space="preserve">Налог на имущество </t>
  </si>
  <si>
    <t>1131</t>
  </si>
  <si>
    <t>Налог на недвижимое имущество</t>
  </si>
  <si>
    <t>11311</t>
  </si>
  <si>
    <t>Налог на недвижимое имущество не используемое для осуществления предпринимательской деятельности</t>
  </si>
  <si>
    <t>11311100</t>
  </si>
  <si>
    <t>Налог на недвижимое имущество используемое для осуществления предпринимательской деятельности 2 группы</t>
  </si>
  <si>
    <t>11311200</t>
  </si>
  <si>
    <t>Налог на недвижимое имущество используемое для осуществления предпринимательской деятельности 3 группы</t>
  </si>
  <si>
    <t>11311300</t>
  </si>
  <si>
    <t>Налог на движимое имущество</t>
  </si>
  <si>
    <t>11312</t>
  </si>
  <si>
    <t xml:space="preserve">Налог на  транспортные средства юридических лиц </t>
  </si>
  <si>
    <t>11312100</t>
  </si>
  <si>
    <t xml:space="preserve">Налог на транспортные средства физических лиц </t>
  </si>
  <si>
    <t>11312200</t>
  </si>
  <si>
    <t>Земельный налог</t>
  </si>
  <si>
    <t>1132</t>
  </si>
  <si>
    <t>11321</t>
  </si>
  <si>
    <t>Земельный налог за пользование приусадебными и садово - огородными земельными участками</t>
  </si>
  <si>
    <t>11321100</t>
  </si>
  <si>
    <t>Земельный налог за пользование сельскохозяйственными угодьями</t>
  </si>
  <si>
    <t>11321200</t>
  </si>
  <si>
    <t>Земельный налог за использование земель населенных пунктов и земель несельскохозяйственного назначения</t>
  </si>
  <si>
    <t>11321300</t>
  </si>
  <si>
    <t xml:space="preserve">Налоги на товары и услуги </t>
  </si>
  <si>
    <t>114</t>
  </si>
  <si>
    <t>Общие налоги на товары и услуги</t>
  </si>
  <si>
    <t>1141</t>
  </si>
  <si>
    <t>Налог на добавленную стоимость (НДС)</t>
  </si>
  <si>
    <t>11411</t>
  </si>
  <si>
    <t>НДС на товары и услуги, производимые на территории Кыргызской Республики</t>
  </si>
  <si>
    <t>11411100</t>
  </si>
  <si>
    <t>НДС на товары, ввозимые на территорию Кыргызской Республики из государств-членов ЕАЭС</t>
  </si>
  <si>
    <t>11411300</t>
  </si>
  <si>
    <t>НДС на товары, ввозимые на территорию Кыргызской Республики из третьих стран</t>
  </si>
  <si>
    <t>11411400</t>
  </si>
  <si>
    <t>Налог с продаж</t>
  </si>
  <si>
    <t>11412</t>
  </si>
  <si>
    <t xml:space="preserve">Налог с продаж </t>
  </si>
  <si>
    <t>11412100</t>
  </si>
  <si>
    <t>Акцизный налог</t>
  </si>
  <si>
    <t>1142</t>
  </si>
  <si>
    <t xml:space="preserve">Акцизный налог на товары, производимые или реализуемые на территории КР </t>
  </si>
  <si>
    <t>11421</t>
  </si>
  <si>
    <t>Алкогольная продукция</t>
  </si>
  <si>
    <t>114211</t>
  </si>
  <si>
    <t>Спирт этиловый</t>
  </si>
  <si>
    <t>11421110</t>
  </si>
  <si>
    <t>Водка и ликероводочные изделия, слабоалкогольные напитки</t>
  </si>
  <si>
    <t>11421120</t>
  </si>
  <si>
    <t>Крепленые напитки, крепленые соки и бальзамы</t>
  </si>
  <si>
    <t>11421130</t>
  </si>
  <si>
    <t>Вина</t>
  </si>
  <si>
    <t>11421140</t>
  </si>
  <si>
    <t>Коньяки</t>
  </si>
  <si>
    <t>11421150</t>
  </si>
  <si>
    <t>Вино игристое, включая шампанское</t>
  </si>
  <si>
    <t>11421160</t>
  </si>
  <si>
    <t>Пиво расфасованное</t>
  </si>
  <si>
    <t>11421170</t>
  </si>
  <si>
    <t>Пиво нефасованное</t>
  </si>
  <si>
    <t>11421180</t>
  </si>
  <si>
    <t>Виноматериалы</t>
  </si>
  <si>
    <t>11421190</t>
  </si>
  <si>
    <t>Табачные изделия</t>
  </si>
  <si>
    <t>114212</t>
  </si>
  <si>
    <t>Табачные изделия с фильтром</t>
  </si>
  <si>
    <t>11421210</t>
  </si>
  <si>
    <t>Никотиносодержащая жидкость в картриджах, резервуарах и других контейнерах для использования в электронных сигаретах</t>
  </si>
  <si>
    <t>11421260</t>
  </si>
  <si>
    <t>Прочие изделия</t>
  </si>
  <si>
    <t>11421290</t>
  </si>
  <si>
    <t>Нефтепродукты</t>
  </si>
  <si>
    <t>114213</t>
  </si>
  <si>
    <t>Бензин, легкие и средние дистилляты и прочие бензины</t>
  </si>
  <si>
    <t>11421310</t>
  </si>
  <si>
    <t>Топливо реактивное</t>
  </si>
  <si>
    <t>11421320</t>
  </si>
  <si>
    <t>Дизельное топливо, газойли, тяжелые дистилляты</t>
  </si>
  <si>
    <t>11421330</t>
  </si>
  <si>
    <t>Мазут</t>
  </si>
  <si>
    <t>11421340</t>
  </si>
  <si>
    <t>Масла, масла смазочные, прочие масла и газоконденсат</t>
  </si>
  <si>
    <t>11421350</t>
  </si>
  <si>
    <t xml:space="preserve">Прочие нефтепродукты (биотопливо, топливо экологическое, смесь легких дистиллятов) </t>
  </si>
  <si>
    <t>11421390</t>
  </si>
  <si>
    <t>Прочие подакцизные товары</t>
  </si>
  <si>
    <t>114214</t>
  </si>
  <si>
    <t>11421490</t>
  </si>
  <si>
    <t>Акцизный налог на товары, ввозимые на территорию Кыргызской Республики от государств-членов ЕАЭС</t>
  </si>
  <si>
    <t>11423</t>
  </si>
  <si>
    <t>11423000</t>
  </si>
  <si>
    <t>114231</t>
  </si>
  <si>
    <t>11423110</t>
  </si>
  <si>
    <t>11423120</t>
  </si>
  <si>
    <t>11423130</t>
  </si>
  <si>
    <t>11423140</t>
  </si>
  <si>
    <t>11423150</t>
  </si>
  <si>
    <t>11423160</t>
  </si>
  <si>
    <t>11423170</t>
  </si>
  <si>
    <t>11423180</t>
  </si>
  <si>
    <t>11423190</t>
  </si>
  <si>
    <t>114232</t>
  </si>
  <si>
    <t>11423210</t>
  </si>
  <si>
    <t>Табак трубочный, курительный, жевательный, сосательный, нюхательный, кальянный (за исключением табака, используемого в качестве сырья для производства табачной продукции)</t>
  </si>
  <si>
    <t>11423240</t>
  </si>
  <si>
    <t>11423260</t>
  </si>
  <si>
    <t>11423290</t>
  </si>
  <si>
    <t>114233</t>
  </si>
  <si>
    <t>11423310</t>
  </si>
  <si>
    <t>11423320</t>
  </si>
  <si>
    <t>11423330</t>
  </si>
  <si>
    <t>11423340</t>
  </si>
  <si>
    <t>11423350</t>
  </si>
  <si>
    <t>114234</t>
  </si>
  <si>
    <t>11423490</t>
  </si>
  <si>
    <t>Акцизный налог на товары, ввозимые на территорию Кыргызской Республики из третьих стран</t>
  </si>
  <si>
    <t>11424</t>
  </si>
  <si>
    <t>11424000</t>
  </si>
  <si>
    <t>114241</t>
  </si>
  <si>
    <t>11424110</t>
  </si>
  <si>
    <t>11424120</t>
  </si>
  <si>
    <t>11424130</t>
  </si>
  <si>
    <t>Вина и виноматериалы</t>
  </si>
  <si>
    <t>11424140</t>
  </si>
  <si>
    <t>11424150</t>
  </si>
  <si>
    <t>11424160</t>
  </si>
  <si>
    <t>11424170</t>
  </si>
  <si>
    <t>11424180</t>
  </si>
  <si>
    <t>Ликероводочные изделия</t>
  </si>
  <si>
    <t>11424190</t>
  </si>
  <si>
    <t>114242</t>
  </si>
  <si>
    <t>11424210</t>
  </si>
  <si>
    <t>Сигары и сигариллы</t>
  </si>
  <si>
    <t>11424230</t>
  </si>
  <si>
    <t>11424260</t>
  </si>
  <si>
    <t>11424290</t>
  </si>
  <si>
    <t>114243</t>
  </si>
  <si>
    <t>11424310</t>
  </si>
  <si>
    <t>11424330</t>
  </si>
  <si>
    <t>11424340</t>
  </si>
  <si>
    <t>11424350</t>
  </si>
  <si>
    <t>114244</t>
  </si>
  <si>
    <t>11424410</t>
  </si>
  <si>
    <t>Налоги за пользование недрами</t>
  </si>
  <si>
    <t>1146</t>
  </si>
  <si>
    <t xml:space="preserve">Бонусы </t>
  </si>
  <si>
    <t>11461</t>
  </si>
  <si>
    <t>11461000</t>
  </si>
  <si>
    <t>Горючие полезные ископаемые</t>
  </si>
  <si>
    <t>114611</t>
  </si>
  <si>
    <t>Нефть</t>
  </si>
  <si>
    <t>11461110</t>
  </si>
  <si>
    <t>Уголь</t>
  </si>
  <si>
    <t>11461130</t>
  </si>
  <si>
    <t>Прочие горючие полезные ископаемые</t>
  </si>
  <si>
    <t>11461190</t>
  </si>
  <si>
    <t>Металлические полезные ископаемые</t>
  </si>
  <si>
    <t>114612</t>
  </si>
  <si>
    <t>Благородные металлы</t>
  </si>
  <si>
    <t>11461210</t>
  </si>
  <si>
    <t>Ртуть</t>
  </si>
  <si>
    <t>11461220</t>
  </si>
  <si>
    <t>Сурьма</t>
  </si>
  <si>
    <t>11461230</t>
  </si>
  <si>
    <t>Прочие металлы, не классифицированные выше</t>
  </si>
  <si>
    <t>11461290</t>
  </si>
  <si>
    <t>Неметаллические полезные ископаемые</t>
  </si>
  <si>
    <t>114613</t>
  </si>
  <si>
    <t xml:space="preserve">Облицовочные камни </t>
  </si>
  <si>
    <t>11461310</t>
  </si>
  <si>
    <t>Песок строительный</t>
  </si>
  <si>
    <t>11461320</t>
  </si>
  <si>
    <t>Гипс</t>
  </si>
  <si>
    <t>11461330</t>
  </si>
  <si>
    <t>Известняк, строительный камень</t>
  </si>
  <si>
    <t>11461340</t>
  </si>
  <si>
    <t>Цветные камни (самоцветы)</t>
  </si>
  <si>
    <t>11461350</t>
  </si>
  <si>
    <t>Прочие неметаллы, не классифицированные выше</t>
  </si>
  <si>
    <t>11461390</t>
  </si>
  <si>
    <t>Подземные воды</t>
  </si>
  <si>
    <t>114614</t>
  </si>
  <si>
    <t>Минеральные и пресные воды для розлива в качестве питьевой воды</t>
  </si>
  <si>
    <t>11461410</t>
  </si>
  <si>
    <t>Минеральные воды для бальнолечения</t>
  </si>
  <si>
    <t>11461420</t>
  </si>
  <si>
    <t>Воды питьевые и технические</t>
  </si>
  <si>
    <t>11461440</t>
  </si>
  <si>
    <t>Роялти</t>
  </si>
  <si>
    <t>11462</t>
  </si>
  <si>
    <t>11462000</t>
  </si>
  <si>
    <t>114621</t>
  </si>
  <si>
    <t>11462110</t>
  </si>
  <si>
    <t>11462130</t>
  </si>
  <si>
    <t>11462190</t>
  </si>
  <si>
    <t>114622</t>
  </si>
  <si>
    <t>11462210</t>
  </si>
  <si>
    <t>11462220</t>
  </si>
  <si>
    <t>11462230</t>
  </si>
  <si>
    <t>Олово, вольфрам</t>
  </si>
  <si>
    <t>11462240</t>
  </si>
  <si>
    <t>11462290</t>
  </si>
  <si>
    <t>114623</t>
  </si>
  <si>
    <t>11462310</t>
  </si>
  <si>
    <t>11462320</t>
  </si>
  <si>
    <t>11462330</t>
  </si>
  <si>
    <t>11462340</t>
  </si>
  <si>
    <t>11462390</t>
  </si>
  <si>
    <t>114624</t>
  </si>
  <si>
    <t>11462410</t>
  </si>
  <si>
    <t>11462420</t>
  </si>
  <si>
    <t>Термальные воды для отопления</t>
  </si>
  <si>
    <t>11462430</t>
  </si>
  <si>
    <t>11462440</t>
  </si>
  <si>
    <t>Прочие подземные воды</t>
  </si>
  <si>
    <t>11462490</t>
  </si>
  <si>
    <t>Налоги на международную торговлю и внешние операции</t>
  </si>
  <si>
    <t>115</t>
  </si>
  <si>
    <t>Таможенные платежи</t>
  </si>
  <si>
    <t>1151</t>
  </si>
  <si>
    <t>Таможенные платежи с ввозимой продукции</t>
  </si>
  <si>
    <t>11511</t>
  </si>
  <si>
    <t>Таможенный платеж по единым ставкам таможенных пошлин, налогов</t>
  </si>
  <si>
    <t>11511500</t>
  </si>
  <si>
    <t>Таможенные платежи с вывозимой продукции</t>
  </si>
  <si>
    <t>11512</t>
  </si>
  <si>
    <t xml:space="preserve">Экспортная таможенная пошлина </t>
  </si>
  <si>
    <t>11512100</t>
  </si>
  <si>
    <t>Таможенные сборы</t>
  </si>
  <si>
    <t>11513</t>
  </si>
  <si>
    <t>Сборы с иностранных автоперевозчиков</t>
  </si>
  <si>
    <t>11513100</t>
  </si>
  <si>
    <t>Сборы за таможенное оформление</t>
  </si>
  <si>
    <t>11513200</t>
  </si>
  <si>
    <t>Распределенные  ввозные таможенные пошлины, перечисленные на счета в иностранной валюте других государств-членов ЕАЭС</t>
  </si>
  <si>
    <t>11516</t>
  </si>
  <si>
    <t>Распределенные  ввозные таможенные пошлины, перечисленные на счет Кыргызской Республики</t>
  </si>
  <si>
    <t>11516500</t>
  </si>
  <si>
    <t>Специальные, антидемпинговые и компенсационные пошлины, перечисленные на счета в иностранной валюте в соответствии с Протоколом о применении специальных защитных, антидемпинговых и компенсационных мер по отношению к третьим странам,</t>
  </si>
  <si>
    <t>11517</t>
  </si>
  <si>
    <t>Специальные, антидемпинговые и компенсационные пошлины, перечисленные на счет Кыргызской Республики</t>
  </si>
  <si>
    <t>11517500</t>
  </si>
  <si>
    <t>Ввозные таможенные пошлины</t>
  </si>
  <si>
    <t>11520</t>
  </si>
  <si>
    <t>Ввозные таможенные пошлины, поступающие от государств-членов в соответствии с Договором о присоединении к ЕАЭС</t>
  </si>
  <si>
    <t>11521</t>
  </si>
  <si>
    <t>Ввозные таможенные пошлины, поступающие от Республики Казахстан</t>
  </si>
  <si>
    <t>11521100</t>
  </si>
  <si>
    <t>Ввозные таможенные пошлины, поступающие от Республики Беларусь</t>
  </si>
  <si>
    <t>11521200</t>
  </si>
  <si>
    <t>Ввозные таможенные пошлины, поступающие от Российской Федерации</t>
  </si>
  <si>
    <t>11521300</t>
  </si>
  <si>
    <t>Ввозные таможенные пошлины, поступающие от Республики Армения</t>
  </si>
  <si>
    <t>11521400</t>
  </si>
  <si>
    <t>Проценты, поступившие за несвоевременное исполнение обязательств государств-членов по перечислению сумм от распределения ввозных таможенных пошлин</t>
  </si>
  <si>
    <t xml:space="preserve">11522 </t>
  </si>
  <si>
    <t>Проценты, поступившие за несвоевременное исполнение обязательств Российской Федерации по перечислению сумм от распределения ввозных таможенных пошлин</t>
  </si>
  <si>
    <t>11522300</t>
  </si>
  <si>
    <t>Специальные, антидемпинговые и компенсационные пошлины, уплаченные в соответствии с соглашениями о применении специальных защитных, антидемпинговых и компенсационных мер по отношению к третьим странам</t>
  </si>
  <si>
    <t>11524</t>
  </si>
  <si>
    <t>Специальные, антидемпинговые и компенсационные пошлины, поступившие от Республики Казахстан</t>
  </si>
  <si>
    <t>11524100</t>
  </si>
  <si>
    <t>Специальные, антидемпинговые и компенсационные пошлины, поступившие от Республики Беларусь</t>
  </si>
  <si>
    <t>11524200</t>
  </si>
  <si>
    <t>Специальные, антидемпинговые и компенсационные пошлины, поступившие от Российской Федерации</t>
  </si>
  <si>
    <t>11524300</t>
  </si>
  <si>
    <t>Специальные, антидемпинговые и компенсационные пошлины, поступившие от Республики Армения</t>
  </si>
  <si>
    <t>11524400</t>
  </si>
  <si>
    <t>Проценты, поступившие за несвоевременное исполнение обязательств государств-членов по перечислению сумм от распределения специальных, антидемпинговых и компенсационных пошлин</t>
  </si>
  <si>
    <t>11525</t>
  </si>
  <si>
    <t>Проценты, поступившие за несвоевременное исполнение обязательств Российской Федерации  по перечислению сумм от распределения специальных, антидемпинговых и компенсационных пошлин</t>
  </si>
  <si>
    <t>11525300</t>
  </si>
  <si>
    <t>Прочие налоги и сборы</t>
  </si>
  <si>
    <t>116</t>
  </si>
  <si>
    <t>1161</t>
  </si>
  <si>
    <t>11611</t>
  </si>
  <si>
    <t>Прочие налоги и сборы республиканского бюджета</t>
  </si>
  <si>
    <t>11611100</t>
  </si>
  <si>
    <t>Прочие налоги и сборы местного бюджета</t>
  </si>
  <si>
    <t>11611200</t>
  </si>
  <si>
    <t>Полученные официальные трансферты</t>
  </si>
  <si>
    <t>13</t>
  </si>
  <si>
    <t>Трансферты из-за границы</t>
  </si>
  <si>
    <t>131</t>
  </si>
  <si>
    <t>Трансферты от правительств иностранных государств</t>
  </si>
  <si>
    <t>1311</t>
  </si>
  <si>
    <t>13111</t>
  </si>
  <si>
    <t>Текущие</t>
  </si>
  <si>
    <t>13111100</t>
  </si>
  <si>
    <t>Трансферты от международных организаций</t>
  </si>
  <si>
    <t>1312</t>
  </si>
  <si>
    <t>13121</t>
  </si>
  <si>
    <t>13121100</t>
  </si>
  <si>
    <t>Трансферты сектора государственного управления</t>
  </si>
  <si>
    <t>133</t>
  </si>
  <si>
    <t>Трансферты местным бюджетам</t>
  </si>
  <si>
    <t>1332</t>
  </si>
  <si>
    <t>13321</t>
  </si>
  <si>
    <t>Выравнивающие трансферты</t>
  </si>
  <si>
    <t>13321100</t>
  </si>
  <si>
    <t>Целевые трансферты</t>
  </si>
  <si>
    <t>13321200</t>
  </si>
  <si>
    <t>Целевые трансферты между уровнями местного бюджета</t>
  </si>
  <si>
    <t>13321300</t>
  </si>
  <si>
    <t>Доходы от собственности и проценты</t>
  </si>
  <si>
    <t>141</t>
  </si>
  <si>
    <t>Проценты</t>
  </si>
  <si>
    <t>1411</t>
  </si>
  <si>
    <t xml:space="preserve">Проценты по депозитам </t>
  </si>
  <si>
    <t>14111</t>
  </si>
  <si>
    <t xml:space="preserve">Проценты по депозитам Правительства Кыргызской Республики, размещенных в Национальном банке КР </t>
  </si>
  <si>
    <t>14111100</t>
  </si>
  <si>
    <t>Проценты по выданным бюджетным ссудам и кредитам</t>
  </si>
  <si>
    <t>14112</t>
  </si>
  <si>
    <t>14112100</t>
  </si>
  <si>
    <t>Дивиденды и прибыль</t>
  </si>
  <si>
    <t>1412</t>
  </si>
  <si>
    <t>Дивиденды</t>
  </si>
  <si>
    <t>14121</t>
  </si>
  <si>
    <t>Дивиденды, начисленные на государственный, муниципальный пакет акций</t>
  </si>
  <si>
    <t>14121100</t>
  </si>
  <si>
    <t>Прибыль</t>
  </si>
  <si>
    <t>14122</t>
  </si>
  <si>
    <t>Прибыль Национального банка Кыргызской Республики</t>
  </si>
  <si>
    <t>14122100</t>
  </si>
  <si>
    <t xml:space="preserve">Прибыль государственных и муниципальных предприятий </t>
  </si>
  <si>
    <t>14122200</t>
  </si>
  <si>
    <t>Арендная плата и сборы за разработку и использование ресурсов</t>
  </si>
  <si>
    <t>1415</t>
  </si>
  <si>
    <t>Сборы за право поиска, разведки, разработки и/или пользования месторождениями полезных ископаемых и ископаемого топлива</t>
  </si>
  <si>
    <t>14151</t>
  </si>
  <si>
    <t>Сбор за право пользования недрами месторождений полезных ископаемых или ископаемого топлива</t>
  </si>
  <si>
    <t>14151100</t>
  </si>
  <si>
    <t>Сбор за удержание лицензии на право пользования недрами</t>
  </si>
  <si>
    <t>14151200</t>
  </si>
  <si>
    <t>Сборы и платы за использование природных ресурсов</t>
  </si>
  <si>
    <t>14152</t>
  </si>
  <si>
    <t>Плата за аренду земли в населенных пунктах</t>
  </si>
  <si>
    <t>14152100</t>
  </si>
  <si>
    <t xml:space="preserve">Сбор за пользование пастбищными угодьями </t>
  </si>
  <si>
    <t>14152200</t>
  </si>
  <si>
    <t>Плата в республиканский бюджет от возмещения потерь и убытков сельскохозяйственного и лесохозяйственного производства</t>
  </si>
  <si>
    <t>14152300</t>
  </si>
  <si>
    <t>Плата в местный бюджет от возмещения упущенной выгоды</t>
  </si>
  <si>
    <t>14152400</t>
  </si>
  <si>
    <t>Арендная плата за пользование землями Государственного фонда сельскохозяйственных угодий</t>
  </si>
  <si>
    <t>14152600</t>
  </si>
  <si>
    <t>Сборы за пользование природными объектами растительного, животного мира, грибами и государственным лесным фондом</t>
  </si>
  <si>
    <t>14152700</t>
  </si>
  <si>
    <t>Плата за пользование водными ресурсами и водными объектами</t>
  </si>
  <si>
    <t>14152800</t>
  </si>
  <si>
    <t>Прочие платежи за использование природных активов</t>
  </si>
  <si>
    <t>14152900</t>
  </si>
  <si>
    <t>Сбор за загрязнение окружающей среды</t>
  </si>
  <si>
    <t>14153</t>
  </si>
  <si>
    <t>14153100</t>
  </si>
  <si>
    <t>Утилизационный сбор на переработку ртутьсодержащих отходов</t>
  </si>
  <si>
    <t>14153200</t>
  </si>
  <si>
    <t xml:space="preserve">Доходы от продажи товаров и оказания услуг </t>
  </si>
  <si>
    <t xml:space="preserve">Плата за аренду  </t>
  </si>
  <si>
    <t>1421</t>
  </si>
  <si>
    <t>Плата за аренду имущества</t>
  </si>
  <si>
    <t>14211</t>
  </si>
  <si>
    <t xml:space="preserve">Плата за аренду помещений, зданий и сооружений, находящихся в государственной собственности  </t>
  </si>
  <si>
    <t>14211100</t>
  </si>
  <si>
    <t xml:space="preserve">Плата за аренду помещений, зданий, сооружений, оборудования и техники, находящихся в муниципальной собственности  </t>
  </si>
  <si>
    <t>14211200</t>
  </si>
  <si>
    <t>Плата за аренду прочего имущества</t>
  </si>
  <si>
    <t>14211900</t>
  </si>
  <si>
    <t>Плата за аренду нематериальных активов</t>
  </si>
  <si>
    <t>14212</t>
  </si>
  <si>
    <t>Поступления от проведения конкурса на право пользования полос радиочастотного спектра</t>
  </si>
  <si>
    <t>14212100</t>
  </si>
  <si>
    <t>Сборы и платежи</t>
  </si>
  <si>
    <t>1422</t>
  </si>
  <si>
    <t>Платежи</t>
  </si>
  <si>
    <t>14221</t>
  </si>
  <si>
    <t>Поступления от проведения государственных лотерей</t>
  </si>
  <si>
    <t>14221300</t>
  </si>
  <si>
    <t>Плата от реализации ушных бирок</t>
  </si>
  <si>
    <t>14221400</t>
  </si>
  <si>
    <t>Сборы, связанные с воинской обязанностью</t>
  </si>
  <si>
    <t>14221500</t>
  </si>
  <si>
    <t>Отчисления на развитие отрасли связи</t>
  </si>
  <si>
    <t>14221600</t>
  </si>
  <si>
    <t>Сборы за использование радиочастотного спектра</t>
  </si>
  <si>
    <t>14221700</t>
  </si>
  <si>
    <t>Сбор за опробование, анализ и клеймение ювелирных и других бытовых изделий из драгоценных металлов</t>
  </si>
  <si>
    <t>14221800</t>
  </si>
  <si>
    <t xml:space="preserve">Прочие платежи </t>
  </si>
  <si>
    <t>14221900</t>
  </si>
  <si>
    <t>Пошлины</t>
  </si>
  <si>
    <t>14222</t>
  </si>
  <si>
    <t>Государственная пошлина, взимаемая регистрационными органами</t>
  </si>
  <si>
    <t>14222100</t>
  </si>
  <si>
    <t>Государственная пошлина, взимаемая органами юстиции</t>
  </si>
  <si>
    <t>14222200</t>
  </si>
  <si>
    <t>Государственная пошлина, взимаемая судебными органами</t>
  </si>
  <si>
    <t>14222300</t>
  </si>
  <si>
    <t>Патентная и иная пошлина, сборы</t>
  </si>
  <si>
    <t>14222400</t>
  </si>
  <si>
    <t>Государственная пошлина, взимаемая за совершение нотариальных действий при декларировании</t>
  </si>
  <si>
    <t>14222500</t>
  </si>
  <si>
    <t>Государственная пошлина, взимаемая органами миграционной службы</t>
  </si>
  <si>
    <t>14222600</t>
  </si>
  <si>
    <t>Государственная пошлина за выдачу лицензий</t>
  </si>
  <si>
    <t>14222700</t>
  </si>
  <si>
    <t>Государственная пошлина за выдачу сертификатов и других разрешительных документов</t>
  </si>
  <si>
    <t>14222800</t>
  </si>
  <si>
    <t>Прочая государственная пошлина</t>
  </si>
  <si>
    <t>14222900</t>
  </si>
  <si>
    <t>Единовременный декларационный платеж</t>
  </si>
  <si>
    <t>14223</t>
  </si>
  <si>
    <t>14223100</t>
  </si>
  <si>
    <t>Сборы</t>
  </si>
  <si>
    <t>14224</t>
  </si>
  <si>
    <t>Сборы за государственную регистрацию</t>
  </si>
  <si>
    <t>14224100</t>
  </si>
  <si>
    <t>Сбор за вывоз мусора населенных пунктов</t>
  </si>
  <si>
    <t>14224200</t>
  </si>
  <si>
    <t>Сбор за парковку и стоянку автотранспорта</t>
  </si>
  <si>
    <t>14224300</t>
  </si>
  <si>
    <t>Сбор за осуществление деятельности по производству и обороту этилового спирта и алкогольной продукции от субъектов, получивших лицензию на реализацию алкогольной продукции</t>
  </si>
  <si>
    <t>14224410</t>
  </si>
  <si>
    <t>Сбор за осуществление деятельности по производству и обороту этилового спирта и алкогольной продукции от субъектов, получивших лицензию на производство и оборот алкогольной продукции</t>
  </si>
  <si>
    <t>14224420</t>
  </si>
  <si>
    <t>Сборы за взвешивание, измерение, пропуск и проезд транспортных средств</t>
  </si>
  <si>
    <t>14224500</t>
  </si>
  <si>
    <t>Сбор за проставление апостиля</t>
  </si>
  <si>
    <t>14224600</t>
  </si>
  <si>
    <t>Сбор за выдачу свидетельства на право ведения операций с ценными бумагами</t>
  </si>
  <si>
    <t>14224700</t>
  </si>
  <si>
    <t>Сбор за выдачу свидетельства о регистрации в едином государственном реестре</t>
  </si>
  <si>
    <t>14224800</t>
  </si>
  <si>
    <t>Прочие сборы</t>
  </si>
  <si>
    <t>14224900</t>
  </si>
  <si>
    <t>Медицинские услуги</t>
  </si>
  <si>
    <t>14231</t>
  </si>
  <si>
    <t>Плата за оказание консультативно-диагностической помощи на амбулаторном уровне</t>
  </si>
  <si>
    <t>14231100</t>
  </si>
  <si>
    <t>Плата за проведение лечебных мероприятий на амбулаторном уровне</t>
  </si>
  <si>
    <t>14231200</t>
  </si>
  <si>
    <t>Плата за оказание медицинской помощи в стационарозамещающих отделениях</t>
  </si>
  <si>
    <t>14231300</t>
  </si>
  <si>
    <t>Плата за оказание медицинской помощи в специализированных стационарах</t>
  </si>
  <si>
    <t>14231400</t>
  </si>
  <si>
    <t>Плата за оказание стоматологической помощи</t>
  </si>
  <si>
    <t>14231600</t>
  </si>
  <si>
    <t>Плата за проведение дезинсекционных, дезинфекционных и дератизационных мероприятий</t>
  </si>
  <si>
    <t>14231700</t>
  </si>
  <si>
    <t>Плата за оказание высокотехнологичных видов медицинской помощи (сверх установленной квоты)</t>
  </si>
  <si>
    <t>14231800</t>
  </si>
  <si>
    <t>Плата за неклассифицированные медицинские услуги</t>
  </si>
  <si>
    <t>14231900</t>
  </si>
  <si>
    <t xml:space="preserve">Образовательные и культурные услуги </t>
  </si>
  <si>
    <t>14232</t>
  </si>
  <si>
    <t>Плата за предоставление образования в учебных заведениях (ВУЗ, ПТУ, СУЗ)</t>
  </si>
  <si>
    <t>14232100</t>
  </si>
  <si>
    <t>Плата за проведение тестирования выпускников общеобразовательных школ-претендентов на получение документов особого образца</t>
  </si>
  <si>
    <t>14232200</t>
  </si>
  <si>
    <t>Поступления от учебно-производственной деятельности учащихся, плата за проживание в общежитиях, гостиницах</t>
  </si>
  <si>
    <t>14232300</t>
  </si>
  <si>
    <t>Плата за оказание дополнительных услуг дошкольными и школьными учреждениями</t>
  </si>
  <si>
    <t>14232400</t>
  </si>
  <si>
    <t>Плата за организацию и проведение обучающих программ, курсов, семинаров, конференций</t>
  </si>
  <si>
    <t>14232500</t>
  </si>
  <si>
    <t>Плата за предоставление довузовского, послевузовского и дополнительного образования</t>
  </si>
  <si>
    <t>14232600</t>
  </si>
  <si>
    <t>Плата за показ театральных постановок</t>
  </si>
  <si>
    <t>14232700</t>
  </si>
  <si>
    <t>Плата за предоставление залов и помещений, а также оборудования, инвентаря учреждений культуры</t>
  </si>
  <si>
    <t>14232800</t>
  </si>
  <si>
    <t xml:space="preserve">Плата за неклассифицированные  образовательные и культурные  услуги </t>
  </si>
  <si>
    <t>14232900</t>
  </si>
  <si>
    <t>Социальные услуги</t>
  </si>
  <si>
    <t>14233</t>
  </si>
  <si>
    <t xml:space="preserve">Плата за содействие в трудоустройстве за рубежом </t>
  </si>
  <si>
    <t>14233100</t>
  </si>
  <si>
    <t>Плата за публикацию научных статей в Интернет-журнале</t>
  </si>
  <si>
    <t>14233300</t>
  </si>
  <si>
    <t>Плата за предоставление комнат для свиданий</t>
  </si>
  <si>
    <t>14233400</t>
  </si>
  <si>
    <t xml:space="preserve">Плата за неклассифицированные социальные услуги  </t>
  </si>
  <si>
    <t>14233900</t>
  </si>
  <si>
    <t>Услуги регистрации, выдачи справок, удостоверений и других документов</t>
  </si>
  <si>
    <t>14234</t>
  </si>
  <si>
    <t>Плата за выдачу сертификата соответствия на оборудование и услуги связи</t>
  </si>
  <si>
    <t>14234100</t>
  </si>
  <si>
    <t>Плата за выдачу диплома/аттестата, нострификация документов о присуждении ученых степеней и присвоении ученых званий</t>
  </si>
  <si>
    <t>14234300</t>
  </si>
  <si>
    <t>Плата за выдачу справок, удостоверений, дубликатов, доверенности и полиса</t>
  </si>
  <si>
    <t>14234400</t>
  </si>
  <si>
    <t>Плата за подтверждение компетентности лабораторий, органов по сертификации продукции, персонала и так далее</t>
  </si>
  <si>
    <t>14234500</t>
  </si>
  <si>
    <t>Плата за предоставление сертификатов</t>
  </si>
  <si>
    <t>14234600</t>
  </si>
  <si>
    <t xml:space="preserve">Плата за неклассифицированные услуги по регистрации, выдаче справок, удостоверений и другие </t>
  </si>
  <si>
    <t>14234900</t>
  </si>
  <si>
    <t>Услуги по исследованию, анализу, оценке и экспертизе</t>
  </si>
  <si>
    <t>14235</t>
  </si>
  <si>
    <t>Плата за проведение экспертизы и исследований</t>
  </si>
  <si>
    <t>14235300</t>
  </si>
  <si>
    <t>Плата за проведение тестирования и оценки знаний</t>
  </si>
  <si>
    <t>14235400</t>
  </si>
  <si>
    <t>Плата за проведение анализа и обследования</t>
  </si>
  <si>
    <t>14235500</t>
  </si>
  <si>
    <t xml:space="preserve">Плата за неклассифицированные услуги по исследованию, анализу, оценке и экспертизе </t>
  </si>
  <si>
    <t>14235900</t>
  </si>
  <si>
    <t>Предоставление информации и услуги печати</t>
  </si>
  <si>
    <t>14236</t>
  </si>
  <si>
    <t>Плата за предоставление информации по авторефератам диссертаций и диссертациям</t>
  </si>
  <si>
    <t>14236100</t>
  </si>
  <si>
    <t>Плата за проведение статистических наблюдений, предоставление статистической информации</t>
  </si>
  <si>
    <t>14236200</t>
  </si>
  <si>
    <t>Плата за проведение поиска, подбора и предоставление информации</t>
  </si>
  <si>
    <t>14236300</t>
  </si>
  <si>
    <t>Плата за выдачу документов во временное пользование</t>
  </si>
  <si>
    <t>14236500</t>
  </si>
  <si>
    <t>Плата за оформление документов и документирование граждан</t>
  </si>
  <si>
    <t>14236600</t>
  </si>
  <si>
    <t xml:space="preserve">Плата за неклассифицированные услуги по предоставлению информации и печати  </t>
  </si>
  <si>
    <t>14236900</t>
  </si>
  <si>
    <t>Обеспечение безопасности и хранения</t>
  </si>
  <si>
    <t>14237</t>
  </si>
  <si>
    <t>Плата за химическую и биологическую обработку против вредителей</t>
  </si>
  <si>
    <t>14237100</t>
  </si>
  <si>
    <t>Плата за обеззараживание подкарантинных продуктов, средств и помещений</t>
  </si>
  <si>
    <t>14237200</t>
  </si>
  <si>
    <t>Плата за таможенное сопровождение товаров и транспортных средств</t>
  </si>
  <si>
    <t>14237400</t>
  </si>
  <si>
    <t xml:space="preserve">Плата за подготовку, прием и хранение документов </t>
  </si>
  <si>
    <t>14237500</t>
  </si>
  <si>
    <t>Плата за охрану и обеспечение безопасности объектов по договорам</t>
  </si>
  <si>
    <t>14237600</t>
  </si>
  <si>
    <t>Плата за сопровождение легковоспламеняющихся, сильно действующих, ядовитых веществ</t>
  </si>
  <si>
    <t>14237700</t>
  </si>
  <si>
    <t>Плата за поставку воды водопользователям</t>
  </si>
  <si>
    <t>14238100</t>
  </si>
  <si>
    <t>Плата за посещение объектов особо охраняемых природных территорий</t>
  </si>
  <si>
    <t>14238200</t>
  </si>
  <si>
    <t>Плата за реализацию древесины и посадочного материала</t>
  </si>
  <si>
    <t>14238300</t>
  </si>
  <si>
    <t>Плата за организацию и проведение подводно-технических, водолазных работ и дайвинга</t>
  </si>
  <si>
    <t>14238700</t>
  </si>
  <si>
    <t xml:space="preserve">Плата за организацию и проведение мероприятий сверх формата </t>
  </si>
  <si>
    <t>14238800</t>
  </si>
  <si>
    <t>Прочие поступления</t>
  </si>
  <si>
    <t>14239</t>
  </si>
  <si>
    <t>Попечительские взносы</t>
  </si>
  <si>
    <t>14239100</t>
  </si>
  <si>
    <t>Средства от реализации товаров собственного производства</t>
  </si>
  <si>
    <t>14239300</t>
  </si>
  <si>
    <t xml:space="preserve">Плата за оказание межведомственных услуг, предоставляемых на договорной основе государственными и муниципальными учреждениями </t>
  </si>
  <si>
    <t>14239400</t>
  </si>
  <si>
    <t>Отчисления выше/ниже стоящих учреждений</t>
  </si>
  <si>
    <t>14239500</t>
  </si>
  <si>
    <t>Прочие поступления, отнесенные к категории государственных и муниципальных услуг</t>
  </si>
  <si>
    <t>14239900</t>
  </si>
  <si>
    <t>Штрафы, пени, санкции, конфискации</t>
  </si>
  <si>
    <t>143</t>
  </si>
  <si>
    <t>1431</t>
  </si>
  <si>
    <t>14311</t>
  </si>
  <si>
    <t>Штрафы</t>
  </si>
  <si>
    <t>14311110</t>
  </si>
  <si>
    <t>Пени, финансовые санкции по штрафам</t>
  </si>
  <si>
    <t>14311120</t>
  </si>
  <si>
    <t>Поступления от реализации конфискованного, бесхозяйного и выморочного имущества</t>
  </si>
  <si>
    <t>14311300</t>
  </si>
  <si>
    <t>Поступления от проведения контрольно-надзорных мероприятий</t>
  </si>
  <si>
    <t>14311400</t>
  </si>
  <si>
    <t>Возмещение причиненного ущерба по экономическим преступлениям</t>
  </si>
  <si>
    <t>14311500</t>
  </si>
  <si>
    <t>Плата по возмещению экологического ущерба</t>
  </si>
  <si>
    <t>14311600</t>
  </si>
  <si>
    <t>Штрафы за порчу земель</t>
  </si>
  <si>
    <t>14311700</t>
  </si>
  <si>
    <t>Возмещение вреда и ущерба причиненного автомобильным дорогам общего пользования</t>
  </si>
  <si>
    <t>14311800</t>
  </si>
  <si>
    <t>Возмещение ущерба по уголовным делам коррупционного характера</t>
  </si>
  <si>
    <t>14311900</t>
  </si>
  <si>
    <t>Добровольные трансферты и гранты единицам государственного сектора</t>
  </si>
  <si>
    <t>144</t>
  </si>
  <si>
    <t>1441</t>
  </si>
  <si>
    <t>14411</t>
  </si>
  <si>
    <t xml:space="preserve">Текущая помощь </t>
  </si>
  <si>
    <t>14411100</t>
  </si>
  <si>
    <t>Капитальные</t>
  </si>
  <si>
    <t>14412</t>
  </si>
  <si>
    <t xml:space="preserve">Капитальная помощь </t>
  </si>
  <si>
    <t>14412100</t>
  </si>
  <si>
    <t>Прочие неналоговые доходы</t>
  </si>
  <si>
    <t>145</t>
  </si>
  <si>
    <t>1451</t>
  </si>
  <si>
    <t>14511</t>
  </si>
  <si>
    <t>Доходы обращенные в пользу государства</t>
  </si>
  <si>
    <t>14511110</t>
  </si>
  <si>
    <t>Доходы, обращенные в пользу государства по экономической амнистии</t>
  </si>
  <si>
    <t>14511120</t>
  </si>
  <si>
    <t>Курсовая прибыль/убыток</t>
  </si>
  <si>
    <t>14511200</t>
  </si>
  <si>
    <t>Отчисления на развитие и содержание инфраструктуры местного значения</t>
  </si>
  <si>
    <t>14511400</t>
  </si>
  <si>
    <t xml:space="preserve">Прочие неналоговые доходы </t>
  </si>
  <si>
    <t>14511900</t>
  </si>
  <si>
    <t>701 Государственные службы общего назначения</t>
  </si>
  <si>
    <t>704 Экономические вопросы</t>
  </si>
  <si>
    <t>705 Охрана окружающей среды</t>
  </si>
  <si>
    <t>706 Жилищные и коммунальные услуги</t>
  </si>
  <si>
    <t>707 Здравоохранение</t>
  </si>
  <si>
    <t>708 Отдых, культура и религия</t>
  </si>
  <si>
    <t>709 Образование</t>
  </si>
  <si>
    <t>710 Социальная защита</t>
  </si>
  <si>
    <r>
      <rPr>
        <sz val="12"/>
        <rFont val="Times New Roman"/>
        <family val="1"/>
        <charset val="204"/>
      </rPr>
      <t>Наименование показателей</t>
    </r>
  </si>
  <si>
    <r>
      <rPr>
        <sz val="12"/>
        <rFont val="Times New Roman"/>
        <family val="1"/>
        <charset val="204"/>
      </rPr>
      <t>Оплата труда работников</t>
    </r>
  </si>
  <si>
    <r>
      <rPr>
        <sz val="12"/>
        <rFont val="Times New Roman"/>
        <family val="1"/>
        <charset val="204"/>
      </rPr>
      <t>21</t>
    </r>
  </si>
  <si>
    <r>
      <rPr>
        <sz val="12"/>
        <rFont val="Times New Roman"/>
        <family val="1"/>
        <charset val="204"/>
      </rPr>
      <t>Приобретение и использование товаров и услуг</t>
    </r>
  </si>
  <si>
    <r>
      <rPr>
        <sz val="12"/>
        <rFont val="Times New Roman"/>
        <family val="1"/>
        <charset val="204"/>
      </rPr>
      <t>22</t>
    </r>
  </si>
  <si>
    <r>
      <rPr>
        <sz val="12"/>
        <rFont val="Times New Roman"/>
        <family val="1"/>
        <charset val="204"/>
      </rPr>
      <t>24</t>
    </r>
  </si>
  <si>
    <r>
      <rPr>
        <sz val="12"/>
        <rFont val="Times New Roman"/>
        <family val="1"/>
        <charset val="204"/>
      </rPr>
      <t xml:space="preserve">Субсидии </t>
    </r>
  </si>
  <si>
    <r>
      <rPr>
        <sz val="12"/>
        <rFont val="Times New Roman"/>
        <family val="1"/>
        <charset val="204"/>
      </rPr>
      <t>25</t>
    </r>
  </si>
  <si>
    <r>
      <rPr>
        <sz val="12"/>
        <rFont val="Times New Roman"/>
        <family val="1"/>
        <charset val="204"/>
      </rPr>
      <t xml:space="preserve">Гранты и взносы </t>
    </r>
  </si>
  <si>
    <r>
      <rPr>
        <sz val="12"/>
        <rFont val="Times New Roman"/>
        <family val="1"/>
        <charset val="204"/>
      </rPr>
      <t>26</t>
    </r>
  </si>
  <si>
    <r>
      <rPr>
        <sz val="12"/>
        <rFont val="Times New Roman"/>
        <family val="1"/>
        <charset val="204"/>
      </rPr>
      <t xml:space="preserve">Социальные пособия и выплаты </t>
    </r>
  </si>
  <si>
    <r>
      <rPr>
        <sz val="12"/>
        <rFont val="Times New Roman"/>
        <family val="1"/>
        <charset val="204"/>
      </rPr>
      <t>27</t>
    </r>
  </si>
  <si>
    <r>
      <rPr>
        <sz val="12"/>
        <rFont val="Times New Roman"/>
        <family val="1"/>
        <charset val="204"/>
      </rPr>
      <t>Другие расходы</t>
    </r>
  </si>
  <si>
    <r>
      <rPr>
        <sz val="12"/>
        <rFont val="Times New Roman"/>
        <family val="1"/>
        <charset val="204"/>
      </rPr>
      <t>28</t>
    </r>
  </si>
  <si>
    <r>
      <rPr>
        <sz val="12"/>
        <rFont val="Times New Roman"/>
        <family val="1"/>
        <charset val="204"/>
      </rPr>
      <t>За счёт специальных средств</t>
    </r>
  </si>
  <si>
    <t>706  Жилищные и коммунальные услуги</t>
  </si>
  <si>
    <t xml:space="preserve">  Приобретение</t>
  </si>
  <si>
    <t>Утвержденный бюджет</t>
  </si>
  <si>
    <t>Уточненный бюджет</t>
  </si>
  <si>
    <t xml:space="preserve">  Продажа</t>
  </si>
  <si>
    <t>За счёт бюджетных средств в т.ч.</t>
  </si>
  <si>
    <t>Нефинансовые активы</t>
  </si>
  <si>
    <t>Основные фонды</t>
  </si>
  <si>
    <t>Ценности</t>
  </si>
  <si>
    <t>Земля и другие непроизведенные активы</t>
  </si>
  <si>
    <t>ЗА СЧЕТ СПЕЦ СРЕДСТВ</t>
  </si>
  <si>
    <t>Запасы</t>
  </si>
  <si>
    <t>ИОГО РАСХОДЫ</t>
  </si>
  <si>
    <t>Внутренние  заимствования</t>
  </si>
  <si>
    <t>Проект</t>
  </si>
  <si>
    <t xml:space="preserve">Коды классиф. доходов </t>
  </si>
  <si>
    <t>Доходы (без учета полученных официальных трансфертов)</t>
  </si>
  <si>
    <t>в т.ч. ГНС</t>
  </si>
  <si>
    <t>в т.ч. ГТС</t>
  </si>
  <si>
    <t>ДОХОДЫ /ПОСТУПЛЕНИЕ ДЕНЕЖНЫХ СРЕДСТВ ОТ ОПЕРАЦИОННОЙ ДЕЯТЕЛЬНОСТИ/</t>
  </si>
  <si>
    <t>% вып.</t>
  </si>
  <si>
    <t>%.вып.</t>
  </si>
  <si>
    <t>% вы.</t>
  </si>
  <si>
    <t xml:space="preserve">     (тыс.сом)</t>
  </si>
  <si>
    <t>Коды эконом. классиф. Расходов</t>
  </si>
  <si>
    <t>702,703 Оборона, Общественный порядок и безопасность</t>
  </si>
  <si>
    <t>За счёт бюджетных средств</t>
  </si>
  <si>
    <t>откл. (+-)</t>
  </si>
  <si>
    <t>откл.(+-)</t>
  </si>
  <si>
    <t xml:space="preserve"> РАСХОДЫ/ВЫПЛАТЫ ДЕНЕЖНЫХ СРЕДСТВ ДЛЯ ПРОВЕДЕНИЯ ОПЕРАЦИОННОЙ ДЕЯТЕЛЬНОСТИ/</t>
  </si>
  <si>
    <r>
      <rPr>
        <b/>
        <sz val="12"/>
        <rFont val="Times New Roman"/>
        <family val="1"/>
        <charset val="204"/>
      </rPr>
      <t>Всего расходов</t>
    </r>
  </si>
  <si>
    <r>
      <rPr>
        <b/>
        <sz val="12"/>
        <rFont val="Times New Roman"/>
        <family val="1"/>
        <charset val="204"/>
      </rPr>
      <t>2</t>
    </r>
  </si>
  <si>
    <r>
      <rPr>
        <b/>
        <sz val="12"/>
        <rFont val="Times New Roman"/>
        <family val="1"/>
        <charset val="204"/>
      </rPr>
      <t>За счёт специальных средств</t>
    </r>
  </si>
  <si>
    <t>ВСЕГО РАСХОДОВ</t>
  </si>
  <si>
    <t>ОПЕРАЦИИ С АКТИВАМИ И ОБЯЗАТЕЛЬСТВАМИ</t>
  </si>
  <si>
    <t xml:space="preserve">Коды эконом.классиф. </t>
  </si>
  <si>
    <t xml:space="preserve"> Местный бюджет</t>
  </si>
  <si>
    <t>ПОТОКИ ДЕНЕЖНЫХ СРЕДСТВ В СВЯЗИ С ВЛОЖЕНИЯМИ В НЕФИНАНСОВЫЕ АКТИВЫ/</t>
  </si>
  <si>
    <t xml:space="preserve">702,703 Оборона, Общественный порядок и безопасность </t>
  </si>
  <si>
    <t>в т.ч. Специальные средства</t>
  </si>
  <si>
    <t>Гранты другим единицам сектора государственного управления</t>
  </si>
  <si>
    <t>263</t>
  </si>
  <si>
    <r>
      <t xml:space="preserve"> </t>
    </r>
    <r>
      <rPr>
        <b/>
        <sz val="8"/>
        <rFont val="Times New Roman"/>
        <family val="1"/>
        <charset val="204"/>
      </rPr>
      <t>Местный бюджет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</si>
</sst>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\ _₽_-;\-* #,##0.00\ _₽_-;_-* &quot;-&quot;??\ _₽_-;_-@_-"/>
    <numFmt numFmtId="164" formatCode="#,##0.0_ ;[Red]\-#,##0.0\ "/>
    <numFmt numFmtId="165" formatCode="#,##0.0"/>
    <numFmt numFmtId="166" formatCode="0.0"/>
    <numFmt numFmtId="167" formatCode="#,##0.000_ ;[Red]\-#,##0.000\ "/>
    <numFmt numFmtId="168" formatCode="#,##0.0000_ ;[Red]\-#,##0.0000\ "/>
    <numFmt numFmtId="169" formatCode="_-* #,##0\ _₽_-;\-* #,##0\ _₽_-;_-* &quot;-&quot;??\ _₽_-;_-@_-"/>
    <numFmt numFmtId="170" formatCode="#,##0.0\ _₽;\-#,##0.0\ _₽"/>
    <numFmt numFmtId="171" formatCode="0_ ;\-0\ "/>
    <numFmt numFmtId="172" formatCode="_-* #,##0.0\ _₽_-;\-* #,##0.0\ _₽_-;_-* &quot;-&quot;??\ _₽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sz val="11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i/>
      <sz val="12"/>
      <color rgb="FFC00000"/>
      <name val="Times New Roman"/>
      <family val="1"/>
      <charset val="204"/>
    </font>
    <font>
      <i/>
      <sz val="11"/>
      <name val="Calibri"/>
      <family val="2"/>
      <scheme val="minor"/>
    </font>
    <font>
      <i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7">
    <xf numFmtId="0" fontId="0" fillId="0" borderId="0" xfId="0"/>
    <xf numFmtId="0" fontId="3" fillId="2" borderId="2" xfId="0" applyNumberFormat="1" applyFont="1" applyFill="1" applyBorder="1" applyAlignment="1" applyProtection="1">
      <alignment horizontal="left" vertical="center"/>
    </xf>
    <xf numFmtId="49" fontId="2" fillId="0" borderId="2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49" fontId="12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13" fillId="0" borderId="2" xfId="0" applyNumberFormat="1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49" fontId="2" fillId="0" borderId="11" xfId="0" applyNumberFormat="1" applyFont="1" applyFill="1" applyBorder="1" applyAlignment="1" applyProtection="1">
      <alignment horizontal="left" vertical="center"/>
    </xf>
    <xf numFmtId="49" fontId="9" fillId="0" borderId="2" xfId="0" applyNumberFormat="1" applyFont="1" applyFill="1" applyBorder="1" applyAlignment="1" applyProtection="1">
      <alignment horizontal="left" vertical="center"/>
    </xf>
    <xf numFmtId="4" fontId="2" fillId="0" borderId="2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distributed"/>
    </xf>
    <xf numFmtId="0" fontId="10" fillId="2" borderId="0" xfId="0" applyFont="1" applyFill="1" applyAlignment="1">
      <alignment horizontal="left" vertical="center" wrapText="1"/>
    </xf>
    <xf numFmtId="164" fontId="10" fillId="2" borderId="0" xfId="1" applyNumberFormat="1" applyFont="1" applyFill="1" applyAlignment="1">
      <alignment horizontal="left" vertical="center" wrapText="1"/>
    </xf>
    <xf numFmtId="0" fontId="11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1" fillId="2" borderId="0" xfId="1" applyNumberFormat="1" applyFont="1" applyFill="1" applyAlignment="1">
      <alignment vertical="center"/>
    </xf>
    <xf numFmtId="0" fontId="3" fillId="2" borderId="6" xfId="0" applyNumberFormat="1" applyFont="1" applyFill="1" applyBorder="1" applyAlignment="1" applyProtection="1">
      <alignment horizontal="left" vertical="center" wrapText="1"/>
    </xf>
    <xf numFmtId="0" fontId="8" fillId="2" borderId="13" xfId="0" applyNumberFormat="1" applyFont="1" applyFill="1" applyBorder="1" applyAlignment="1" applyProtection="1">
      <alignment horizontal="center" vertical="center" wrapText="1"/>
    </xf>
    <xf numFmtId="0" fontId="15" fillId="2" borderId="6" xfId="0" applyNumberFormat="1" applyFont="1" applyFill="1" applyBorder="1" applyAlignment="1" applyProtection="1">
      <alignment horizontal="left" vertical="center" wrapText="1"/>
    </xf>
    <xf numFmtId="0" fontId="15" fillId="2" borderId="2" xfId="0" applyNumberFormat="1" applyFont="1" applyFill="1" applyBorder="1" applyAlignment="1" applyProtection="1">
      <alignment horizontal="left" vertical="center"/>
    </xf>
    <xf numFmtId="0" fontId="8" fillId="2" borderId="2" xfId="0" applyNumberFormat="1" applyFont="1" applyFill="1" applyBorder="1" applyAlignment="1" applyProtection="1">
      <alignment horizontal="left" vertical="center"/>
    </xf>
    <xf numFmtId="0" fontId="8" fillId="2" borderId="14" xfId="0" applyNumberFormat="1" applyFont="1" applyFill="1" applyBorder="1" applyAlignment="1" applyProtection="1">
      <alignment horizontal="center" vertical="center" wrapText="1"/>
    </xf>
    <xf numFmtId="0" fontId="4" fillId="2" borderId="6" xfId="0" applyNumberFormat="1" applyFont="1" applyFill="1" applyBorder="1" applyAlignment="1" applyProtection="1">
      <alignment horizontal="left" vertical="center" wrapText="1"/>
    </xf>
    <xf numFmtId="0" fontId="8" fillId="2" borderId="6" xfId="0" applyNumberFormat="1" applyFont="1" applyFill="1" applyBorder="1" applyAlignment="1" applyProtection="1">
      <alignment horizontal="left" vertical="center" wrapText="1"/>
    </xf>
    <xf numFmtId="0" fontId="7" fillId="2" borderId="6" xfId="0" applyNumberFormat="1" applyFont="1" applyFill="1" applyBorder="1" applyAlignment="1" applyProtection="1">
      <alignment horizontal="left" vertical="center" wrapText="1"/>
    </xf>
    <xf numFmtId="0" fontId="16" fillId="2" borderId="6" xfId="0" applyNumberFormat="1" applyFont="1" applyFill="1" applyBorder="1" applyAlignment="1" applyProtection="1">
      <alignment horizontal="left" vertical="center" wrapText="1"/>
    </xf>
    <xf numFmtId="0" fontId="8" fillId="2" borderId="29" xfId="0" applyNumberFormat="1" applyFont="1" applyFill="1" applyBorder="1" applyAlignment="1" applyProtection="1">
      <alignment horizontal="left" vertical="center" wrapText="1"/>
    </xf>
    <xf numFmtId="0" fontId="4" fillId="2" borderId="29" xfId="0" applyNumberFormat="1" applyFont="1" applyFill="1" applyBorder="1" applyAlignment="1" applyProtection="1">
      <alignment horizontal="left" vertical="center" wrapText="1"/>
    </xf>
    <xf numFmtId="0" fontId="8" fillId="2" borderId="9" xfId="0" applyNumberFormat="1" applyFont="1" applyFill="1" applyBorder="1" applyAlignment="1" applyProtection="1">
      <alignment horizontal="center" vertical="center" wrapText="1"/>
    </xf>
    <xf numFmtId="0" fontId="8" fillId="2" borderId="10" xfId="0" applyNumberFormat="1" applyFont="1" applyFill="1" applyBorder="1" applyAlignment="1" applyProtection="1">
      <alignment horizontal="center" vertical="center" wrapText="1"/>
    </xf>
    <xf numFmtId="0" fontId="8" fillId="2" borderId="8" xfId="0" applyNumberFormat="1" applyFont="1" applyFill="1" applyBorder="1" applyAlignment="1" applyProtection="1">
      <alignment horizontal="center" vertical="center" wrapText="1"/>
    </xf>
    <xf numFmtId="0" fontId="8" fillId="2" borderId="20" xfId="0" applyNumberFormat="1" applyFont="1" applyFill="1" applyBorder="1" applyAlignment="1" applyProtection="1">
      <alignment horizontal="center" vertical="center" wrapText="1"/>
    </xf>
    <xf numFmtId="0" fontId="8" fillId="2" borderId="3" xfId="0" applyNumberFormat="1" applyFont="1" applyFill="1" applyBorder="1" applyAlignment="1" applyProtection="1">
      <alignment horizontal="center" vertical="center" wrapText="1"/>
    </xf>
    <xf numFmtId="43" fontId="4" fillId="2" borderId="6" xfId="0" applyNumberFormat="1" applyFont="1" applyFill="1" applyBorder="1" applyAlignment="1" applyProtection="1">
      <alignment horizontal="left" vertical="center" wrapText="1"/>
    </xf>
    <xf numFmtId="0" fontId="16" fillId="2" borderId="29" xfId="0" applyNumberFormat="1" applyFont="1" applyFill="1" applyBorder="1" applyAlignment="1" applyProtection="1">
      <alignment horizontal="left"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vertical="center" wrapText="1"/>
    </xf>
    <xf numFmtId="0" fontId="8" fillId="2" borderId="0" xfId="0" applyFont="1" applyFill="1" applyAlignment="1">
      <alignment horizontal="center" vertical="center"/>
    </xf>
    <xf numFmtId="165" fontId="18" fillId="2" borderId="2" xfId="1" applyNumberFormat="1" applyFont="1" applyFill="1" applyBorder="1" applyAlignment="1">
      <alignment vertical="center"/>
    </xf>
    <xf numFmtId="165" fontId="8" fillId="2" borderId="2" xfId="1" applyNumberFormat="1" applyFont="1" applyFill="1" applyBorder="1" applyAlignment="1" applyProtection="1">
      <alignment horizontal="right" vertical="center" wrapText="1"/>
    </xf>
    <xf numFmtId="165" fontId="8" fillId="2" borderId="7" xfId="1" applyNumberFormat="1" applyFont="1" applyFill="1" applyBorder="1" applyAlignment="1" applyProtection="1">
      <alignment horizontal="right" vertical="center" wrapText="1"/>
    </xf>
    <xf numFmtId="0" fontId="8" fillId="2" borderId="0" xfId="0" applyFont="1" applyFill="1" applyAlignment="1">
      <alignment vertical="center"/>
    </xf>
    <xf numFmtId="165" fontId="14" fillId="2" borderId="2" xfId="1" applyNumberFormat="1" applyFont="1" applyFill="1" applyBorder="1" applyAlignment="1">
      <alignment vertical="center"/>
    </xf>
    <xf numFmtId="165" fontId="4" fillId="2" borderId="2" xfId="1" applyNumberFormat="1" applyFont="1" applyFill="1" applyBorder="1" applyAlignment="1" applyProtection="1">
      <alignment horizontal="right" vertical="center" wrapText="1"/>
    </xf>
    <xf numFmtId="165" fontId="4" fillId="2" borderId="7" xfId="1" applyNumberFormat="1" applyFont="1" applyFill="1" applyBorder="1" applyAlignment="1" applyProtection="1">
      <alignment horizontal="right" vertical="center" wrapText="1"/>
    </xf>
    <xf numFmtId="0" fontId="4" fillId="2" borderId="0" xfId="0" applyFont="1" applyFill="1" applyAlignment="1">
      <alignment vertical="center"/>
    </xf>
    <xf numFmtId="165" fontId="16" fillId="2" borderId="2" xfId="1" applyNumberFormat="1" applyFont="1" applyFill="1" applyBorder="1" applyAlignment="1" applyProtection="1">
      <alignment horizontal="right" vertical="center" wrapText="1"/>
    </xf>
    <xf numFmtId="0" fontId="16" fillId="2" borderId="0" xfId="0" applyFont="1" applyFill="1" applyAlignment="1">
      <alignment vertical="center"/>
    </xf>
    <xf numFmtId="0" fontId="8" fillId="2" borderId="30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vertical="center"/>
    </xf>
    <xf numFmtId="165" fontId="18" fillId="2" borderId="9" xfId="1" applyNumberFormat="1" applyFont="1" applyFill="1" applyBorder="1" applyAlignment="1">
      <alignment vertical="center"/>
    </xf>
    <xf numFmtId="165" fontId="18" fillId="2" borderId="10" xfId="1" applyNumberFormat="1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43" fontId="14" fillId="2" borderId="0" xfId="1" applyFont="1" applyFill="1" applyAlignment="1">
      <alignment vertical="center"/>
    </xf>
    <xf numFmtId="0" fontId="7" fillId="2" borderId="6" xfId="0" applyNumberFormat="1" applyFont="1" applyFill="1" applyBorder="1" applyAlignment="1" applyProtection="1">
      <alignment horizontal="left" vertical="center" wrapText="1"/>
      <protection locked="0"/>
    </xf>
    <xf numFmtId="165" fontId="5" fillId="2" borderId="0" xfId="1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65" fontId="5" fillId="2" borderId="2" xfId="1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5" fillId="2" borderId="6" xfId="0" applyNumberFormat="1" applyFont="1" applyFill="1" applyBorder="1" applyAlignment="1" applyProtection="1">
      <alignment horizontal="left" vertical="center" wrapText="1"/>
      <protection locked="0"/>
    </xf>
    <xf numFmtId="0" fontId="5" fillId="2" borderId="0" xfId="0" applyFont="1" applyFill="1" applyAlignment="1">
      <alignment horizontal="left" vertical="center" wrapText="1"/>
    </xf>
    <xf numFmtId="0" fontId="3" fillId="2" borderId="2" xfId="0" applyNumberFormat="1" applyFont="1" applyFill="1" applyBorder="1" applyAlignment="1" applyProtection="1">
      <alignment horizontal="left" vertical="center"/>
      <protection locked="0"/>
    </xf>
    <xf numFmtId="0" fontId="6" fillId="2" borderId="2" xfId="0" applyNumberFormat="1" applyFont="1" applyFill="1" applyBorder="1" applyAlignment="1" applyProtection="1">
      <alignment horizontal="left" vertical="center"/>
      <protection locked="0"/>
    </xf>
    <xf numFmtId="0" fontId="5" fillId="2" borderId="2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>
      <alignment horizontal="left" vertical="center"/>
    </xf>
    <xf numFmtId="0" fontId="8" fillId="2" borderId="31" xfId="0" applyNumberFormat="1" applyFont="1" applyFill="1" applyBorder="1" applyAlignment="1" applyProtection="1">
      <alignment horizontal="left" vertical="center" wrapText="1"/>
    </xf>
    <xf numFmtId="0" fontId="7" fillId="2" borderId="33" xfId="0" applyNumberFormat="1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Alignment="1">
      <alignment horizontal="right" vertical="center"/>
    </xf>
    <xf numFmtId="0" fontId="7" fillId="2" borderId="2" xfId="0" applyNumberFormat="1" applyFont="1" applyFill="1" applyBorder="1" applyAlignment="1" applyProtection="1">
      <alignment horizontal="left" vertical="center"/>
    </xf>
    <xf numFmtId="165" fontId="6" fillId="2" borderId="2" xfId="1" applyNumberFormat="1" applyFont="1" applyFill="1" applyBorder="1" applyAlignment="1">
      <alignment horizontal="right" vertical="center"/>
    </xf>
    <xf numFmtId="0" fontId="7" fillId="2" borderId="2" xfId="0" applyNumberFormat="1" applyFont="1" applyFill="1" applyBorder="1" applyAlignment="1" applyProtection="1">
      <alignment horizontal="left" vertical="center"/>
      <protection locked="0"/>
    </xf>
    <xf numFmtId="165" fontId="8" fillId="2" borderId="2" xfId="1" applyNumberFormat="1" applyFont="1" applyFill="1" applyBorder="1" applyAlignment="1">
      <alignment horizontal="right" vertical="center"/>
    </xf>
    <xf numFmtId="0" fontId="5" fillId="2" borderId="0" xfId="0" applyFont="1" applyFill="1" applyAlignment="1"/>
    <xf numFmtId="0" fontId="6" fillId="2" borderId="8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/>
    </xf>
    <xf numFmtId="0" fontId="20" fillId="0" borderId="0" xfId="0" applyFont="1" applyFill="1"/>
    <xf numFmtId="0" fontId="20" fillId="0" borderId="0" xfId="0" applyFont="1" applyFill="1" applyAlignment="1">
      <alignment vertical="center"/>
    </xf>
    <xf numFmtId="164" fontId="20" fillId="0" borderId="0" xfId="0" applyNumberFormat="1" applyFont="1" applyFill="1" applyAlignment="1">
      <alignment vertical="center"/>
    </xf>
    <xf numFmtId="164" fontId="20" fillId="0" borderId="0" xfId="1" applyNumberFormat="1" applyFont="1" applyFill="1" applyAlignment="1"/>
    <xf numFmtId="168" fontId="20" fillId="0" borderId="0" xfId="1" applyNumberFormat="1" applyFont="1" applyFill="1" applyAlignment="1"/>
    <xf numFmtId="164" fontId="11" fillId="0" borderId="1" xfId="1" applyNumberFormat="1" applyFont="1" applyFill="1" applyBorder="1" applyAlignment="1"/>
    <xf numFmtId="165" fontId="9" fillId="0" borderId="2" xfId="1" applyNumberFormat="1" applyFont="1" applyFill="1" applyBorder="1" applyAlignment="1" applyProtection="1">
      <alignment vertical="center" wrapText="1"/>
      <protection locked="0"/>
    </xf>
    <xf numFmtId="164" fontId="20" fillId="0" borderId="0" xfId="0" applyNumberFormat="1" applyFont="1" applyFill="1" applyAlignment="1"/>
    <xf numFmtId="167" fontId="20" fillId="0" borderId="0" xfId="1" applyNumberFormat="1" applyFont="1" applyFill="1" applyAlignment="1"/>
    <xf numFmtId="165" fontId="2" fillId="0" borderId="2" xfId="1" applyNumberFormat="1" applyFont="1" applyFill="1" applyBorder="1" applyAlignment="1" applyProtection="1">
      <alignment vertical="center" wrapText="1"/>
      <protection locked="0"/>
    </xf>
    <xf numFmtId="0" fontId="21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8" fillId="2" borderId="2" xfId="1" applyFont="1" applyFill="1" applyBorder="1" applyAlignment="1" applyProtection="1">
      <alignment horizontal="center" vertical="center" wrapText="1"/>
      <protection locked="0"/>
    </xf>
    <xf numFmtId="43" fontId="8" fillId="2" borderId="2" xfId="1" applyFont="1" applyFill="1" applyBorder="1" applyAlignment="1">
      <alignment horizontal="center" vertical="center"/>
    </xf>
    <xf numFmtId="170" fontId="8" fillId="2" borderId="2" xfId="1" applyNumberFormat="1" applyFont="1" applyFill="1" applyBorder="1" applyAlignment="1">
      <alignment horizontal="right" vertical="center"/>
    </xf>
    <xf numFmtId="171" fontId="8" fillId="2" borderId="2" xfId="1" applyNumberFormat="1" applyFont="1" applyFill="1" applyBorder="1" applyAlignment="1">
      <alignment horizontal="center" vertical="center"/>
    </xf>
    <xf numFmtId="165" fontId="2" fillId="0" borderId="11" xfId="1" applyNumberFormat="1" applyFont="1" applyFill="1" applyBorder="1" applyAlignment="1" applyProtection="1">
      <alignment vertical="center" wrapText="1"/>
      <protection locked="0"/>
    </xf>
    <xf numFmtId="164" fontId="2" fillId="0" borderId="8" xfId="0" applyNumberFormat="1" applyFont="1" applyFill="1" applyBorder="1" applyAlignment="1">
      <alignment horizontal="center" vertical="center" wrapText="1"/>
    </xf>
    <xf numFmtId="164" fontId="2" fillId="0" borderId="9" xfId="0" applyNumberFormat="1" applyFont="1" applyFill="1" applyBorder="1" applyAlignment="1">
      <alignment horizontal="center" vertical="center" wrapText="1"/>
    </xf>
    <xf numFmtId="164" fontId="2" fillId="0" borderId="8" xfId="1" applyNumberFormat="1" applyFont="1" applyFill="1" applyBorder="1" applyAlignment="1">
      <alignment horizontal="center" vertical="center" wrapText="1"/>
    </xf>
    <xf numFmtId="164" fontId="2" fillId="0" borderId="9" xfId="1" applyNumberFormat="1" applyFont="1" applyFill="1" applyBorder="1" applyAlignment="1">
      <alignment horizontal="center" vertical="center" wrapText="1"/>
    </xf>
    <xf numFmtId="0" fontId="2" fillId="0" borderId="31" xfId="0" applyFont="1" applyFill="1" applyBorder="1" applyAlignment="1" applyProtection="1">
      <alignment vertical="center" wrapText="1"/>
    </xf>
    <xf numFmtId="49" fontId="2" fillId="0" borderId="6" xfId="0" applyNumberFormat="1" applyFont="1" applyFill="1" applyBorder="1" applyAlignment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49" fontId="2" fillId="0" borderId="6" xfId="0" applyNumberFormat="1" applyFont="1" applyFill="1" applyBorder="1" applyAlignment="1">
      <alignment vertical="center"/>
    </xf>
    <xf numFmtId="49" fontId="9" fillId="0" borderId="6" xfId="0" applyNumberFormat="1" applyFont="1" applyFill="1" applyBorder="1" applyAlignment="1">
      <alignment vertical="center"/>
    </xf>
    <xf numFmtId="0" fontId="9" fillId="0" borderId="6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left" vertical="center" wrapText="1"/>
    </xf>
    <xf numFmtId="49" fontId="2" fillId="0" borderId="9" xfId="0" applyNumberFormat="1" applyFont="1" applyFill="1" applyBorder="1" applyAlignment="1">
      <alignment horizontal="center" vertical="center"/>
    </xf>
    <xf numFmtId="165" fontId="2" fillId="0" borderId="9" xfId="1" applyNumberFormat="1" applyFont="1" applyFill="1" applyBorder="1" applyAlignment="1" applyProtection="1">
      <alignment vertical="center" wrapText="1"/>
      <protection locked="0"/>
    </xf>
    <xf numFmtId="171" fontId="4" fillId="2" borderId="2" xfId="1" applyNumberFormat="1" applyFont="1" applyFill="1" applyBorder="1" applyAlignment="1">
      <alignment horizontal="center" vertical="center"/>
    </xf>
    <xf numFmtId="170" fontId="4" fillId="2" borderId="2" xfId="1" applyNumberFormat="1" applyFont="1" applyFill="1" applyBorder="1" applyAlignment="1">
      <alignment horizontal="right" vertical="center"/>
    </xf>
    <xf numFmtId="43" fontId="8" fillId="2" borderId="11" xfId="1" applyFont="1" applyFill="1" applyBorder="1" applyAlignment="1" applyProtection="1">
      <alignment horizontal="center" vertical="center" wrapText="1"/>
    </xf>
    <xf numFmtId="169" fontId="8" fillId="2" borderId="11" xfId="1" applyNumberFormat="1" applyFont="1" applyFill="1" applyBorder="1" applyAlignment="1" applyProtection="1">
      <alignment horizontal="center" vertical="center" wrapText="1"/>
    </xf>
    <xf numFmtId="169" fontId="8" fillId="2" borderId="37" xfId="1" applyNumberFormat="1" applyFont="1" applyFill="1" applyBorder="1" applyAlignment="1" applyProtection="1">
      <alignment horizontal="center" vertical="center" wrapText="1"/>
    </xf>
    <xf numFmtId="165" fontId="22" fillId="2" borderId="2" xfId="1" applyNumberFormat="1" applyFont="1" applyFill="1" applyBorder="1" applyAlignment="1">
      <alignment vertical="center"/>
    </xf>
    <xf numFmtId="165" fontId="23" fillId="2" borderId="2" xfId="1" applyNumberFormat="1" applyFont="1" applyFill="1" applyBorder="1" applyAlignment="1">
      <alignment vertical="center"/>
    </xf>
    <xf numFmtId="165" fontId="16" fillId="2" borderId="7" xfId="1" applyNumberFormat="1" applyFont="1" applyFill="1" applyBorder="1" applyAlignment="1" applyProtection="1">
      <alignment horizontal="right" vertical="center" wrapText="1"/>
    </xf>
    <xf numFmtId="0" fontId="24" fillId="2" borderId="29" xfId="0" applyNumberFormat="1" applyFont="1" applyFill="1" applyBorder="1" applyAlignment="1" applyProtection="1">
      <alignment horizontal="left" vertical="center" wrapText="1"/>
    </xf>
    <xf numFmtId="0" fontId="24" fillId="2" borderId="6" xfId="0" applyNumberFormat="1" applyFont="1" applyFill="1" applyBorder="1" applyAlignment="1" applyProtection="1">
      <alignment horizontal="left" vertical="center" wrapText="1"/>
    </xf>
    <xf numFmtId="165" fontId="25" fillId="2" borderId="2" xfId="1" applyNumberFormat="1" applyFont="1" applyFill="1" applyBorder="1" applyAlignment="1">
      <alignment vertical="center"/>
    </xf>
    <xf numFmtId="165" fontId="24" fillId="2" borderId="2" xfId="1" applyNumberFormat="1" applyFont="1" applyFill="1" applyBorder="1" applyAlignment="1" applyProtection="1">
      <alignment horizontal="right" vertical="center" wrapText="1"/>
    </xf>
    <xf numFmtId="165" fontId="24" fillId="2" borderId="7" xfId="1" applyNumberFormat="1" applyFont="1" applyFill="1" applyBorder="1" applyAlignment="1" applyProtection="1">
      <alignment horizontal="right" vertical="center" wrapText="1"/>
    </xf>
    <xf numFmtId="0" fontId="24" fillId="2" borderId="0" xfId="0" applyFont="1" applyFill="1" applyAlignment="1">
      <alignment vertical="center"/>
    </xf>
    <xf numFmtId="0" fontId="24" fillId="2" borderId="2" xfId="0" applyNumberFormat="1" applyFont="1" applyFill="1" applyBorder="1" applyAlignment="1" applyProtection="1">
      <alignment horizontal="left" vertical="center"/>
    </xf>
    <xf numFmtId="165" fontId="24" fillId="2" borderId="2" xfId="1" applyNumberFormat="1" applyFont="1" applyFill="1" applyBorder="1" applyAlignment="1">
      <alignment horizontal="right" vertical="center"/>
    </xf>
    <xf numFmtId="0" fontId="24" fillId="2" borderId="0" xfId="0" applyFont="1" applyFill="1" applyAlignment="1">
      <alignment horizontal="right" vertical="center"/>
    </xf>
    <xf numFmtId="165" fontId="26" fillId="2" borderId="0" xfId="1" applyNumberFormat="1" applyFont="1" applyFill="1" applyAlignment="1">
      <alignment horizontal="right" vertical="center"/>
    </xf>
    <xf numFmtId="165" fontId="29" fillId="2" borderId="2" xfId="1" applyNumberFormat="1" applyFont="1" applyFill="1" applyBorder="1" applyAlignment="1">
      <alignment horizontal="right" vertical="center"/>
    </xf>
    <xf numFmtId="165" fontId="26" fillId="2" borderId="2" xfId="1" applyNumberFormat="1" applyFont="1" applyFill="1" applyBorder="1" applyAlignment="1">
      <alignment horizontal="right" vertical="center"/>
    </xf>
    <xf numFmtId="165" fontId="30" fillId="2" borderId="2" xfId="1" applyNumberFormat="1" applyFont="1" applyFill="1" applyBorder="1" applyAlignment="1">
      <alignment horizontal="right" vertical="center"/>
    </xf>
    <xf numFmtId="165" fontId="27" fillId="2" borderId="2" xfId="1" applyNumberFormat="1" applyFont="1" applyFill="1" applyBorder="1" applyAlignment="1">
      <alignment horizontal="right" vertical="center"/>
    </xf>
    <xf numFmtId="164" fontId="12" fillId="0" borderId="9" xfId="0" applyNumberFormat="1" applyFont="1" applyFill="1" applyBorder="1" applyAlignment="1">
      <alignment horizontal="center" vertical="center" wrapText="1"/>
    </xf>
    <xf numFmtId="166" fontId="12" fillId="0" borderId="10" xfId="0" applyNumberFormat="1" applyFont="1" applyFill="1" applyBorder="1" applyAlignment="1" applyProtection="1">
      <alignment horizontal="center" vertical="center" wrapText="1"/>
      <protection locked="0"/>
    </xf>
    <xf numFmtId="165" fontId="12" fillId="0" borderId="11" xfId="1" applyNumberFormat="1" applyFont="1" applyFill="1" applyBorder="1" applyAlignment="1" applyProtection="1">
      <alignment vertical="center" wrapText="1"/>
      <protection locked="0"/>
    </xf>
    <xf numFmtId="165" fontId="12" fillId="0" borderId="2" xfId="1" applyNumberFormat="1" applyFont="1" applyFill="1" applyBorder="1" applyAlignment="1" applyProtection="1">
      <alignment vertical="center" wrapText="1"/>
      <protection locked="0"/>
    </xf>
    <xf numFmtId="165" fontId="13" fillId="0" borderId="2" xfId="1" applyNumberFormat="1" applyFont="1" applyFill="1" applyBorder="1" applyAlignment="1" applyProtection="1">
      <alignment vertical="center" wrapText="1"/>
      <protection locked="0"/>
    </xf>
    <xf numFmtId="165" fontId="12" fillId="0" borderId="9" xfId="1" applyNumberFormat="1" applyFont="1" applyFill="1" applyBorder="1" applyAlignment="1" applyProtection="1">
      <alignment vertical="center" wrapText="1"/>
      <protection locked="0"/>
    </xf>
    <xf numFmtId="164" fontId="34" fillId="0" borderId="0" xfId="0" applyNumberFormat="1" applyFont="1" applyFill="1" applyAlignment="1"/>
    <xf numFmtId="0" fontId="34" fillId="0" borderId="0" xfId="0" applyFont="1" applyFill="1" applyAlignment="1"/>
    <xf numFmtId="164" fontId="12" fillId="0" borderId="9" xfId="1" applyNumberFormat="1" applyFont="1" applyFill="1" applyBorder="1" applyAlignment="1">
      <alignment horizontal="center" vertical="center" wrapText="1"/>
    </xf>
    <xf numFmtId="164" fontId="34" fillId="0" borderId="0" xfId="1" applyNumberFormat="1" applyFont="1" applyFill="1" applyAlignment="1"/>
    <xf numFmtId="164" fontId="35" fillId="0" borderId="1" xfId="1" applyNumberFormat="1" applyFont="1" applyFill="1" applyBorder="1" applyAlignment="1"/>
    <xf numFmtId="0" fontId="35" fillId="0" borderId="1" xfId="0" applyFont="1" applyFill="1" applyBorder="1" applyAlignment="1"/>
    <xf numFmtId="165" fontId="12" fillId="0" borderId="37" xfId="0" applyNumberFormat="1" applyFont="1" applyFill="1" applyBorder="1" applyAlignment="1" applyProtection="1">
      <alignment vertical="center" wrapText="1"/>
    </xf>
    <xf numFmtId="165" fontId="12" fillId="0" borderId="38" xfId="0" applyNumberFormat="1" applyFont="1" applyFill="1" applyBorder="1" applyAlignment="1" applyProtection="1">
      <alignment vertical="center" wrapText="1"/>
    </xf>
    <xf numFmtId="165" fontId="19" fillId="2" borderId="11" xfId="0" applyNumberFormat="1" applyFont="1" applyFill="1" applyBorder="1" applyAlignment="1">
      <alignment vertical="center" wrapText="1"/>
    </xf>
    <xf numFmtId="165" fontId="28" fillId="2" borderId="11" xfId="0" applyNumberFormat="1" applyFont="1" applyFill="1" applyBorder="1" applyAlignment="1">
      <alignment vertical="center" wrapText="1"/>
    </xf>
    <xf numFmtId="165" fontId="8" fillId="2" borderId="8" xfId="1" applyNumberFormat="1" applyFont="1" applyFill="1" applyBorder="1" applyAlignment="1" applyProtection="1">
      <alignment horizontal="center" vertical="center" wrapText="1"/>
    </xf>
    <xf numFmtId="165" fontId="8" fillId="2" borderId="9" xfId="1" applyNumberFormat="1" applyFont="1" applyFill="1" applyBorder="1" applyAlignment="1" applyProtection="1">
      <alignment horizontal="center" vertical="center" wrapText="1"/>
    </xf>
    <xf numFmtId="165" fontId="27" fillId="2" borderId="9" xfId="1" applyNumberFormat="1" applyFont="1" applyFill="1" applyBorder="1" applyAlignment="1" applyProtection="1">
      <alignment horizontal="center" vertical="center" wrapText="1"/>
    </xf>
    <xf numFmtId="165" fontId="27" fillId="2" borderId="10" xfId="1" applyNumberFormat="1" applyFont="1" applyFill="1" applyBorder="1" applyAlignment="1" applyProtection="1">
      <alignment horizontal="center" vertical="center" wrapText="1"/>
    </xf>
    <xf numFmtId="165" fontId="7" fillId="2" borderId="8" xfId="1" applyNumberFormat="1" applyFont="1" applyFill="1" applyBorder="1" applyAlignment="1" applyProtection="1">
      <alignment horizontal="center" vertical="center" wrapText="1"/>
    </xf>
    <xf numFmtId="165" fontId="7" fillId="2" borderId="9" xfId="1" applyNumberFormat="1" applyFont="1" applyFill="1" applyBorder="1" applyAlignment="1" applyProtection="1">
      <alignment horizontal="center" vertical="center" wrapText="1"/>
    </xf>
    <xf numFmtId="165" fontId="27" fillId="2" borderId="10" xfId="0" applyNumberFormat="1" applyFont="1" applyFill="1" applyBorder="1" applyAlignment="1" applyProtection="1">
      <alignment horizontal="center" vertical="center" wrapText="1"/>
    </xf>
    <xf numFmtId="165" fontId="28" fillId="2" borderId="37" xfId="0" applyNumberFormat="1" applyFont="1" applyFill="1" applyBorder="1" applyAlignment="1">
      <alignment vertical="center" wrapText="1"/>
    </xf>
    <xf numFmtId="165" fontId="31" fillId="2" borderId="7" xfId="1" applyNumberFormat="1" applyFont="1" applyFill="1" applyBorder="1" applyAlignment="1" applyProtection="1">
      <alignment horizontal="right" vertical="center"/>
    </xf>
    <xf numFmtId="165" fontId="32" fillId="2" borderId="7" xfId="1" applyNumberFormat="1" applyFont="1" applyFill="1" applyBorder="1" applyAlignment="1" applyProtection="1">
      <alignment horizontal="right" vertical="center"/>
    </xf>
    <xf numFmtId="165" fontId="30" fillId="2" borderId="7" xfId="1" applyNumberFormat="1" applyFont="1" applyFill="1" applyBorder="1" applyAlignment="1" applyProtection="1">
      <alignment horizontal="right" vertical="center"/>
    </xf>
    <xf numFmtId="165" fontId="27" fillId="2" borderId="7" xfId="1" applyNumberFormat="1" applyFont="1" applyFill="1" applyBorder="1" applyAlignment="1" applyProtection="1">
      <alignment horizontal="right" vertical="center"/>
    </xf>
    <xf numFmtId="165" fontId="33" fillId="2" borderId="7" xfId="1" applyNumberFormat="1" applyFont="1" applyFill="1" applyBorder="1" applyAlignment="1" applyProtection="1">
      <alignment horizontal="right" vertical="center"/>
    </xf>
    <xf numFmtId="165" fontId="7" fillId="2" borderId="9" xfId="1" applyNumberFormat="1" applyFont="1" applyFill="1" applyBorder="1" applyAlignment="1" applyProtection="1">
      <alignment horizontal="right" vertical="center"/>
    </xf>
    <xf numFmtId="165" fontId="31" fillId="2" borderId="9" xfId="1" applyNumberFormat="1" applyFont="1" applyFill="1" applyBorder="1" applyAlignment="1" applyProtection="1">
      <alignment horizontal="right" vertical="center"/>
    </xf>
    <xf numFmtId="165" fontId="29" fillId="2" borderId="9" xfId="1" applyNumberFormat="1" applyFont="1" applyFill="1" applyBorder="1" applyAlignment="1">
      <alignment horizontal="right" vertical="center"/>
    </xf>
    <xf numFmtId="165" fontId="31" fillId="2" borderId="10" xfId="1" applyNumberFormat="1" applyFont="1" applyFill="1" applyBorder="1" applyAlignment="1" applyProtection="1">
      <alignment horizontal="right" vertical="center"/>
    </xf>
    <xf numFmtId="0" fontId="8" fillId="2" borderId="6" xfId="0" applyNumberFormat="1" applyFont="1" applyFill="1" applyBorder="1" applyAlignment="1" applyProtection="1">
      <alignment vertical="center" wrapText="1"/>
    </xf>
    <xf numFmtId="43" fontId="8" fillId="2" borderId="7" xfId="1" applyFont="1" applyFill="1" applyBorder="1" applyAlignment="1" applyProtection="1">
      <alignment horizontal="center" vertical="center" wrapText="1"/>
      <protection locked="0"/>
    </xf>
    <xf numFmtId="0" fontId="4" fillId="2" borderId="6" xfId="0" applyNumberFormat="1" applyFont="1" applyFill="1" applyBorder="1" applyAlignment="1" applyProtection="1">
      <alignment vertical="center" wrapText="1"/>
    </xf>
    <xf numFmtId="170" fontId="8" fillId="2" borderId="7" xfId="1" applyNumberFormat="1" applyFont="1" applyFill="1" applyBorder="1" applyAlignment="1">
      <alignment horizontal="right" vertical="center"/>
    </xf>
    <xf numFmtId="170" fontId="4" fillId="2" borderId="7" xfId="1" applyNumberFormat="1" applyFont="1" applyFill="1" applyBorder="1" applyAlignment="1">
      <alignment horizontal="right" vertical="center"/>
    </xf>
    <xf numFmtId="0" fontId="8" fillId="0" borderId="6" xfId="0" applyFont="1" applyFill="1" applyBorder="1" applyAlignment="1">
      <alignment vertical="center" wrapText="1"/>
    </xf>
    <xf numFmtId="0" fontId="8" fillId="0" borderId="8" xfId="0" applyFont="1" applyFill="1" applyBorder="1" applyAlignment="1">
      <alignment vertical="center" wrapText="1"/>
    </xf>
    <xf numFmtId="171" fontId="8" fillId="2" borderId="9" xfId="1" applyNumberFormat="1" applyFont="1" applyFill="1" applyBorder="1" applyAlignment="1">
      <alignment horizontal="center" vertical="center"/>
    </xf>
    <xf numFmtId="170" fontId="8" fillId="2" borderId="9" xfId="1" applyNumberFormat="1" applyFont="1" applyFill="1" applyBorder="1" applyAlignment="1">
      <alignment horizontal="right" vertical="center"/>
    </xf>
    <xf numFmtId="170" fontId="8" fillId="2" borderId="10" xfId="1" applyNumberFormat="1" applyFont="1" applyFill="1" applyBorder="1" applyAlignment="1">
      <alignment horizontal="right" vertical="center"/>
    </xf>
    <xf numFmtId="172" fontId="12" fillId="0" borderId="9" xfId="1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Alignment="1">
      <alignment horizontal="left" vertical="center" wrapText="1"/>
    </xf>
    <xf numFmtId="164" fontId="2" fillId="2" borderId="0" xfId="1" applyNumberFormat="1" applyFont="1" applyFill="1" applyAlignment="1">
      <alignment horizontal="left" vertical="center"/>
    </xf>
    <xf numFmtId="164" fontId="9" fillId="2" borderId="0" xfId="1" applyNumberFormat="1" applyFont="1" applyFill="1" applyAlignment="1">
      <alignment vertical="center"/>
    </xf>
    <xf numFmtId="0" fontId="0" fillId="2" borderId="0" xfId="0" applyFill="1"/>
    <xf numFmtId="164" fontId="9" fillId="2" borderId="12" xfId="1" applyNumberFormat="1" applyFont="1" applyFill="1" applyBorder="1" applyAlignment="1">
      <alignment horizontal="center" vertical="center" wrapText="1"/>
    </xf>
    <xf numFmtId="164" fontId="9" fillId="2" borderId="13" xfId="1" applyNumberFormat="1" applyFont="1" applyFill="1" applyBorder="1" applyAlignment="1">
      <alignment horizontal="center" vertical="center" wrapText="1"/>
    </xf>
    <xf numFmtId="164" fontId="9" fillId="2" borderId="14" xfId="1" applyNumberFormat="1" applyFont="1" applyFill="1" applyBorder="1" applyAlignment="1">
      <alignment horizontal="center" vertical="center" wrapText="1"/>
    </xf>
    <xf numFmtId="164" fontId="9" fillId="2" borderId="42" xfId="1" applyNumberFormat="1" applyFont="1" applyFill="1" applyBorder="1" applyAlignment="1">
      <alignment horizontal="center" vertical="center" wrapText="1"/>
    </xf>
    <xf numFmtId="164" fontId="9" fillId="2" borderId="43" xfId="1" applyNumberFormat="1" applyFont="1" applyFill="1" applyBorder="1" applyAlignment="1">
      <alignment horizontal="center" vertical="center" wrapText="1"/>
    </xf>
    <xf numFmtId="164" fontId="9" fillId="2" borderId="44" xfId="1" applyNumberFormat="1" applyFont="1" applyFill="1" applyBorder="1" applyAlignment="1">
      <alignment horizontal="center" vertical="center" wrapText="1"/>
    </xf>
    <xf numFmtId="164" fontId="9" fillId="2" borderId="45" xfId="1" applyNumberFormat="1" applyFont="1" applyFill="1" applyBorder="1" applyAlignment="1">
      <alignment horizontal="center" vertical="center" wrapText="1"/>
    </xf>
    <xf numFmtId="164" fontId="9" fillId="2" borderId="46" xfId="1" applyNumberFormat="1" applyFont="1" applyFill="1" applyBorder="1" applyAlignment="1">
      <alignment horizontal="center" vertical="center" wrapText="1"/>
    </xf>
    <xf numFmtId="0" fontId="0" fillId="2" borderId="0" xfId="0" applyFont="1" applyFill="1"/>
    <xf numFmtId="164" fontId="9" fillId="2" borderId="4" xfId="1" applyNumberFormat="1" applyFont="1" applyFill="1" applyBorder="1" applyAlignment="1">
      <alignment horizontal="center" vertical="center" wrapText="1"/>
    </xf>
    <xf numFmtId="164" fontId="9" fillId="2" borderId="5" xfId="1" applyNumberFormat="1" applyFont="1" applyFill="1" applyBorder="1" applyAlignment="1">
      <alignment horizontal="center" vertical="center" wrapText="1"/>
    </xf>
    <xf numFmtId="164" fontId="9" fillId="2" borderId="2" xfId="1" applyNumberFormat="1" applyFont="1" applyFill="1" applyBorder="1" applyAlignment="1">
      <alignment horizontal="center" vertical="center" wrapText="1"/>
    </xf>
    <xf numFmtId="164" fontId="9" fillId="2" borderId="7" xfId="1" applyNumberFormat="1" applyFont="1" applyFill="1" applyBorder="1" applyAlignment="1">
      <alignment horizontal="center" vertical="center" wrapText="1"/>
    </xf>
    <xf numFmtId="0" fontId="36" fillId="2" borderId="0" xfId="0" applyFont="1" applyFill="1" applyAlignment="1"/>
    <xf numFmtId="0" fontId="37" fillId="2" borderId="0" xfId="0" applyFont="1" applyFill="1" applyAlignment="1"/>
    <xf numFmtId="0" fontId="38" fillId="2" borderId="0" xfId="0" applyFont="1" applyFill="1" applyAlignment="1"/>
    <xf numFmtId="0" fontId="36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64" fontId="9" fillId="2" borderId="9" xfId="1" applyNumberFormat="1" applyFont="1" applyFill="1" applyBorder="1" applyAlignment="1">
      <alignment horizontal="center" vertical="center" wrapText="1"/>
    </xf>
    <xf numFmtId="164" fontId="9" fillId="2" borderId="10" xfId="1" applyNumberFormat="1" applyFont="1" applyFill="1" applyBorder="1" applyAlignment="1">
      <alignment horizontal="center" vertical="center" wrapText="1"/>
    </xf>
    <xf numFmtId="49" fontId="39" fillId="2" borderId="0" xfId="0" applyNumberFormat="1" applyFont="1" applyFill="1" applyAlignment="1">
      <alignment horizontal="left" vertical="center" wrapText="1"/>
    </xf>
    <xf numFmtId="0" fontId="39" fillId="2" borderId="0" xfId="0" applyFont="1" applyFill="1" applyAlignment="1">
      <alignment horizontal="left" vertical="center" wrapText="1"/>
    </xf>
    <xf numFmtId="164" fontId="39" fillId="2" borderId="0" xfId="1" applyNumberFormat="1" applyFont="1" applyFill="1" applyAlignment="1">
      <alignment horizontal="left" vertical="center" wrapText="1"/>
    </xf>
    <xf numFmtId="164" fontId="40" fillId="2" borderId="0" xfId="1" applyNumberFormat="1" applyFont="1" applyFill="1" applyAlignment="1">
      <alignment horizontal="left" vertical="center"/>
    </xf>
    <xf numFmtId="164" fontId="41" fillId="2" borderId="0" xfId="1" applyNumberFormat="1" applyFont="1" applyFill="1" applyAlignment="1">
      <alignment horizontal="left" vertical="center"/>
    </xf>
    <xf numFmtId="164" fontId="14" fillId="2" borderId="0" xfId="1" applyNumberFormat="1" applyFont="1" applyFill="1" applyAlignment="1">
      <alignment vertical="center"/>
    </xf>
    <xf numFmtId="0" fontId="8" fillId="2" borderId="3" xfId="0" applyNumberFormat="1" applyFont="1" applyFill="1" applyBorder="1" applyAlignment="1" applyProtection="1">
      <alignment horizontal="center" vertical="center" wrapText="1"/>
    </xf>
    <xf numFmtId="0" fontId="8" fillId="2" borderId="4" xfId="0" applyNumberFormat="1" applyFont="1" applyFill="1" applyBorder="1" applyAlignment="1" applyProtection="1">
      <alignment horizontal="center" vertical="center" wrapText="1"/>
    </xf>
    <xf numFmtId="0" fontId="8" fillId="2" borderId="5" xfId="0" applyNumberFormat="1" applyFont="1" applyFill="1" applyBorder="1" applyAlignment="1" applyProtection="1">
      <alignment horizontal="center"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vertical="center" wrapText="1"/>
    </xf>
    <xf numFmtId="0" fontId="8" fillId="2" borderId="20" xfId="0" applyNumberFormat="1" applyFont="1" applyFill="1" applyBorder="1" applyAlignment="1" applyProtection="1">
      <alignment horizontal="center" vertical="center" wrapText="1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65" fontId="7" fillId="2" borderId="3" xfId="1" applyNumberFormat="1" applyFont="1" applyFill="1" applyBorder="1" applyAlignment="1" applyProtection="1">
      <alignment horizontal="center" vertical="center" wrapText="1"/>
    </xf>
    <xf numFmtId="165" fontId="7" fillId="2" borderId="4" xfId="1" applyNumberFormat="1" applyFont="1" applyFill="1" applyBorder="1" applyAlignment="1" applyProtection="1">
      <alignment horizontal="center" vertical="center" wrapText="1"/>
    </xf>
    <xf numFmtId="165" fontId="7" fillId="2" borderId="5" xfId="1" applyNumberFormat="1" applyFont="1" applyFill="1" applyBorder="1" applyAlignment="1" applyProtection="1">
      <alignment horizontal="center" vertical="center" wrapText="1"/>
    </xf>
    <xf numFmtId="0" fontId="7" fillId="2" borderId="34" xfId="0" applyNumberFormat="1" applyFont="1" applyFill="1" applyBorder="1" applyAlignment="1" applyProtection="1">
      <alignment horizontal="left" vertical="center" wrapText="1"/>
    </xf>
    <xf numFmtId="165" fontId="7" fillId="2" borderId="3" xfId="0" applyNumberFormat="1" applyFont="1" applyFill="1" applyBorder="1" applyAlignment="1" applyProtection="1">
      <alignment horizontal="center" vertical="center" wrapText="1"/>
    </xf>
    <xf numFmtId="165" fontId="7" fillId="2" borderId="4" xfId="0" applyNumberFormat="1" applyFont="1" applyFill="1" applyBorder="1" applyAlignment="1" applyProtection="1">
      <alignment horizontal="center" vertical="center" wrapText="1"/>
    </xf>
    <xf numFmtId="165" fontId="7" fillId="2" borderId="5" xfId="0" applyNumberFormat="1" applyFont="1" applyFill="1" applyBorder="1" applyAlignment="1" applyProtection="1">
      <alignment horizontal="center" vertical="center" wrapText="1"/>
    </xf>
    <xf numFmtId="0" fontId="4" fillId="2" borderId="15" xfId="0" applyNumberFormat="1" applyFont="1" applyFill="1" applyBorder="1" applyAlignment="1" applyProtection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3" fillId="2" borderId="15" xfId="0" applyNumberFormat="1" applyFont="1" applyFill="1" applyBorder="1" applyAlignment="1" applyProtection="1">
      <alignment horizontal="left" vertical="center" wrapText="1"/>
    </xf>
    <xf numFmtId="0" fontId="0" fillId="2" borderId="32" xfId="0" applyFill="1" applyBorder="1" applyAlignment="1">
      <alignment horizontal="left" vertical="center" wrapText="1"/>
    </xf>
    <xf numFmtId="0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1" xfId="0" applyNumberFormat="1" applyFont="1" applyFill="1" applyBorder="1" applyAlignment="1" applyProtection="1">
      <alignment vertical="center" wrapText="1"/>
    </xf>
    <xf numFmtId="0" fontId="8" fillId="2" borderId="24" xfId="0" applyNumberFormat="1" applyFont="1" applyFill="1" applyBorder="1" applyAlignment="1" applyProtection="1">
      <alignment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34" xfId="0" applyFont="1" applyFill="1" applyBorder="1" applyAlignment="1"/>
    <xf numFmtId="0" fontId="0" fillId="0" borderId="34" xfId="0" applyBorder="1" applyAlignment="1"/>
    <xf numFmtId="0" fontId="2" fillId="0" borderId="35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/>
    </xf>
    <xf numFmtId="165" fontId="2" fillId="0" borderId="4" xfId="0" applyNumberFormat="1" applyFont="1" applyFill="1" applyBorder="1" applyAlignment="1">
      <alignment horizontal="center" vertical="center"/>
    </xf>
    <xf numFmtId="165" fontId="2" fillId="0" borderId="5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 wrapText="1"/>
    </xf>
    <xf numFmtId="0" fontId="9" fillId="2" borderId="4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164" fontId="9" fillId="2" borderId="16" xfId="1" applyNumberFormat="1" applyFont="1" applyFill="1" applyBorder="1" applyAlignment="1">
      <alignment horizontal="center" vertical="center"/>
    </xf>
    <xf numFmtId="164" fontId="9" fillId="2" borderId="17" xfId="1" applyNumberFormat="1" applyFont="1" applyFill="1" applyBorder="1" applyAlignment="1">
      <alignment horizontal="center" vertical="center"/>
    </xf>
    <xf numFmtId="164" fontId="9" fillId="2" borderId="18" xfId="1" applyNumberFormat="1" applyFont="1" applyFill="1" applyBorder="1" applyAlignment="1">
      <alignment horizontal="center" vertical="center"/>
    </xf>
    <xf numFmtId="164" fontId="2" fillId="2" borderId="20" xfId="1" applyNumberFormat="1" applyFont="1" applyFill="1" applyBorder="1" applyAlignment="1">
      <alignment horizontal="center" vertical="center"/>
    </xf>
    <xf numFmtId="164" fontId="2" fillId="2" borderId="39" xfId="1" applyNumberFormat="1" applyFont="1" applyFill="1" applyBorder="1" applyAlignment="1">
      <alignment horizontal="center" vertical="center"/>
    </xf>
    <xf numFmtId="164" fontId="2" fillId="2" borderId="40" xfId="1" applyNumberFormat="1" applyFont="1" applyFill="1" applyBorder="1" applyAlignment="1">
      <alignment horizontal="center" vertical="center"/>
    </xf>
    <xf numFmtId="164" fontId="2" fillId="2" borderId="25" xfId="1" applyNumberFormat="1" applyFont="1" applyFill="1" applyBorder="1" applyAlignment="1">
      <alignment horizontal="center" vertical="center"/>
    </xf>
    <xf numFmtId="164" fontId="2" fillId="2" borderId="19" xfId="1" applyNumberFormat="1" applyFont="1" applyFill="1" applyBorder="1" applyAlignment="1">
      <alignment horizontal="center" vertical="center"/>
    </xf>
    <xf numFmtId="164" fontId="2" fillId="2" borderId="26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 applyProtection="1">
      <alignment vertical="center" wrapText="1"/>
    </xf>
    <xf numFmtId="0" fontId="9" fillId="2" borderId="2" xfId="0" applyFont="1" applyFill="1" applyBorder="1" applyAlignment="1" applyProtection="1">
      <alignment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444"/>
  <sheetViews>
    <sheetView showZeros="0" zoomScale="70" zoomScaleNormal="70" zoomScaleSheetLayoutView="80" workbookViewId="0">
      <pane xSplit="2" ySplit="5" topLeftCell="C208" activePane="bottomRight" state="frozen"/>
      <selection pane="topRight" activeCell="C1" sqref="C1"/>
      <selection pane="bottomLeft" activeCell="A6" sqref="A6"/>
      <selection pane="bottomRight" activeCell="E213" sqref="E213"/>
    </sheetView>
  </sheetViews>
  <sheetFormatPr defaultColWidth="19.140625" defaultRowHeight="43.5" customHeight="1" x14ac:dyDescent="0.25"/>
  <cols>
    <col min="1" max="1" width="63.85546875" style="18" customWidth="1"/>
    <col min="2" max="2" width="11.140625" style="18" customWidth="1"/>
    <col min="3" max="3" width="17.5703125" style="57" customWidth="1"/>
    <col min="4" max="4" width="17.42578125" style="57" customWidth="1"/>
    <col min="5" max="5" width="17.28515625" style="57" customWidth="1"/>
    <col min="6" max="6" width="14.28515625" style="57" customWidth="1"/>
    <col min="7" max="7" width="11.5703125" style="57" customWidth="1"/>
    <col min="8" max="8" width="15.5703125" style="57" customWidth="1"/>
    <col min="9" max="9" width="13.85546875" style="57" customWidth="1"/>
    <col min="10" max="10" width="14.28515625" style="57" customWidth="1"/>
    <col min="11" max="11" width="14" style="57" customWidth="1"/>
    <col min="12" max="12" width="9" style="57" customWidth="1"/>
    <col min="13" max="13" width="18.140625" style="57" customWidth="1"/>
    <col min="14" max="14" width="18.42578125" style="57" customWidth="1"/>
    <col min="15" max="15" width="18.140625" style="57" customWidth="1"/>
    <col min="16" max="16" width="15.7109375" style="57" customWidth="1"/>
    <col min="17" max="17" width="9.42578125" style="57" customWidth="1"/>
    <col min="18" max="16384" width="19.140625" style="18"/>
  </cols>
  <sheetData>
    <row r="1" spans="1:17" ht="18.75" x14ac:dyDescent="0.25">
      <c r="A1" s="213" t="s">
        <v>4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39"/>
      <c r="Q1" s="39"/>
    </row>
    <row r="2" spans="1:17" ht="27" customHeight="1" x14ac:dyDescent="0.25">
      <c r="A2" s="213" t="s">
        <v>122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39" t="s">
        <v>821</v>
      </c>
      <c r="Q2" s="39"/>
    </row>
    <row r="3" spans="1:17" ht="20.25" customHeight="1" thickBot="1" x14ac:dyDescent="0.3">
      <c r="A3" s="214" t="s">
        <v>826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40" t="s">
        <v>830</v>
      </c>
      <c r="Q3" s="40"/>
    </row>
    <row r="4" spans="1:17" ht="29.25" customHeight="1" x14ac:dyDescent="0.25">
      <c r="A4" s="215" t="s">
        <v>59</v>
      </c>
      <c r="B4" s="215" t="s">
        <v>822</v>
      </c>
      <c r="C4" s="210" t="s">
        <v>61</v>
      </c>
      <c r="D4" s="211"/>
      <c r="E4" s="211"/>
      <c r="F4" s="211"/>
      <c r="G4" s="212"/>
      <c r="H4" s="210" t="s">
        <v>62</v>
      </c>
      <c r="I4" s="211"/>
      <c r="J4" s="211"/>
      <c r="K4" s="211"/>
      <c r="L4" s="212"/>
      <c r="M4" s="210" t="s">
        <v>121</v>
      </c>
      <c r="N4" s="211"/>
      <c r="O4" s="211"/>
      <c r="P4" s="211"/>
      <c r="Q4" s="212"/>
    </row>
    <row r="5" spans="1:17" ht="43.5" customHeight="1" thickBot="1" x14ac:dyDescent="0.3">
      <c r="A5" s="216"/>
      <c r="B5" s="216"/>
      <c r="C5" s="34" t="s">
        <v>5</v>
      </c>
      <c r="D5" s="32" t="s">
        <v>6</v>
      </c>
      <c r="E5" s="32" t="s">
        <v>7</v>
      </c>
      <c r="F5" s="32" t="s">
        <v>2</v>
      </c>
      <c r="G5" s="33" t="s">
        <v>827</v>
      </c>
      <c r="H5" s="34" t="s">
        <v>809</v>
      </c>
      <c r="I5" s="32" t="s">
        <v>810</v>
      </c>
      <c r="J5" s="32" t="s">
        <v>3</v>
      </c>
      <c r="K5" s="32" t="s">
        <v>2</v>
      </c>
      <c r="L5" s="33" t="s">
        <v>827</v>
      </c>
      <c r="M5" s="34" t="s">
        <v>809</v>
      </c>
      <c r="N5" s="32" t="s">
        <v>810</v>
      </c>
      <c r="O5" s="32" t="s">
        <v>3</v>
      </c>
      <c r="P5" s="32" t="s">
        <v>2</v>
      </c>
      <c r="Q5" s="33" t="s">
        <v>829</v>
      </c>
    </row>
    <row r="6" spans="1:17" s="41" customFormat="1" ht="14.25" customHeight="1" x14ac:dyDescent="0.25">
      <c r="A6" s="35" t="s">
        <v>123</v>
      </c>
      <c r="B6" s="36" t="s">
        <v>124</v>
      </c>
      <c r="C6" s="116" t="s">
        <v>125</v>
      </c>
      <c r="D6" s="116" t="s">
        <v>126</v>
      </c>
      <c r="E6" s="116" t="s">
        <v>127</v>
      </c>
      <c r="F6" s="117">
        <v>6</v>
      </c>
      <c r="G6" s="117">
        <v>7</v>
      </c>
      <c r="H6" s="117">
        <v>8</v>
      </c>
      <c r="I6" s="117">
        <v>9</v>
      </c>
      <c r="J6" s="117">
        <v>10</v>
      </c>
      <c r="K6" s="117">
        <v>11</v>
      </c>
      <c r="L6" s="117">
        <v>12</v>
      </c>
      <c r="M6" s="117">
        <v>13</v>
      </c>
      <c r="N6" s="117">
        <v>14</v>
      </c>
      <c r="O6" s="117">
        <v>15</v>
      </c>
      <c r="P6" s="117">
        <v>16</v>
      </c>
      <c r="Q6" s="118">
        <v>17</v>
      </c>
    </row>
    <row r="7" spans="1:17" s="45" customFormat="1" ht="28.5" customHeight="1" x14ac:dyDescent="0.25">
      <c r="A7" s="30" t="s">
        <v>128</v>
      </c>
      <c r="B7" s="27" t="s">
        <v>123</v>
      </c>
      <c r="C7" s="42">
        <v>194150330</v>
      </c>
      <c r="D7" s="42">
        <v>210147024.59999999</v>
      </c>
      <c r="E7" s="42">
        <v>209827034.08987001</v>
      </c>
      <c r="F7" s="42">
        <f>E7-D7</f>
        <v>-319990.51012998819</v>
      </c>
      <c r="G7" s="42">
        <f>E7/D7*100</f>
        <v>99.84773017332077</v>
      </c>
      <c r="H7" s="42">
        <v>172891648.59999999</v>
      </c>
      <c r="I7" s="42">
        <v>188189593.69999999</v>
      </c>
      <c r="J7" s="42">
        <v>187439726.66461003</v>
      </c>
      <c r="K7" s="42">
        <v>-749867.03538998414</v>
      </c>
      <c r="L7" s="43">
        <f>J7/I7*100</f>
        <v>99.601536397073403</v>
      </c>
      <c r="M7" s="43">
        <f>M10+M213+M227</f>
        <v>23300981400</v>
      </c>
      <c r="N7" s="43">
        <f>N10+N213+N227</f>
        <v>25543804100</v>
      </c>
      <c r="O7" s="43">
        <f>O10+O213+O227</f>
        <v>25960135599.669998</v>
      </c>
      <c r="P7" s="43">
        <f>O7-N7</f>
        <v>416331499.66999817</v>
      </c>
      <c r="Q7" s="44">
        <f>O7/N7*100</f>
        <v>101.62987273955018</v>
      </c>
    </row>
    <row r="8" spans="1:17" s="45" customFormat="1" ht="28.5" customHeight="1" x14ac:dyDescent="0.25">
      <c r="A8" s="30" t="s">
        <v>823</v>
      </c>
      <c r="B8" s="27"/>
      <c r="C8" s="42">
        <v>176060479.09999999</v>
      </c>
      <c r="D8" s="42">
        <v>195222845.5</v>
      </c>
      <c r="E8" s="42">
        <v>196088558.71946999</v>
      </c>
      <c r="F8" s="42">
        <f>E8-D8</f>
        <v>865713.21946999431</v>
      </c>
      <c r="G8" s="42">
        <f>E8/D8*100</f>
        <v>100.44344872509809</v>
      </c>
      <c r="H8" s="42">
        <v>154801797.69999999</v>
      </c>
      <c r="I8" s="42">
        <v>173265414.59999999</v>
      </c>
      <c r="J8" s="42">
        <v>173701251.29421002</v>
      </c>
      <c r="K8" s="42">
        <v>435836.69421002199</v>
      </c>
      <c r="L8" s="43">
        <f>J8/I8*100</f>
        <v>100.2515428109044</v>
      </c>
      <c r="M8" s="43">
        <f>M7-M213</f>
        <v>21258681400</v>
      </c>
      <c r="N8" s="43">
        <f>N7-N213</f>
        <v>21957430900</v>
      </c>
      <c r="O8" s="43">
        <f>O7-O213</f>
        <v>22387307425.259998</v>
      </c>
      <c r="P8" s="43">
        <f>O8-N8</f>
        <v>429876525.25999832</v>
      </c>
      <c r="Q8" s="44">
        <f>O8/N8*100</f>
        <v>101.9577724152601</v>
      </c>
    </row>
    <row r="9" spans="1:17" s="49" customFormat="1" ht="28.5" customHeight="1" x14ac:dyDescent="0.25">
      <c r="A9" s="31" t="s">
        <v>1</v>
      </c>
      <c r="B9" s="26"/>
      <c r="C9" s="46">
        <v>97300020.700000003</v>
      </c>
      <c r="D9" s="46">
        <v>103948373.90000001</v>
      </c>
      <c r="E9" s="46">
        <v>105714020.46238001</v>
      </c>
      <c r="F9" s="46">
        <f t="shared" ref="F9:F72" si="0">E9-D9</f>
        <v>1765646.5623800009</v>
      </c>
      <c r="G9" s="46">
        <f t="shared" ref="G9:G68" si="1">E9/D9*100</f>
        <v>101.69858026262015</v>
      </c>
      <c r="H9" s="46">
        <v>79382568</v>
      </c>
      <c r="I9" s="46">
        <v>85382568</v>
      </c>
      <c r="J9" s="46">
        <v>86332704.496179998</v>
      </c>
      <c r="K9" s="46">
        <v>950136.49617999268</v>
      </c>
      <c r="L9" s="47">
        <f>J9/I9*100</f>
        <v>101.11279915612283</v>
      </c>
      <c r="M9" s="47">
        <f>M11+M228</f>
        <v>17917452700</v>
      </c>
      <c r="N9" s="47">
        <f>N11+N228</f>
        <v>18565805900</v>
      </c>
      <c r="O9" s="47">
        <f>O11+O228</f>
        <v>19381315966.200001</v>
      </c>
      <c r="P9" s="47">
        <f>O9-N9</f>
        <v>815510066.20000076</v>
      </c>
      <c r="Q9" s="48">
        <f>O9/N9*100</f>
        <v>104.39253793017409</v>
      </c>
    </row>
    <row r="10" spans="1:17" s="45" customFormat="1" ht="28.5" customHeight="1" x14ac:dyDescent="0.25">
      <c r="A10" s="30" t="s">
        <v>129</v>
      </c>
      <c r="B10" s="27" t="s">
        <v>130</v>
      </c>
      <c r="C10" s="42">
        <v>144764723.19999999</v>
      </c>
      <c r="D10" s="42">
        <v>151003853.19999999</v>
      </c>
      <c r="E10" s="42">
        <v>151185312.04683</v>
      </c>
      <c r="F10" s="42">
        <f t="shared" si="0"/>
        <v>181458.84683001041</v>
      </c>
      <c r="G10" s="42">
        <f t="shared" si="1"/>
        <v>100.12016835529995</v>
      </c>
      <c r="H10" s="42">
        <v>127075228</v>
      </c>
      <c r="I10" s="42">
        <v>132749109.40000001</v>
      </c>
      <c r="J10" s="42">
        <v>132135531.94471</v>
      </c>
      <c r="K10" s="42">
        <v>-613577.45528999332</v>
      </c>
      <c r="L10" s="43">
        <f t="shared" ref="L10:L68" si="2">J10/I10*100</f>
        <v>99.537791659723169</v>
      </c>
      <c r="M10" s="43">
        <v>17689495200</v>
      </c>
      <c r="N10" s="43">
        <v>18254743800</v>
      </c>
      <c r="O10" s="43">
        <v>19049780102.119999</v>
      </c>
      <c r="P10" s="43">
        <f t="shared" ref="P10:P73" si="3">O10-N10</f>
        <v>795036302.11999893</v>
      </c>
      <c r="Q10" s="44">
        <f t="shared" ref="Q10:Q51" si="4">O10/N10*100</f>
        <v>104.35523122554041</v>
      </c>
    </row>
    <row r="11" spans="1:17" s="49" customFormat="1" ht="21.75" customHeight="1" x14ac:dyDescent="0.25">
      <c r="A11" s="31" t="s">
        <v>824</v>
      </c>
      <c r="B11" s="37"/>
      <c r="C11" s="46">
        <v>96380223.200000003</v>
      </c>
      <c r="D11" s="46">
        <v>102619353.2</v>
      </c>
      <c r="E11" s="46">
        <v>104296963.25996001</v>
      </c>
      <c r="F11" s="46">
        <f t="shared" si="0"/>
        <v>1677610.0599600077</v>
      </c>
      <c r="G11" s="46">
        <f t="shared" si="1"/>
        <v>101.63478915784086</v>
      </c>
      <c r="H11" s="46">
        <v>78690728</v>
      </c>
      <c r="I11" s="46">
        <v>84364609.400000006</v>
      </c>
      <c r="J11" s="46">
        <v>85247183.157839999</v>
      </c>
      <c r="K11" s="46">
        <v>882573.75783999637</v>
      </c>
      <c r="L11" s="47">
        <f t="shared" si="2"/>
        <v>101.04614217278649</v>
      </c>
      <c r="M11" s="47">
        <v>17689495200</v>
      </c>
      <c r="N11" s="47">
        <v>18254743800</v>
      </c>
      <c r="O11" s="47">
        <v>19049780102.119999</v>
      </c>
      <c r="P11" s="47">
        <f t="shared" si="3"/>
        <v>795036302.11999893</v>
      </c>
      <c r="Q11" s="48">
        <f t="shared" si="4"/>
        <v>104.35523122554041</v>
      </c>
    </row>
    <row r="12" spans="1:17" s="49" customFormat="1" ht="21.75" customHeight="1" x14ac:dyDescent="0.25">
      <c r="A12" s="31" t="s">
        <v>825</v>
      </c>
      <c r="B12" s="26"/>
      <c r="C12" s="46">
        <v>48384500</v>
      </c>
      <c r="D12" s="46">
        <v>48384500</v>
      </c>
      <c r="E12" s="46">
        <v>46888348.786870003</v>
      </c>
      <c r="F12" s="46">
        <f t="shared" si="0"/>
        <v>-1496151.2131299973</v>
      </c>
      <c r="G12" s="46">
        <f t="shared" si="1"/>
        <v>96.907788210831995</v>
      </c>
      <c r="H12" s="46">
        <v>48384500</v>
      </c>
      <c r="I12" s="46">
        <v>48384500</v>
      </c>
      <c r="J12" s="46">
        <v>46888348.786870003</v>
      </c>
      <c r="K12" s="46">
        <v>-1496151.2131299973</v>
      </c>
      <c r="L12" s="47">
        <f t="shared" si="2"/>
        <v>96.907788210831995</v>
      </c>
      <c r="M12" s="47" t="s">
        <v>131</v>
      </c>
      <c r="N12" s="47" t="s">
        <v>131</v>
      </c>
      <c r="O12" s="47" t="s">
        <v>131</v>
      </c>
      <c r="P12" s="47">
        <f t="shared" si="3"/>
        <v>0</v>
      </c>
      <c r="Q12" s="48"/>
    </row>
    <row r="13" spans="1:17" s="45" customFormat="1" ht="28.5" customHeight="1" x14ac:dyDescent="0.25">
      <c r="A13" s="30" t="s">
        <v>132</v>
      </c>
      <c r="B13" s="27" t="s">
        <v>133</v>
      </c>
      <c r="C13" s="42">
        <v>36647482.399999999</v>
      </c>
      <c r="D13" s="42">
        <v>40644229.700000003</v>
      </c>
      <c r="E13" s="42">
        <v>39972236.305399999</v>
      </c>
      <c r="F13" s="42">
        <f t="shared" si="0"/>
        <v>-671993.39460000396</v>
      </c>
      <c r="G13" s="42">
        <f t="shared" si="1"/>
        <v>98.346645023020315</v>
      </c>
      <c r="H13" s="42">
        <v>22061032</v>
      </c>
      <c r="I13" s="42">
        <v>25526832</v>
      </c>
      <c r="J13" s="42">
        <v>24249451.64212</v>
      </c>
      <c r="K13" s="42">
        <v>-1277380.357880001</v>
      </c>
      <c r="L13" s="43">
        <f t="shared" si="2"/>
        <v>94.995930721524715</v>
      </c>
      <c r="M13" s="43">
        <v>14586450400</v>
      </c>
      <c r="N13" s="43">
        <v>15117397700</v>
      </c>
      <c r="O13" s="43">
        <v>15722784663.280001</v>
      </c>
      <c r="P13" s="43">
        <f t="shared" si="3"/>
        <v>605386963.28000069</v>
      </c>
      <c r="Q13" s="44">
        <f t="shared" si="4"/>
        <v>104.00457125818686</v>
      </c>
    </row>
    <row r="14" spans="1:17" s="45" customFormat="1" ht="28.5" customHeight="1" x14ac:dyDescent="0.25">
      <c r="A14" s="30" t="s">
        <v>132</v>
      </c>
      <c r="B14" s="27" t="s">
        <v>134</v>
      </c>
      <c r="C14" s="42">
        <v>23685777.199999999</v>
      </c>
      <c r="D14" s="42">
        <v>27669065.699999999</v>
      </c>
      <c r="E14" s="42">
        <v>28926414.245259997</v>
      </c>
      <c r="F14" s="42">
        <f t="shared" si="0"/>
        <v>1257348.5452599972</v>
      </c>
      <c r="G14" s="42">
        <f t="shared" si="1"/>
        <v>104.54423925582712</v>
      </c>
      <c r="H14" s="42">
        <v>12064032</v>
      </c>
      <c r="I14" s="42">
        <v>15524832</v>
      </c>
      <c r="J14" s="42">
        <v>16208496.873339999</v>
      </c>
      <c r="K14" s="42">
        <v>683664.87334000017</v>
      </c>
      <c r="L14" s="43">
        <f t="shared" si="2"/>
        <v>104.40368612903508</v>
      </c>
      <c r="M14" s="43">
        <v>11621745200</v>
      </c>
      <c r="N14" s="43">
        <v>12144233700</v>
      </c>
      <c r="O14" s="43">
        <v>12717917371.92</v>
      </c>
      <c r="P14" s="43">
        <f t="shared" si="3"/>
        <v>573683671.92000008</v>
      </c>
      <c r="Q14" s="44">
        <f t="shared" si="4"/>
        <v>104.72391824870762</v>
      </c>
    </row>
    <row r="15" spans="1:17" s="45" customFormat="1" ht="28.5" customHeight="1" x14ac:dyDescent="0.25">
      <c r="A15" s="30" t="s">
        <v>135</v>
      </c>
      <c r="B15" s="27" t="s">
        <v>136</v>
      </c>
      <c r="C15" s="42">
        <v>11621745.199999999</v>
      </c>
      <c r="D15" s="42">
        <v>12144233.699999999</v>
      </c>
      <c r="E15" s="42">
        <v>12717917.371920001</v>
      </c>
      <c r="F15" s="42">
        <f t="shared" si="0"/>
        <v>573683.67192000151</v>
      </c>
      <c r="G15" s="42">
        <f t="shared" si="1"/>
        <v>104.72391824870763</v>
      </c>
      <c r="H15" s="42">
        <v>0</v>
      </c>
      <c r="I15" s="42">
        <v>0</v>
      </c>
      <c r="J15" s="42">
        <v>0</v>
      </c>
      <c r="K15" s="42">
        <v>0</v>
      </c>
      <c r="L15" s="43"/>
      <c r="M15" s="43">
        <v>11621745200</v>
      </c>
      <c r="N15" s="43">
        <v>12144233700</v>
      </c>
      <c r="O15" s="43">
        <v>12717917371.92</v>
      </c>
      <c r="P15" s="43">
        <f t="shared" si="3"/>
        <v>573683671.92000008</v>
      </c>
      <c r="Q15" s="44">
        <f t="shared" si="4"/>
        <v>104.72391824870762</v>
      </c>
    </row>
    <row r="16" spans="1:17" s="49" customFormat="1" ht="28.5" customHeight="1" x14ac:dyDescent="0.25">
      <c r="A16" s="31" t="s">
        <v>137</v>
      </c>
      <c r="B16" s="26" t="s">
        <v>138</v>
      </c>
      <c r="C16" s="46">
        <v>11621745.199999999</v>
      </c>
      <c r="D16" s="46">
        <v>12144233.699999999</v>
      </c>
      <c r="E16" s="46">
        <v>12533047.64167</v>
      </c>
      <c r="F16" s="46">
        <f t="shared" si="0"/>
        <v>388813.94167000055</v>
      </c>
      <c r="G16" s="46">
        <f t="shared" si="1"/>
        <v>103.20163421813926</v>
      </c>
      <c r="H16" s="46">
        <v>0</v>
      </c>
      <c r="I16" s="46">
        <v>0</v>
      </c>
      <c r="J16" s="46">
        <v>0</v>
      </c>
      <c r="K16" s="46">
        <v>0</v>
      </c>
      <c r="L16" s="47"/>
      <c r="M16" s="47">
        <v>11621745200</v>
      </c>
      <c r="N16" s="47">
        <v>12144233700</v>
      </c>
      <c r="O16" s="47">
        <v>12533047641.67</v>
      </c>
      <c r="P16" s="47">
        <f t="shared" si="3"/>
        <v>388813941.67000008</v>
      </c>
      <c r="Q16" s="48">
        <f t="shared" si="4"/>
        <v>103.20163421813926</v>
      </c>
    </row>
    <row r="17" spans="1:17" s="49" customFormat="1" ht="28.5" customHeight="1" x14ac:dyDescent="0.25">
      <c r="A17" s="31" t="s">
        <v>139</v>
      </c>
      <c r="B17" s="26" t="s">
        <v>140</v>
      </c>
      <c r="C17" s="46">
        <v>0</v>
      </c>
      <c r="D17" s="46">
        <v>0</v>
      </c>
      <c r="E17" s="46">
        <v>184869.73024999999</v>
      </c>
      <c r="F17" s="46">
        <f t="shared" si="0"/>
        <v>184869.73024999999</v>
      </c>
      <c r="G17" s="46"/>
      <c r="H17" s="46">
        <v>0</v>
      </c>
      <c r="I17" s="46">
        <v>0</v>
      </c>
      <c r="J17" s="46">
        <v>0</v>
      </c>
      <c r="K17" s="46">
        <v>0</v>
      </c>
      <c r="L17" s="47"/>
      <c r="M17" s="47" t="s">
        <v>131</v>
      </c>
      <c r="N17" s="47" t="s">
        <v>131</v>
      </c>
      <c r="O17" s="47">
        <v>184869730.25</v>
      </c>
      <c r="P17" s="47">
        <f t="shared" si="3"/>
        <v>184869730.25</v>
      </c>
      <c r="Q17" s="48"/>
    </row>
    <row r="18" spans="1:17" s="45" customFormat="1" ht="28.5" customHeight="1" x14ac:dyDescent="0.25">
      <c r="A18" s="30" t="s">
        <v>141</v>
      </c>
      <c r="B18" s="27" t="s">
        <v>142</v>
      </c>
      <c r="C18" s="42">
        <v>2065532</v>
      </c>
      <c r="D18" s="42">
        <v>2365532</v>
      </c>
      <c r="E18" s="42">
        <v>2607473.35237</v>
      </c>
      <c r="F18" s="42">
        <f t="shared" si="0"/>
        <v>241941.35236999998</v>
      </c>
      <c r="G18" s="42">
        <f t="shared" si="1"/>
        <v>110.22777761492975</v>
      </c>
      <c r="H18" s="42">
        <v>2065532</v>
      </c>
      <c r="I18" s="42">
        <v>2365532</v>
      </c>
      <c r="J18" s="42">
        <v>2607473.35237</v>
      </c>
      <c r="K18" s="42">
        <v>241941.35236999989</v>
      </c>
      <c r="L18" s="43">
        <f t="shared" si="2"/>
        <v>110.22777761492975</v>
      </c>
      <c r="M18" s="43" t="s">
        <v>131</v>
      </c>
      <c r="N18" s="43" t="s">
        <v>131</v>
      </c>
      <c r="O18" s="43" t="s">
        <v>131</v>
      </c>
      <c r="P18" s="43">
        <f t="shared" si="3"/>
        <v>0</v>
      </c>
      <c r="Q18" s="44"/>
    </row>
    <row r="19" spans="1:17" s="49" customFormat="1" ht="28.5" customHeight="1" x14ac:dyDescent="0.25">
      <c r="A19" s="31" t="s">
        <v>141</v>
      </c>
      <c r="B19" s="26" t="s">
        <v>143</v>
      </c>
      <c r="C19" s="46">
        <v>2065532</v>
      </c>
      <c r="D19" s="46">
        <v>2365532</v>
      </c>
      <c r="E19" s="46">
        <v>2607473.35237</v>
      </c>
      <c r="F19" s="46">
        <f t="shared" si="0"/>
        <v>241941.35236999998</v>
      </c>
      <c r="G19" s="46">
        <f t="shared" si="1"/>
        <v>110.22777761492975</v>
      </c>
      <c r="H19" s="46">
        <v>2065532</v>
      </c>
      <c r="I19" s="46">
        <v>2365532</v>
      </c>
      <c r="J19" s="46">
        <v>2607473.35237</v>
      </c>
      <c r="K19" s="46">
        <v>241941.35236999989</v>
      </c>
      <c r="L19" s="47">
        <f t="shared" si="2"/>
        <v>110.22777761492975</v>
      </c>
      <c r="M19" s="47" t="s">
        <v>131</v>
      </c>
      <c r="N19" s="47" t="s">
        <v>131</v>
      </c>
      <c r="O19" s="47" t="s">
        <v>131</v>
      </c>
      <c r="P19" s="47">
        <f t="shared" si="3"/>
        <v>0</v>
      </c>
      <c r="Q19" s="48"/>
    </row>
    <row r="20" spans="1:17" s="45" customFormat="1" ht="28.5" customHeight="1" x14ac:dyDescent="0.25">
      <c r="A20" s="30" t="s">
        <v>144</v>
      </c>
      <c r="B20" s="27" t="s">
        <v>145</v>
      </c>
      <c r="C20" s="42">
        <v>9998500</v>
      </c>
      <c r="D20" s="42">
        <v>13159300</v>
      </c>
      <c r="E20" s="42">
        <v>13601023.52097</v>
      </c>
      <c r="F20" s="42">
        <f t="shared" si="0"/>
        <v>441723.52096999995</v>
      </c>
      <c r="G20" s="42">
        <f t="shared" si="1"/>
        <v>103.35674025951229</v>
      </c>
      <c r="H20" s="42">
        <v>9998500</v>
      </c>
      <c r="I20" s="42">
        <v>13159300</v>
      </c>
      <c r="J20" s="42">
        <v>13601023.52097</v>
      </c>
      <c r="K20" s="42">
        <v>441723.52096999931</v>
      </c>
      <c r="L20" s="43">
        <f t="shared" si="2"/>
        <v>103.35674025951229</v>
      </c>
      <c r="M20" s="43" t="s">
        <v>131</v>
      </c>
      <c r="N20" s="43" t="s">
        <v>131</v>
      </c>
      <c r="O20" s="43" t="s">
        <v>131</v>
      </c>
      <c r="P20" s="43">
        <f t="shared" si="3"/>
        <v>0</v>
      </c>
      <c r="Q20" s="44"/>
    </row>
    <row r="21" spans="1:17" s="49" customFormat="1" ht="28.5" customHeight="1" x14ac:dyDescent="0.25">
      <c r="A21" s="31" t="s">
        <v>146</v>
      </c>
      <c r="B21" s="26" t="s">
        <v>147</v>
      </c>
      <c r="C21" s="46">
        <v>5909800</v>
      </c>
      <c r="D21" s="46">
        <v>7209800</v>
      </c>
      <c r="E21" s="46">
        <v>7759435.2956699999</v>
      </c>
      <c r="F21" s="46">
        <f t="shared" si="0"/>
        <v>549635.2956699999</v>
      </c>
      <c r="G21" s="46">
        <f t="shared" si="1"/>
        <v>107.62344719229382</v>
      </c>
      <c r="H21" s="46">
        <v>5909800</v>
      </c>
      <c r="I21" s="46">
        <v>7209800</v>
      </c>
      <c r="J21" s="46">
        <v>7759435.2956699999</v>
      </c>
      <c r="K21" s="46">
        <v>549635.29567000002</v>
      </c>
      <c r="L21" s="47">
        <f t="shared" si="2"/>
        <v>107.62344719229382</v>
      </c>
      <c r="M21" s="47" t="s">
        <v>131</v>
      </c>
      <c r="N21" s="47" t="s">
        <v>131</v>
      </c>
      <c r="O21" s="47" t="s">
        <v>131</v>
      </c>
      <c r="P21" s="47">
        <f t="shared" si="3"/>
        <v>0</v>
      </c>
      <c r="Q21" s="48"/>
    </row>
    <row r="22" spans="1:17" s="49" customFormat="1" ht="28.5" customHeight="1" x14ac:dyDescent="0.25">
      <c r="A22" s="31" t="s">
        <v>148</v>
      </c>
      <c r="B22" s="26" t="s">
        <v>149</v>
      </c>
      <c r="C22" s="46">
        <v>0</v>
      </c>
      <c r="D22" s="46">
        <v>0</v>
      </c>
      <c r="E22" s="46">
        <v>-806.66660999999999</v>
      </c>
      <c r="F22" s="46">
        <f t="shared" si="0"/>
        <v>-806.66660999999999</v>
      </c>
      <c r="G22" s="46"/>
      <c r="H22" s="46">
        <v>0</v>
      </c>
      <c r="I22" s="46">
        <v>0</v>
      </c>
      <c r="J22" s="46">
        <v>-806.66660999999999</v>
      </c>
      <c r="K22" s="46">
        <v>-806.66660999999999</v>
      </c>
      <c r="L22" s="47"/>
      <c r="M22" s="47" t="s">
        <v>131</v>
      </c>
      <c r="N22" s="47" t="s">
        <v>131</v>
      </c>
      <c r="O22" s="47" t="s">
        <v>131</v>
      </c>
      <c r="P22" s="47">
        <f t="shared" si="3"/>
        <v>0</v>
      </c>
      <c r="Q22" s="48"/>
    </row>
    <row r="23" spans="1:17" s="49" customFormat="1" ht="28.5" customHeight="1" x14ac:dyDescent="0.25">
      <c r="A23" s="31" t="s">
        <v>150</v>
      </c>
      <c r="B23" s="26" t="s">
        <v>151</v>
      </c>
      <c r="C23" s="46">
        <v>4088700</v>
      </c>
      <c r="D23" s="46">
        <v>5949500</v>
      </c>
      <c r="E23" s="46">
        <v>5842394.8919099998</v>
      </c>
      <c r="F23" s="46">
        <f t="shared" si="0"/>
        <v>-107105.10809000023</v>
      </c>
      <c r="G23" s="46">
        <f t="shared" si="1"/>
        <v>98.199762869316743</v>
      </c>
      <c r="H23" s="46">
        <v>4088700</v>
      </c>
      <c r="I23" s="46">
        <v>5949500</v>
      </c>
      <c r="J23" s="46">
        <v>5842394.8919099998</v>
      </c>
      <c r="K23" s="46">
        <v>-107105.10809000015</v>
      </c>
      <c r="L23" s="47">
        <f t="shared" si="2"/>
        <v>98.199762869316743</v>
      </c>
      <c r="M23" s="47" t="s">
        <v>131</v>
      </c>
      <c r="N23" s="47" t="s">
        <v>131</v>
      </c>
      <c r="O23" s="47" t="s">
        <v>131</v>
      </c>
      <c r="P23" s="47">
        <f t="shared" si="3"/>
        <v>0</v>
      </c>
      <c r="Q23" s="48"/>
    </row>
    <row r="24" spans="1:17" s="45" customFormat="1" ht="28.5" customHeight="1" x14ac:dyDescent="0.25">
      <c r="A24" s="30" t="s">
        <v>152</v>
      </c>
      <c r="B24" s="27" t="s">
        <v>153</v>
      </c>
      <c r="C24" s="42">
        <v>2964705.2</v>
      </c>
      <c r="D24" s="42">
        <v>2978164</v>
      </c>
      <c r="E24" s="42">
        <v>3015548.40007</v>
      </c>
      <c r="F24" s="42">
        <f t="shared" si="0"/>
        <v>37384.400069999974</v>
      </c>
      <c r="G24" s="42">
        <f t="shared" si="1"/>
        <v>101.2552834588693</v>
      </c>
      <c r="H24" s="42">
        <v>0</v>
      </c>
      <c r="I24" s="42">
        <v>5000</v>
      </c>
      <c r="J24" s="42">
        <v>10681.10871</v>
      </c>
      <c r="K24" s="42">
        <v>5681.1087100000013</v>
      </c>
      <c r="L24" s="43">
        <f t="shared" si="2"/>
        <v>213.62217420000002</v>
      </c>
      <c r="M24" s="43">
        <v>2964705200</v>
      </c>
      <c r="N24" s="43">
        <v>2973164000</v>
      </c>
      <c r="O24" s="43">
        <v>3004867291.3600001</v>
      </c>
      <c r="P24" s="43">
        <f t="shared" si="3"/>
        <v>31703291.360000134</v>
      </c>
      <c r="Q24" s="44">
        <f t="shared" si="4"/>
        <v>101.06631492107398</v>
      </c>
    </row>
    <row r="25" spans="1:17" s="45" customFormat="1" ht="28.5" customHeight="1" x14ac:dyDescent="0.25">
      <c r="A25" s="30" t="s">
        <v>154</v>
      </c>
      <c r="B25" s="27" t="s">
        <v>155</v>
      </c>
      <c r="C25" s="42">
        <v>280500</v>
      </c>
      <c r="D25" s="42">
        <v>282593.09999999998</v>
      </c>
      <c r="E25" s="42">
        <v>358508.43437000003</v>
      </c>
      <c r="F25" s="42">
        <f t="shared" si="0"/>
        <v>75915.334370000055</v>
      </c>
      <c r="G25" s="42">
        <f t="shared" si="1"/>
        <v>126.86383155498137</v>
      </c>
      <c r="H25" s="42">
        <v>0</v>
      </c>
      <c r="I25" s="42">
        <v>0</v>
      </c>
      <c r="J25" s="42">
        <v>0</v>
      </c>
      <c r="K25" s="42">
        <v>0</v>
      </c>
      <c r="L25" s="43"/>
      <c r="M25" s="43">
        <v>280500000</v>
      </c>
      <c r="N25" s="43">
        <v>282593100</v>
      </c>
      <c r="O25" s="43">
        <v>358508434.37</v>
      </c>
      <c r="P25" s="43">
        <f t="shared" si="3"/>
        <v>75915334.370000005</v>
      </c>
      <c r="Q25" s="44">
        <f t="shared" si="4"/>
        <v>126.86383155498136</v>
      </c>
    </row>
    <row r="26" spans="1:17" s="49" customFormat="1" ht="28.5" customHeight="1" x14ac:dyDescent="0.25">
      <c r="A26" s="31" t="s">
        <v>156</v>
      </c>
      <c r="B26" s="26" t="s">
        <v>157</v>
      </c>
      <c r="C26" s="46">
        <v>280500</v>
      </c>
      <c r="D26" s="46">
        <v>282593.09999999998</v>
      </c>
      <c r="E26" s="46">
        <v>358508.43437000003</v>
      </c>
      <c r="F26" s="46">
        <f t="shared" si="0"/>
        <v>75915.334370000055</v>
      </c>
      <c r="G26" s="46">
        <f t="shared" si="1"/>
        <v>126.86383155498137</v>
      </c>
      <c r="H26" s="46">
        <v>0</v>
      </c>
      <c r="I26" s="46">
        <v>0</v>
      </c>
      <c r="J26" s="46">
        <v>0</v>
      </c>
      <c r="K26" s="46">
        <v>0</v>
      </c>
      <c r="L26" s="47"/>
      <c r="M26" s="47">
        <v>280500000</v>
      </c>
      <c r="N26" s="47">
        <v>282593100</v>
      </c>
      <c r="O26" s="47">
        <v>358508434.37</v>
      </c>
      <c r="P26" s="47">
        <f t="shared" si="3"/>
        <v>75915334.370000005</v>
      </c>
      <c r="Q26" s="48">
        <f t="shared" si="4"/>
        <v>126.86383155498136</v>
      </c>
    </row>
    <row r="27" spans="1:17" s="45" customFormat="1" ht="28.5" customHeight="1" x14ac:dyDescent="0.25">
      <c r="A27" s="30" t="s">
        <v>158</v>
      </c>
      <c r="B27" s="27" t="s">
        <v>159</v>
      </c>
      <c r="C27" s="42">
        <v>2684205.2000000002</v>
      </c>
      <c r="D27" s="42">
        <v>2690570.9</v>
      </c>
      <c r="E27" s="42">
        <v>2646358.8569899998</v>
      </c>
      <c r="F27" s="42">
        <f t="shared" si="0"/>
        <v>-44212.043010000139</v>
      </c>
      <c r="G27" s="42">
        <f t="shared" si="1"/>
        <v>98.35677836960177</v>
      </c>
      <c r="H27" s="42">
        <v>0</v>
      </c>
      <c r="I27" s="42">
        <v>0</v>
      </c>
      <c r="J27" s="42">
        <v>0</v>
      </c>
      <c r="K27" s="42">
        <v>0</v>
      </c>
      <c r="L27" s="43"/>
      <c r="M27" s="43">
        <v>2684205200</v>
      </c>
      <c r="N27" s="43">
        <v>2690570900</v>
      </c>
      <c r="O27" s="43">
        <v>2646358856.9899998</v>
      </c>
      <c r="P27" s="43">
        <f t="shared" si="3"/>
        <v>-44212043.010000229</v>
      </c>
      <c r="Q27" s="44">
        <f t="shared" si="4"/>
        <v>98.35677836960177</v>
      </c>
    </row>
    <row r="28" spans="1:17" s="49" customFormat="1" ht="28.5" customHeight="1" x14ac:dyDescent="0.25">
      <c r="A28" s="31" t="s">
        <v>160</v>
      </c>
      <c r="B28" s="26" t="s">
        <v>161</v>
      </c>
      <c r="C28" s="46">
        <v>309671.8</v>
      </c>
      <c r="D28" s="46">
        <v>310116.40000000002</v>
      </c>
      <c r="E28" s="46">
        <v>310053.59457000002</v>
      </c>
      <c r="F28" s="46">
        <f t="shared" si="0"/>
        <v>-62.805430000007618</v>
      </c>
      <c r="G28" s="46">
        <f t="shared" si="1"/>
        <v>99.979747788249824</v>
      </c>
      <c r="H28" s="46">
        <v>0</v>
      </c>
      <c r="I28" s="46">
        <v>0</v>
      </c>
      <c r="J28" s="46">
        <v>0</v>
      </c>
      <c r="K28" s="46">
        <v>0</v>
      </c>
      <c r="L28" s="47"/>
      <c r="M28" s="47">
        <v>309671800</v>
      </c>
      <c r="N28" s="47">
        <v>310116400</v>
      </c>
      <c r="O28" s="47">
        <v>310053594.56999999</v>
      </c>
      <c r="P28" s="47">
        <f t="shared" si="3"/>
        <v>-62805.430000007153</v>
      </c>
      <c r="Q28" s="48">
        <f t="shared" si="4"/>
        <v>99.979747788249824</v>
      </c>
    </row>
    <row r="29" spans="1:17" s="49" customFormat="1" ht="28.5" customHeight="1" x14ac:dyDescent="0.25">
      <c r="A29" s="31" t="s">
        <v>162</v>
      </c>
      <c r="B29" s="26" t="s">
        <v>163</v>
      </c>
      <c r="C29" s="46">
        <v>2374533.4</v>
      </c>
      <c r="D29" s="46">
        <v>2380454.5</v>
      </c>
      <c r="E29" s="46">
        <v>2336305.26242</v>
      </c>
      <c r="F29" s="46">
        <f t="shared" si="0"/>
        <v>-44149.237579999957</v>
      </c>
      <c r="G29" s="46">
        <f t="shared" si="1"/>
        <v>98.14534419456453</v>
      </c>
      <c r="H29" s="46">
        <v>0</v>
      </c>
      <c r="I29" s="46">
        <v>0</v>
      </c>
      <c r="J29" s="46">
        <v>0</v>
      </c>
      <c r="K29" s="46">
        <v>0</v>
      </c>
      <c r="L29" s="47"/>
      <c r="M29" s="47">
        <v>2374533400</v>
      </c>
      <c r="N29" s="47">
        <v>2380454500</v>
      </c>
      <c r="O29" s="47">
        <v>2336305262.4200001</v>
      </c>
      <c r="P29" s="47">
        <f t="shared" si="3"/>
        <v>-44149237.579999924</v>
      </c>
      <c r="Q29" s="48">
        <f t="shared" si="4"/>
        <v>98.14534419456453</v>
      </c>
    </row>
    <row r="30" spans="1:17" s="45" customFormat="1" ht="28.5" customHeight="1" x14ac:dyDescent="0.25">
      <c r="A30" s="30" t="s">
        <v>164</v>
      </c>
      <c r="B30" s="27" t="s">
        <v>165</v>
      </c>
      <c r="C30" s="42">
        <v>0</v>
      </c>
      <c r="D30" s="42">
        <v>0</v>
      </c>
      <c r="E30" s="42">
        <v>0</v>
      </c>
      <c r="F30" s="42">
        <f t="shared" si="0"/>
        <v>0</v>
      </c>
      <c r="G30" s="42"/>
      <c r="H30" s="42">
        <v>0</v>
      </c>
      <c r="I30" s="42">
        <v>0</v>
      </c>
      <c r="J30" s="42">
        <v>0</v>
      </c>
      <c r="K30" s="42">
        <v>0</v>
      </c>
      <c r="L30" s="43"/>
      <c r="M30" s="43" t="s">
        <v>131</v>
      </c>
      <c r="N30" s="43" t="s">
        <v>131</v>
      </c>
      <c r="O30" s="43" t="s">
        <v>131</v>
      </c>
      <c r="P30" s="43">
        <f t="shared" si="3"/>
        <v>0</v>
      </c>
      <c r="Q30" s="44"/>
    </row>
    <row r="31" spans="1:17" s="49" customFormat="1" ht="28.5" customHeight="1" x14ac:dyDescent="0.25">
      <c r="A31" s="31" t="s">
        <v>166</v>
      </c>
      <c r="B31" s="26" t="s">
        <v>167</v>
      </c>
      <c r="C31" s="46">
        <v>0</v>
      </c>
      <c r="D31" s="46">
        <v>0</v>
      </c>
      <c r="E31" s="46">
        <v>0</v>
      </c>
      <c r="F31" s="46">
        <f t="shared" si="0"/>
        <v>0</v>
      </c>
      <c r="G31" s="46"/>
      <c r="H31" s="46">
        <v>0</v>
      </c>
      <c r="I31" s="46">
        <v>0</v>
      </c>
      <c r="J31" s="46">
        <v>0</v>
      </c>
      <c r="K31" s="46">
        <v>0</v>
      </c>
      <c r="L31" s="47"/>
      <c r="M31" s="47" t="s">
        <v>131</v>
      </c>
      <c r="N31" s="47" t="s">
        <v>131</v>
      </c>
      <c r="O31" s="47" t="s">
        <v>131</v>
      </c>
      <c r="P31" s="47">
        <f t="shared" si="3"/>
        <v>0</v>
      </c>
      <c r="Q31" s="48"/>
    </row>
    <row r="32" spans="1:17" s="45" customFormat="1" ht="28.5" customHeight="1" x14ac:dyDescent="0.25">
      <c r="A32" s="30" t="s">
        <v>168</v>
      </c>
      <c r="B32" s="27" t="s">
        <v>169</v>
      </c>
      <c r="C32" s="42">
        <v>0</v>
      </c>
      <c r="D32" s="42">
        <v>5000</v>
      </c>
      <c r="E32" s="42">
        <v>10681.10871</v>
      </c>
      <c r="F32" s="42">
        <f t="shared" si="0"/>
        <v>5681.1087100000004</v>
      </c>
      <c r="G32" s="42">
        <f t="shared" si="1"/>
        <v>213.62217420000002</v>
      </c>
      <c r="H32" s="42">
        <v>0</v>
      </c>
      <c r="I32" s="42">
        <v>5000</v>
      </c>
      <c r="J32" s="42">
        <v>10681.10871</v>
      </c>
      <c r="K32" s="42">
        <v>5681.1087100000013</v>
      </c>
      <c r="L32" s="43">
        <f t="shared" si="2"/>
        <v>213.62217420000002</v>
      </c>
      <c r="M32" s="43" t="s">
        <v>131</v>
      </c>
      <c r="N32" s="43" t="s">
        <v>131</v>
      </c>
      <c r="O32" s="43" t="s">
        <v>131</v>
      </c>
      <c r="P32" s="43">
        <f t="shared" si="3"/>
        <v>0</v>
      </c>
      <c r="Q32" s="44"/>
    </row>
    <row r="33" spans="1:17" s="49" customFormat="1" ht="28.5" customHeight="1" x14ac:dyDescent="0.25">
      <c r="A33" s="31" t="s">
        <v>168</v>
      </c>
      <c r="B33" s="26" t="s">
        <v>170</v>
      </c>
      <c r="C33" s="46">
        <v>0</v>
      </c>
      <c r="D33" s="46">
        <v>5000</v>
      </c>
      <c r="E33" s="46">
        <v>10681.10871</v>
      </c>
      <c r="F33" s="46">
        <f t="shared" si="0"/>
        <v>5681.1087100000004</v>
      </c>
      <c r="G33" s="46">
        <f t="shared" si="1"/>
        <v>213.62217420000002</v>
      </c>
      <c r="H33" s="46">
        <v>0</v>
      </c>
      <c r="I33" s="46">
        <v>5000</v>
      </c>
      <c r="J33" s="46">
        <v>10681.10871</v>
      </c>
      <c r="K33" s="46">
        <v>5681.1087100000013</v>
      </c>
      <c r="L33" s="47">
        <f t="shared" si="2"/>
        <v>213.62217420000002</v>
      </c>
      <c r="M33" s="47" t="s">
        <v>131</v>
      </c>
      <c r="N33" s="47" t="s">
        <v>131</v>
      </c>
      <c r="O33" s="47" t="s">
        <v>131</v>
      </c>
      <c r="P33" s="47">
        <f t="shared" si="3"/>
        <v>0</v>
      </c>
      <c r="Q33" s="48"/>
    </row>
    <row r="34" spans="1:17" s="45" customFormat="1" ht="28.5" customHeight="1" x14ac:dyDescent="0.25">
      <c r="A34" s="30" t="s">
        <v>171</v>
      </c>
      <c r="B34" s="27" t="s">
        <v>172</v>
      </c>
      <c r="C34" s="42">
        <v>9997000</v>
      </c>
      <c r="D34" s="42">
        <v>9997000</v>
      </c>
      <c r="E34" s="42">
        <v>8030273.6600699993</v>
      </c>
      <c r="F34" s="42">
        <f t="shared" si="0"/>
        <v>-1966726.3399300007</v>
      </c>
      <c r="G34" s="42">
        <f t="shared" si="1"/>
        <v>80.326834651095325</v>
      </c>
      <c r="H34" s="42">
        <v>9997000</v>
      </c>
      <c r="I34" s="42">
        <v>9997000</v>
      </c>
      <c r="J34" s="42">
        <v>8030273.6600699993</v>
      </c>
      <c r="K34" s="42">
        <v>-1966726.3399300002</v>
      </c>
      <c r="L34" s="43">
        <f t="shared" si="2"/>
        <v>80.326834651095325</v>
      </c>
      <c r="M34" s="43" t="s">
        <v>131</v>
      </c>
      <c r="N34" s="43" t="s">
        <v>131</v>
      </c>
      <c r="O34" s="43" t="s">
        <v>131</v>
      </c>
      <c r="P34" s="43">
        <f t="shared" si="3"/>
        <v>0</v>
      </c>
      <c r="Q34" s="44"/>
    </row>
    <row r="35" spans="1:17" s="45" customFormat="1" ht="28.5" customHeight="1" x14ac:dyDescent="0.25">
      <c r="A35" s="30" t="s">
        <v>173</v>
      </c>
      <c r="B35" s="27" t="s">
        <v>174</v>
      </c>
      <c r="C35" s="42">
        <v>9997000</v>
      </c>
      <c r="D35" s="42">
        <v>9997000</v>
      </c>
      <c r="E35" s="42">
        <v>8030273.6600699993</v>
      </c>
      <c r="F35" s="42">
        <f t="shared" si="0"/>
        <v>-1966726.3399300007</v>
      </c>
      <c r="G35" s="42">
        <f t="shared" si="1"/>
        <v>80.326834651095325</v>
      </c>
      <c r="H35" s="42">
        <v>9997000</v>
      </c>
      <c r="I35" s="42">
        <v>9997000</v>
      </c>
      <c r="J35" s="42">
        <v>8030273.6600699993</v>
      </c>
      <c r="K35" s="42">
        <v>-1966726.3399300002</v>
      </c>
      <c r="L35" s="43">
        <f t="shared" si="2"/>
        <v>80.326834651095325</v>
      </c>
      <c r="M35" s="43" t="s">
        <v>131</v>
      </c>
      <c r="N35" s="43" t="s">
        <v>131</v>
      </c>
      <c r="O35" s="43" t="s">
        <v>131</v>
      </c>
      <c r="P35" s="43">
        <f t="shared" si="3"/>
        <v>0</v>
      </c>
      <c r="Q35" s="44"/>
    </row>
    <row r="36" spans="1:17" s="49" customFormat="1" ht="28.5" customHeight="1" x14ac:dyDescent="0.25">
      <c r="A36" s="31" t="s">
        <v>173</v>
      </c>
      <c r="B36" s="26" t="s">
        <v>175</v>
      </c>
      <c r="C36" s="46">
        <v>9997000</v>
      </c>
      <c r="D36" s="46">
        <v>9997000</v>
      </c>
      <c r="E36" s="46">
        <v>8030273.6600699993</v>
      </c>
      <c r="F36" s="46">
        <f t="shared" si="0"/>
        <v>-1966726.3399300007</v>
      </c>
      <c r="G36" s="46">
        <f t="shared" si="1"/>
        <v>80.326834651095325</v>
      </c>
      <c r="H36" s="46">
        <v>9997000</v>
      </c>
      <c r="I36" s="46">
        <v>9997000</v>
      </c>
      <c r="J36" s="46">
        <v>8030273.6600699993</v>
      </c>
      <c r="K36" s="46">
        <v>-1966726.3399300002</v>
      </c>
      <c r="L36" s="47">
        <f t="shared" si="2"/>
        <v>80.326834651095325</v>
      </c>
      <c r="M36" s="47" t="s">
        <v>131</v>
      </c>
      <c r="N36" s="47" t="s">
        <v>131</v>
      </c>
      <c r="O36" s="47" t="s">
        <v>131</v>
      </c>
      <c r="P36" s="47">
        <f t="shared" si="3"/>
        <v>0</v>
      </c>
      <c r="Q36" s="48"/>
    </row>
    <row r="37" spans="1:17" s="45" customFormat="1" ht="28.5" customHeight="1" x14ac:dyDescent="0.25">
      <c r="A37" s="30" t="s">
        <v>176</v>
      </c>
      <c r="B37" s="27" t="s">
        <v>177</v>
      </c>
      <c r="C37" s="42">
        <v>2934009.8</v>
      </c>
      <c r="D37" s="42">
        <v>2940266.1</v>
      </c>
      <c r="E37" s="42">
        <v>3080642.2204800001</v>
      </c>
      <c r="F37" s="42">
        <f t="shared" si="0"/>
        <v>140376.12048000004</v>
      </c>
      <c r="G37" s="42">
        <f t="shared" si="1"/>
        <v>104.77426585573326</v>
      </c>
      <c r="H37" s="42">
        <v>0</v>
      </c>
      <c r="I37" s="42">
        <v>0</v>
      </c>
      <c r="J37" s="42">
        <v>0</v>
      </c>
      <c r="K37" s="42">
        <v>0</v>
      </c>
      <c r="L37" s="43"/>
      <c r="M37" s="43">
        <v>2934009800</v>
      </c>
      <c r="N37" s="43">
        <v>2940266100</v>
      </c>
      <c r="O37" s="43">
        <v>3080642220.48</v>
      </c>
      <c r="P37" s="43">
        <f t="shared" si="3"/>
        <v>140376120.48000002</v>
      </c>
      <c r="Q37" s="44">
        <f t="shared" si="4"/>
        <v>104.77426585573326</v>
      </c>
    </row>
    <row r="38" spans="1:17" s="45" customFormat="1" ht="28.5" customHeight="1" x14ac:dyDescent="0.25">
      <c r="A38" s="30" t="s">
        <v>178</v>
      </c>
      <c r="B38" s="27" t="s">
        <v>179</v>
      </c>
      <c r="C38" s="42">
        <v>1774256.9</v>
      </c>
      <c r="D38" s="42">
        <v>1776356.2</v>
      </c>
      <c r="E38" s="42">
        <v>1844507.4723699999</v>
      </c>
      <c r="F38" s="42">
        <f t="shared" si="0"/>
        <v>68151.272369999904</v>
      </c>
      <c r="G38" s="42">
        <f t="shared" si="1"/>
        <v>103.83657694160664</v>
      </c>
      <c r="H38" s="42">
        <v>0</v>
      </c>
      <c r="I38" s="42">
        <v>0</v>
      </c>
      <c r="J38" s="42">
        <v>0</v>
      </c>
      <c r="K38" s="42">
        <v>0</v>
      </c>
      <c r="L38" s="43"/>
      <c r="M38" s="43">
        <v>1774256900</v>
      </c>
      <c r="N38" s="43">
        <v>1776356200</v>
      </c>
      <c r="O38" s="43">
        <v>1844507472.3699999</v>
      </c>
      <c r="P38" s="43">
        <f t="shared" si="3"/>
        <v>68151272.369999886</v>
      </c>
      <c r="Q38" s="44">
        <f t="shared" si="4"/>
        <v>103.83657694160664</v>
      </c>
    </row>
    <row r="39" spans="1:17" s="45" customFormat="1" ht="28.5" customHeight="1" x14ac:dyDescent="0.25">
      <c r="A39" s="30" t="s">
        <v>180</v>
      </c>
      <c r="B39" s="27" t="s">
        <v>181</v>
      </c>
      <c r="C39" s="42">
        <v>887175.2</v>
      </c>
      <c r="D39" s="42">
        <v>888341.2</v>
      </c>
      <c r="E39" s="42">
        <v>1021452.67344</v>
      </c>
      <c r="F39" s="42">
        <f t="shared" si="0"/>
        <v>133111.47344000009</v>
      </c>
      <c r="G39" s="42">
        <f t="shared" si="1"/>
        <v>114.98427332200735</v>
      </c>
      <c r="H39" s="42">
        <v>0</v>
      </c>
      <c r="I39" s="42">
        <v>0</v>
      </c>
      <c r="J39" s="42">
        <v>0</v>
      </c>
      <c r="K39" s="42">
        <v>0</v>
      </c>
      <c r="L39" s="43"/>
      <c r="M39" s="43">
        <v>887175200</v>
      </c>
      <c r="N39" s="43">
        <v>888341200</v>
      </c>
      <c r="O39" s="43">
        <v>1021452673.4400001</v>
      </c>
      <c r="P39" s="43">
        <f t="shared" si="3"/>
        <v>133111473.44000006</v>
      </c>
      <c r="Q39" s="44">
        <f t="shared" si="4"/>
        <v>114.98427332200735</v>
      </c>
    </row>
    <row r="40" spans="1:17" s="49" customFormat="1" ht="28.5" customHeight="1" x14ac:dyDescent="0.25">
      <c r="A40" s="31" t="s">
        <v>182</v>
      </c>
      <c r="B40" s="26" t="s">
        <v>183</v>
      </c>
      <c r="C40" s="46">
        <v>89785.600000000006</v>
      </c>
      <c r="D40" s="46">
        <v>90124</v>
      </c>
      <c r="E40" s="46">
        <v>104591.50709999999</v>
      </c>
      <c r="F40" s="46">
        <f t="shared" si="0"/>
        <v>14467.507099999988</v>
      </c>
      <c r="G40" s="46">
        <f t="shared" si="1"/>
        <v>116.0528905729883</v>
      </c>
      <c r="H40" s="46">
        <v>0</v>
      </c>
      <c r="I40" s="46">
        <v>0</v>
      </c>
      <c r="J40" s="46">
        <v>0</v>
      </c>
      <c r="K40" s="46">
        <v>0</v>
      </c>
      <c r="L40" s="47"/>
      <c r="M40" s="47">
        <v>89785600</v>
      </c>
      <c r="N40" s="47">
        <v>90124000</v>
      </c>
      <c r="O40" s="47">
        <v>104591507.09999999</v>
      </c>
      <c r="P40" s="47">
        <f t="shared" si="3"/>
        <v>14467507.099999994</v>
      </c>
      <c r="Q40" s="48">
        <f t="shared" si="4"/>
        <v>116.0528905729883</v>
      </c>
    </row>
    <row r="41" spans="1:17" s="49" customFormat="1" ht="29.25" customHeight="1" x14ac:dyDescent="0.25">
      <c r="A41" s="31" t="s">
        <v>184</v>
      </c>
      <c r="B41" s="26" t="s">
        <v>185</v>
      </c>
      <c r="C41" s="46">
        <v>747205.2</v>
      </c>
      <c r="D41" s="46">
        <v>747936.4</v>
      </c>
      <c r="E41" s="46">
        <v>859807.47495000006</v>
      </c>
      <c r="F41" s="46">
        <f t="shared" si="0"/>
        <v>111871.07495000004</v>
      </c>
      <c r="G41" s="46">
        <f t="shared" si="1"/>
        <v>114.9572978330778</v>
      </c>
      <c r="H41" s="46">
        <v>0</v>
      </c>
      <c r="I41" s="46">
        <v>0</v>
      </c>
      <c r="J41" s="46">
        <v>0</v>
      </c>
      <c r="K41" s="46">
        <v>0</v>
      </c>
      <c r="L41" s="47"/>
      <c r="M41" s="47">
        <v>747205200</v>
      </c>
      <c r="N41" s="47">
        <v>747936400</v>
      </c>
      <c r="O41" s="47">
        <v>859807474.95000005</v>
      </c>
      <c r="P41" s="47">
        <f t="shared" si="3"/>
        <v>111871074.95000005</v>
      </c>
      <c r="Q41" s="48">
        <f t="shared" si="4"/>
        <v>114.9572978330778</v>
      </c>
    </row>
    <row r="42" spans="1:17" s="49" customFormat="1" ht="34.5" customHeight="1" x14ac:dyDescent="0.25">
      <c r="A42" s="31" t="s">
        <v>186</v>
      </c>
      <c r="B42" s="26" t="s">
        <v>187</v>
      </c>
      <c r="C42" s="46">
        <v>50184.4</v>
      </c>
      <c r="D42" s="46">
        <v>50280.800000000003</v>
      </c>
      <c r="E42" s="46">
        <v>57053.69139</v>
      </c>
      <c r="F42" s="46">
        <f t="shared" si="0"/>
        <v>6772.891389999997</v>
      </c>
      <c r="G42" s="46">
        <f t="shared" si="1"/>
        <v>113.47013450462204</v>
      </c>
      <c r="H42" s="46">
        <v>0</v>
      </c>
      <c r="I42" s="46">
        <v>0</v>
      </c>
      <c r="J42" s="46">
        <v>0</v>
      </c>
      <c r="K42" s="46">
        <v>0</v>
      </c>
      <c r="L42" s="47"/>
      <c r="M42" s="47">
        <v>50184400</v>
      </c>
      <c r="N42" s="47">
        <v>50280800</v>
      </c>
      <c r="O42" s="47">
        <v>57053691.390000001</v>
      </c>
      <c r="P42" s="47">
        <f t="shared" si="3"/>
        <v>6772891.3900000006</v>
      </c>
      <c r="Q42" s="48">
        <f t="shared" si="4"/>
        <v>113.47013450462204</v>
      </c>
    </row>
    <row r="43" spans="1:17" s="45" customFormat="1" ht="24.75" customHeight="1" x14ac:dyDescent="0.25">
      <c r="A43" s="30" t="s">
        <v>188</v>
      </c>
      <c r="B43" s="27" t="s">
        <v>189</v>
      </c>
      <c r="C43" s="42">
        <v>887081.7</v>
      </c>
      <c r="D43" s="42">
        <v>888015</v>
      </c>
      <c r="E43" s="42">
        <v>823054.79892999993</v>
      </c>
      <c r="F43" s="42">
        <f t="shared" si="0"/>
        <v>-64960.201070000068</v>
      </c>
      <c r="G43" s="42">
        <f t="shared" si="1"/>
        <v>92.684785609477302</v>
      </c>
      <c r="H43" s="42">
        <v>0</v>
      </c>
      <c r="I43" s="42">
        <v>0</v>
      </c>
      <c r="J43" s="42">
        <v>0</v>
      </c>
      <c r="K43" s="42">
        <v>0</v>
      </c>
      <c r="L43" s="43"/>
      <c r="M43" s="43">
        <v>887081700</v>
      </c>
      <c r="N43" s="43">
        <v>888015000</v>
      </c>
      <c r="O43" s="43">
        <v>823054798.92999995</v>
      </c>
      <c r="P43" s="43">
        <f t="shared" si="3"/>
        <v>-64960201.070000052</v>
      </c>
      <c r="Q43" s="44">
        <f t="shared" si="4"/>
        <v>92.684785609477316</v>
      </c>
    </row>
    <row r="44" spans="1:17" s="49" customFormat="1" ht="24.75" customHeight="1" x14ac:dyDescent="0.25">
      <c r="A44" s="31" t="s">
        <v>190</v>
      </c>
      <c r="B44" s="26" t="s">
        <v>191</v>
      </c>
      <c r="C44" s="46">
        <v>117663.5</v>
      </c>
      <c r="D44" s="46">
        <v>117751.9</v>
      </c>
      <c r="E44" s="46">
        <v>126068.89390000001</v>
      </c>
      <c r="F44" s="46">
        <f t="shared" si="0"/>
        <v>8316.9939000000159</v>
      </c>
      <c r="G44" s="46">
        <f t="shared" si="1"/>
        <v>107.06315048844223</v>
      </c>
      <c r="H44" s="46">
        <v>0</v>
      </c>
      <c r="I44" s="46">
        <v>0</v>
      </c>
      <c r="J44" s="46">
        <v>0</v>
      </c>
      <c r="K44" s="46">
        <v>0</v>
      </c>
      <c r="L44" s="47"/>
      <c r="M44" s="47">
        <v>117663500</v>
      </c>
      <c r="N44" s="47">
        <v>117751900</v>
      </c>
      <c r="O44" s="47">
        <v>126068893.90000001</v>
      </c>
      <c r="P44" s="47">
        <f t="shared" si="3"/>
        <v>8316993.900000006</v>
      </c>
      <c r="Q44" s="48">
        <f t="shared" si="4"/>
        <v>107.06315048844223</v>
      </c>
    </row>
    <row r="45" spans="1:17" s="49" customFormat="1" ht="24.75" customHeight="1" x14ac:dyDescent="0.25">
      <c r="A45" s="31" t="s">
        <v>192</v>
      </c>
      <c r="B45" s="26" t="s">
        <v>193</v>
      </c>
      <c r="C45" s="46">
        <v>769418.2</v>
      </c>
      <c r="D45" s="46">
        <v>770263.1</v>
      </c>
      <c r="E45" s="46">
        <v>696985.90503000002</v>
      </c>
      <c r="F45" s="46">
        <f t="shared" si="0"/>
        <v>-73277.194969999953</v>
      </c>
      <c r="G45" s="46">
        <f t="shared" si="1"/>
        <v>90.48673174529587</v>
      </c>
      <c r="H45" s="46">
        <v>0</v>
      </c>
      <c r="I45" s="46">
        <v>0</v>
      </c>
      <c r="J45" s="46">
        <v>0</v>
      </c>
      <c r="K45" s="46">
        <v>0</v>
      </c>
      <c r="L45" s="47"/>
      <c r="M45" s="47">
        <v>769418200</v>
      </c>
      <c r="N45" s="47">
        <v>770263100</v>
      </c>
      <c r="O45" s="47">
        <v>696985905.02999997</v>
      </c>
      <c r="P45" s="47">
        <f t="shared" si="3"/>
        <v>-73277194.970000029</v>
      </c>
      <c r="Q45" s="48">
        <f t="shared" si="4"/>
        <v>90.486731745295856</v>
      </c>
    </row>
    <row r="46" spans="1:17" s="45" customFormat="1" ht="24.75" customHeight="1" x14ac:dyDescent="0.25">
      <c r="A46" s="30" t="s">
        <v>194</v>
      </c>
      <c r="B46" s="27" t="s">
        <v>195</v>
      </c>
      <c r="C46" s="42">
        <v>1159752.8999999999</v>
      </c>
      <c r="D46" s="42">
        <v>1163909.8999999999</v>
      </c>
      <c r="E46" s="42">
        <v>1236134.7481099998</v>
      </c>
      <c r="F46" s="42">
        <f t="shared" si="0"/>
        <v>72224.848109999904</v>
      </c>
      <c r="G46" s="42">
        <f t="shared" si="1"/>
        <v>106.20536418755438</v>
      </c>
      <c r="H46" s="42">
        <v>0</v>
      </c>
      <c r="I46" s="42">
        <v>0</v>
      </c>
      <c r="J46" s="42">
        <v>0</v>
      </c>
      <c r="K46" s="42">
        <v>0</v>
      </c>
      <c r="L46" s="43"/>
      <c r="M46" s="43">
        <v>1159752900</v>
      </c>
      <c r="N46" s="43">
        <v>1163909900</v>
      </c>
      <c r="O46" s="43">
        <v>1236134748.1099999</v>
      </c>
      <c r="P46" s="43">
        <f t="shared" si="3"/>
        <v>72224848.109999895</v>
      </c>
      <c r="Q46" s="44">
        <f t="shared" si="4"/>
        <v>106.20536418755438</v>
      </c>
    </row>
    <row r="47" spans="1:17" s="45" customFormat="1" ht="24.75" customHeight="1" x14ac:dyDescent="0.25">
      <c r="A47" s="30" t="s">
        <v>194</v>
      </c>
      <c r="B47" s="27" t="s">
        <v>196</v>
      </c>
      <c r="C47" s="42">
        <v>1159752.8999999999</v>
      </c>
      <c r="D47" s="42">
        <v>1163909.8999999999</v>
      </c>
      <c r="E47" s="42">
        <v>1236134.7481099998</v>
      </c>
      <c r="F47" s="42">
        <f t="shared" si="0"/>
        <v>72224.848109999904</v>
      </c>
      <c r="G47" s="42">
        <f t="shared" si="1"/>
        <v>106.20536418755438</v>
      </c>
      <c r="H47" s="42">
        <v>0</v>
      </c>
      <c r="I47" s="42">
        <v>0</v>
      </c>
      <c r="J47" s="42">
        <v>0</v>
      </c>
      <c r="K47" s="42">
        <v>0</v>
      </c>
      <c r="L47" s="43"/>
      <c r="M47" s="43">
        <v>1159752900</v>
      </c>
      <c r="N47" s="43">
        <v>1163909900</v>
      </c>
      <c r="O47" s="43">
        <v>1236134748.1099999</v>
      </c>
      <c r="P47" s="43">
        <f t="shared" si="3"/>
        <v>72224848.109999895</v>
      </c>
      <c r="Q47" s="44">
        <f t="shared" si="4"/>
        <v>106.20536418755438</v>
      </c>
    </row>
    <row r="48" spans="1:17" s="49" customFormat="1" ht="28.5" customHeight="1" x14ac:dyDescent="0.25">
      <c r="A48" s="31" t="s">
        <v>197</v>
      </c>
      <c r="B48" s="26" t="s">
        <v>198</v>
      </c>
      <c r="C48" s="46">
        <v>198330.8</v>
      </c>
      <c r="D48" s="46">
        <v>198120.2</v>
      </c>
      <c r="E48" s="46">
        <v>210510.89027</v>
      </c>
      <c r="F48" s="46">
        <f t="shared" si="0"/>
        <v>12390.690269999992</v>
      </c>
      <c r="G48" s="46">
        <f t="shared" si="1"/>
        <v>106.25412768107441</v>
      </c>
      <c r="H48" s="46">
        <v>0</v>
      </c>
      <c r="I48" s="46">
        <v>0</v>
      </c>
      <c r="J48" s="46">
        <v>0</v>
      </c>
      <c r="K48" s="46">
        <v>0</v>
      </c>
      <c r="L48" s="47"/>
      <c r="M48" s="47">
        <v>198330800</v>
      </c>
      <c r="N48" s="47">
        <v>198120200</v>
      </c>
      <c r="O48" s="47">
        <v>210510890.27000001</v>
      </c>
      <c r="P48" s="47">
        <f t="shared" si="3"/>
        <v>12390690.270000011</v>
      </c>
      <c r="Q48" s="48">
        <f t="shared" si="4"/>
        <v>106.25412768107442</v>
      </c>
    </row>
    <row r="49" spans="1:17" s="49" customFormat="1" ht="28.5" customHeight="1" x14ac:dyDescent="0.25">
      <c r="A49" s="31" t="s">
        <v>199</v>
      </c>
      <c r="B49" s="26" t="s">
        <v>200</v>
      </c>
      <c r="C49" s="46">
        <v>317952.90000000002</v>
      </c>
      <c r="D49" s="46">
        <v>319328.09999999998</v>
      </c>
      <c r="E49" s="46">
        <v>343241.25564999995</v>
      </c>
      <c r="F49" s="46">
        <f t="shared" si="0"/>
        <v>23913.155649999972</v>
      </c>
      <c r="G49" s="46">
        <f t="shared" si="1"/>
        <v>107.48858482858226</v>
      </c>
      <c r="H49" s="46">
        <v>0</v>
      </c>
      <c r="I49" s="46">
        <v>0</v>
      </c>
      <c r="J49" s="46">
        <v>0</v>
      </c>
      <c r="K49" s="46">
        <v>0</v>
      </c>
      <c r="L49" s="47"/>
      <c r="M49" s="47">
        <v>317952900</v>
      </c>
      <c r="N49" s="47">
        <v>319328100</v>
      </c>
      <c r="O49" s="47">
        <v>343241255.64999998</v>
      </c>
      <c r="P49" s="47">
        <f t="shared" si="3"/>
        <v>23913155.649999976</v>
      </c>
      <c r="Q49" s="48">
        <f t="shared" si="4"/>
        <v>107.48858482858226</v>
      </c>
    </row>
    <row r="50" spans="1:17" s="49" customFormat="1" ht="28.5" customHeight="1" x14ac:dyDescent="0.25">
      <c r="A50" s="31" t="s">
        <v>201</v>
      </c>
      <c r="B50" s="26" t="s">
        <v>202</v>
      </c>
      <c r="C50" s="46">
        <v>643469.19999999995</v>
      </c>
      <c r="D50" s="46">
        <v>646461.6</v>
      </c>
      <c r="E50" s="46">
        <v>682382.60219000001</v>
      </c>
      <c r="F50" s="46">
        <f t="shared" si="0"/>
        <v>35921.002190000028</v>
      </c>
      <c r="G50" s="46">
        <f t="shared" si="1"/>
        <v>105.55655621153677</v>
      </c>
      <c r="H50" s="46">
        <v>0</v>
      </c>
      <c r="I50" s="46">
        <v>0</v>
      </c>
      <c r="J50" s="46">
        <v>0</v>
      </c>
      <c r="K50" s="46">
        <v>0</v>
      </c>
      <c r="L50" s="47"/>
      <c r="M50" s="47">
        <v>643469200</v>
      </c>
      <c r="N50" s="47">
        <v>646461600</v>
      </c>
      <c r="O50" s="47">
        <v>682382602.19000006</v>
      </c>
      <c r="P50" s="47">
        <f t="shared" si="3"/>
        <v>35921002.190000057</v>
      </c>
      <c r="Q50" s="48">
        <f t="shared" si="4"/>
        <v>105.55655621153679</v>
      </c>
    </row>
    <row r="51" spans="1:17" s="45" customFormat="1" ht="28.5" customHeight="1" x14ac:dyDescent="0.25">
      <c r="A51" s="30" t="s">
        <v>203</v>
      </c>
      <c r="B51" s="27" t="s">
        <v>204</v>
      </c>
      <c r="C51" s="42">
        <v>84770231</v>
      </c>
      <c r="D51" s="42">
        <v>85706357.400000006</v>
      </c>
      <c r="E51" s="42">
        <v>83213200.456119999</v>
      </c>
      <c r="F51" s="42">
        <f t="shared" si="0"/>
        <v>-2493156.9438800067</v>
      </c>
      <c r="G51" s="42">
        <f t="shared" si="1"/>
        <v>97.09104782945775</v>
      </c>
      <c r="H51" s="42">
        <v>84601196</v>
      </c>
      <c r="I51" s="42">
        <v>85509277.400000006</v>
      </c>
      <c r="J51" s="42">
        <v>82967694.828020006</v>
      </c>
      <c r="K51" s="42">
        <v>-2541582.5719799958</v>
      </c>
      <c r="L51" s="43">
        <f t="shared" si="2"/>
        <v>97.027711320619815</v>
      </c>
      <c r="M51" s="43">
        <v>169035000</v>
      </c>
      <c r="N51" s="43">
        <v>197080000</v>
      </c>
      <c r="O51" s="43">
        <v>245505628.09999999</v>
      </c>
      <c r="P51" s="43">
        <f t="shared" si="3"/>
        <v>48425628.099999994</v>
      </c>
      <c r="Q51" s="44">
        <f t="shared" si="4"/>
        <v>124.57155880860564</v>
      </c>
    </row>
    <row r="52" spans="1:17" s="45" customFormat="1" ht="28.5" customHeight="1" x14ac:dyDescent="0.25">
      <c r="A52" s="30" t="s">
        <v>205</v>
      </c>
      <c r="B52" s="27" t="s">
        <v>206</v>
      </c>
      <c r="C52" s="42">
        <v>70036200</v>
      </c>
      <c r="D52" s="42">
        <v>70613918</v>
      </c>
      <c r="E52" s="42">
        <v>68564018.436509997</v>
      </c>
      <c r="F52" s="42">
        <f t="shared" si="0"/>
        <v>-2049899.5634900033</v>
      </c>
      <c r="G52" s="42">
        <f t="shared" si="1"/>
        <v>97.097031829490049</v>
      </c>
      <c r="H52" s="42">
        <v>70036200</v>
      </c>
      <c r="I52" s="42">
        <v>70613918</v>
      </c>
      <c r="J52" s="42">
        <v>68564018.436509997</v>
      </c>
      <c r="K52" s="42">
        <v>-2049899.5634899978</v>
      </c>
      <c r="L52" s="43">
        <f t="shared" si="2"/>
        <v>97.097031829490049</v>
      </c>
      <c r="M52" s="43" t="s">
        <v>131</v>
      </c>
      <c r="N52" s="43" t="s">
        <v>131</v>
      </c>
      <c r="O52" s="43" t="s">
        <v>131</v>
      </c>
      <c r="P52" s="43">
        <f t="shared" si="3"/>
        <v>0</v>
      </c>
      <c r="Q52" s="44"/>
    </row>
    <row r="53" spans="1:17" s="45" customFormat="1" ht="28.5" customHeight="1" x14ac:dyDescent="0.25">
      <c r="A53" s="30" t="s">
        <v>207</v>
      </c>
      <c r="B53" s="27" t="s">
        <v>208</v>
      </c>
      <c r="C53" s="42">
        <v>65502700</v>
      </c>
      <c r="D53" s="42">
        <v>65880418</v>
      </c>
      <c r="E53" s="42">
        <v>63634418.321559995</v>
      </c>
      <c r="F53" s="42">
        <f t="shared" si="0"/>
        <v>-2245999.6784400046</v>
      </c>
      <c r="G53" s="42">
        <f t="shared" si="1"/>
        <v>96.59079321803938</v>
      </c>
      <c r="H53" s="42">
        <v>65502700</v>
      </c>
      <c r="I53" s="42">
        <v>65880418</v>
      </c>
      <c r="J53" s="42">
        <v>63634418.321559995</v>
      </c>
      <c r="K53" s="42">
        <v>-2245999.6784400023</v>
      </c>
      <c r="L53" s="43">
        <f t="shared" si="2"/>
        <v>96.59079321803938</v>
      </c>
      <c r="M53" s="43" t="s">
        <v>131</v>
      </c>
      <c r="N53" s="43" t="s">
        <v>131</v>
      </c>
      <c r="O53" s="43" t="s">
        <v>131</v>
      </c>
      <c r="P53" s="43">
        <f t="shared" si="3"/>
        <v>0</v>
      </c>
      <c r="Q53" s="44"/>
    </row>
    <row r="54" spans="1:17" s="49" customFormat="1" ht="28.5" customHeight="1" x14ac:dyDescent="0.25">
      <c r="A54" s="31" t="s">
        <v>209</v>
      </c>
      <c r="B54" s="26" t="s">
        <v>210</v>
      </c>
      <c r="C54" s="46">
        <v>15482400</v>
      </c>
      <c r="D54" s="46">
        <v>15482400</v>
      </c>
      <c r="E54" s="46">
        <v>15354810.76214</v>
      </c>
      <c r="F54" s="46">
        <f t="shared" si="0"/>
        <v>-127589.23785999976</v>
      </c>
      <c r="G54" s="46">
        <f t="shared" si="1"/>
        <v>99.175907883403084</v>
      </c>
      <c r="H54" s="46">
        <v>15482400</v>
      </c>
      <c r="I54" s="46">
        <v>15482400</v>
      </c>
      <c r="J54" s="46">
        <v>15354810.76214</v>
      </c>
      <c r="K54" s="46">
        <v>-127589.2378600006</v>
      </c>
      <c r="L54" s="47">
        <f t="shared" si="2"/>
        <v>99.175907883403084</v>
      </c>
      <c r="M54" s="47" t="s">
        <v>131</v>
      </c>
      <c r="N54" s="47" t="s">
        <v>131</v>
      </c>
      <c r="O54" s="47" t="s">
        <v>131</v>
      </c>
      <c r="P54" s="47">
        <f t="shared" si="3"/>
        <v>0</v>
      </c>
      <c r="Q54" s="48"/>
    </row>
    <row r="55" spans="1:17" s="49" customFormat="1" ht="28.5" customHeight="1" x14ac:dyDescent="0.25">
      <c r="A55" s="31" t="s">
        <v>211</v>
      </c>
      <c r="B55" s="26" t="s">
        <v>212</v>
      </c>
      <c r="C55" s="46">
        <v>22273600</v>
      </c>
      <c r="D55" s="46">
        <v>24151318</v>
      </c>
      <c r="E55" s="46">
        <v>24718982.260599997</v>
      </c>
      <c r="F55" s="46">
        <f t="shared" si="0"/>
        <v>567664.26059999689</v>
      </c>
      <c r="G55" s="46">
        <f t="shared" si="1"/>
        <v>102.35044837138906</v>
      </c>
      <c r="H55" s="46">
        <v>22273600</v>
      </c>
      <c r="I55" s="46">
        <v>24151318</v>
      </c>
      <c r="J55" s="46">
        <v>24718982.260599997</v>
      </c>
      <c r="K55" s="46">
        <v>567664.26059999852</v>
      </c>
      <c r="L55" s="47">
        <f t="shared" si="2"/>
        <v>102.35044837138906</v>
      </c>
      <c r="M55" s="47" t="s">
        <v>131</v>
      </c>
      <c r="N55" s="47" t="s">
        <v>131</v>
      </c>
      <c r="O55" s="47" t="s">
        <v>131</v>
      </c>
      <c r="P55" s="47">
        <f t="shared" si="3"/>
        <v>0</v>
      </c>
      <c r="Q55" s="48"/>
    </row>
    <row r="56" spans="1:17" s="49" customFormat="1" ht="28.5" customHeight="1" x14ac:dyDescent="0.25">
      <c r="A56" s="31" t="s">
        <v>213</v>
      </c>
      <c r="B56" s="26" t="s">
        <v>214</v>
      </c>
      <c r="C56" s="46">
        <v>27746700</v>
      </c>
      <c r="D56" s="46">
        <v>26246700</v>
      </c>
      <c r="E56" s="46">
        <v>23560625.29882</v>
      </c>
      <c r="F56" s="46">
        <f t="shared" si="0"/>
        <v>-2686074.7011799999</v>
      </c>
      <c r="G56" s="46">
        <f t="shared" si="1"/>
        <v>89.766047917719177</v>
      </c>
      <c r="H56" s="46">
        <v>27746700</v>
      </c>
      <c r="I56" s="46">
        <v>26246700</v>
      </c>
      <c r="J56" s="46">
        <v>23560625.29882</v>
      </c>
      <c r="K56" s="46">
        <v>-2686074.7011800003</v>
      </c>
      <c r="L56" s="47">
        <f t="shared" si="2"/>
        <v>89.766047917719177</v>
      </c>
      <c r="M56" s="47" t="s">
        <v>131</v>
      </c>
      <c r="N56" s="47" t="s">
        <v>131</v>
      </c>
      <c r="O56" s="47" t="s">
        <v>131</v>
      </c>
      <c r="P56" s="47">
        <f t="shared" si="3"/>
        <v>0</v>
      </c>
      <c r="Q56" s="48"/>
    </row>
    <row r="57" spans="1:17" s="45" customFormat="1" ht="22.5" customHeight="1" x14ac:dyDescent="0.25">
      <c r="A57" s="30" t="s">
        <v>215</v>
      </c>
      <c r="B57" s="27" t="s">
        <v>216</v>
      </c>
      <c r="C57" s="42">
        <v>4533500</v>
      </c>
      <c r="D57" s="42">
        <v>4733500</v>
      </c>
      <c r="E57" s="42">
        <v>4929600.1149499994</v>
      </c>
      <c r="F57" s="42">
        <f t="shared" si="0"/>
        <v>196100.11494999938</v>
      </c>
      <c r="G57" s="42">
        <f t="shared" si="1"/>
        <v>104.14281430125698</v>
      </c>
      <c r="H57" s="42">
        <v>4533500</v>
      </c>
      <c r="I57" s="42">
        <v>4733500</v>
      </c>
      <c r="J57" s="42">
        <v>4929600.1149499994</v>
      </c>
      <c r="K57" s="42">
        <v>196100.11494999981</v>
      </c>
      <c r="L57" s="43">
        <f t="shared" si="2"/>
        <v>104.14281430125698</v>
      </c>
      <c r="M57" s="43" t="s">
        <v>131</v>
      </c>
      <c r="N57" s="43" t="s">
        <v>131</v>
      </c>
      <c r="O57" s="43" t="s">
        <v>131</v>
      </c>
      <c r="P57" s="43">
        <f t="shared" si="3"/>
        <v>0</v>
      </c>
      <c r="Q57" s="44"/>
    </row>
    <row r="58" spans="1:17" s="49" customFormat="1" ht="22.5" customHeight="1" x14ac:dyDescent="0.25">
      <c r="A58" s="31" t="s">
        <v>217</v>
      </c>
      <c r="B58" s="26" t="s">
        <v>218</v>
      </c>
      <c r="C58" s="46">
        <v>4533500</v>
      </c>
      <c r="D58" s="46">
        <v>4733500</v>
      </c>
      <c r="E58" s="46">
        <v>4929600.1149499994</v>
      </c>
      <c r="F58" s="46">
        <f t="shared" si="0"/>
        <v>196100.11494999938</v>
      </c>
      <c r="G58" s="46">
        <f t="shared" si="1"/>
        <v>104.14281430125698</v>
      </c>
      <c r="H58" s="46">
        <v>4533500</v>
      </c>
      <c r="I58" s="46">
        <v>4733500</v>
      </c>
      <c r="J58" s="46">
        <v>4929600.1149499994</v>
      </c>
      <c r="K58" s="46">
        <v>196100.11494999981</v>
      </c>
      <c r="L58" s="47">
        <f t="shared" si="2"/>
        <v>104.14281430125698</v>
      </c>
      <c r="M58" s="47" t="s">
        <v>131</v>
      </c>
      <c r="N58" s="47" t="s">
        <v>131</v>
      </c>
      <c r="O58" s="47" t="s">
        <v>131</v>
      </c>
      <c r="P58" s="47">
        <f t="shared" si="3"/>
        <v>0</v>
      </c>
      <c r="Q58" s="48"/>
    </row>
    <row r="59" spans="1:17" s="45" customFormat="1" ht="22.5" customHeight="1" x14ac:dyDescent="0.25">
      <c r="A59" s="30" t="s">
        <v>219</v>
      </c>
      <c r="B59" s="27" t="s">
        <v>220</v>
      </c>
      <c r="C59" s="42">
        <v>12584776</v>
      </c>
      <c r="D59" s="42">
        <v>11869212</v>
      </c>
      <c r="E59" s="42">
        <v>11370684.686120002</v>
      </c>
      <c r="F59" s="42">
        <f t="shared" si="0"/>
        <v>-498527.3138799984</v>
      </c>
      <c r="G59" s="42">
        <f t="shared" si="1"/>
        <v>95.799828043512917</v>
      </c>
      <c r="H59" s="42">
        <v>12584776</v>
      </c>
      <c r="I59" s="42">
        <v>11869212</v>
      </c>
      <c r="J59" s="42">
        <v>11370684.686120002</v>
      </c>
      <c r="K59" s="42">
        <v>-498527.31387999916</v>
      </c>
      <c r="L59" s="43">
        <f t="shared" si="2"/>
        <v>95.799828043512917</v>
      </c>
      <c r="M59" s="43" t="s">
        <v>131</v>
      </c>
      <c r="N59" s="43" t="s">
        <v>131</v>
      </c>
      <c r="O59" s="43" t="s">
        <v>131</v>
      </c>
      <c r="P59" s="43">
        <f t="shared" si="3"/>
        <v>0</v>
      </c>
      <c r="Q59" s="44"/>
    </row>
    <row r="60" spans="1:17" s="45" customFormat="1" ht="28.5" customHeight="1" x14ac:dyDescent="0.25">
      <c r="A60" s="30" t="s">
        <v>221</v>
      </c>
      <c r="B60" s="27" t="s">
        <v>222</v>
      </c>
      <c r="C60" s="42">
        <v>1456600</v>
      </c>
      <c r="D60" s="42">
        <v>1241036</v>
      </c>
      <c r="E60" s="42">
        <v>1103819.9278800001</v>
      </c>
      <c r="F60" s="42">
        <f t="shared" si="0"/>
        <v>-137216.07211999991</v>
      </c>
      <c r="G60" s="42">
        <f t="shared" si="1"/>
        <v>88.943425322069629</v>
      </c>
      <c r="H60" s="42">
        <v>1456600</v>
      </c>
      <c r="I60" s="42">
        <v>1241036</v>
      </c>
      <c r="J60" s="42">
        <v>1103819.9278800001</v>
      </c>
      <c r="K60" s="42">
        <v>-137216.07211999988</v>
      </c>
      <c r="L60" s="43">
        <f t="shared" si="2"/>
        <v>88.943425322069629</v>
      </c>
      <c r="M60" s="43" t="s">
        <v>131</v>
      </c>
      <c r="N60" s="43" t="s">
        <v>131</v>
      </c>
      <c r="O60" s="43" t="s">
        <v>131</v>
      </c>
      <c r="P60" s="43">
        <f t="shared" si="3"/>
        <v>0</v>
      </c>
      <c r="Q60" s="44"/>
    </row>
    <row r="61" spans="1:17" s="45" customFormat="1" ht="24.75" customHeight="1" x14ac:dyDescent="0.25">
      <c r="A61" s="30" t="s">
        <v>223</v>
      </c>
      <c r="B61" s="27" t="s">
        <v>224</v>
      </c>
      <c r="C61" s="42">
        <v>1055520</v>
      </c>
      <c r="D61" s="42">
        <v>1049036</v>
      </c>
      <c r="E61" s="42">
        <v>956548.13608000008</v>
      </c>
      <c r="F61" s="42">
        <f t="shared" si="0"/>
        <v>-92487.863919999916</v>
      </c>
      <c r="G61" s="42">
        <f t="shared" si="1"/>
        <v>91.18353765552375</v>
      </c>
      <c r="H61" s="42">
        <v>1055520</v>
      </c>
      <c r="I61" s="42">
        <v>1049036</v>
      </c>
      <c r="J61" s="42">
        <v>956548.13608000008</v>
      </c>
      <c r="K61" s="42">
        <v>-92487.86391999996</v>
      </c>
      <c r="L61" s="43">
        <f t="shared" si="2"/>
        <v>91.18353765552375</v>
      </c>
      <c r="M61" s="43" t="s">
        <v>131</v>
      </c>
      <c r="N61" s="43" t="s">
        <v>131</v>
      </c>
      <c r="O61" s="43" t="s">
        <v>131</v>
      </c>
      <c r="P61" s="43">
        <f t="shared" si="3"/>
        <v>0</v>
      </c>
      <c r="Q61" s="44"/>
    </row>
    <row r="62" spans="1:17" s="49" customFormat="1" ht="24.75" customHeight="1" x14ac:dyDescent="0.25">
      <c r="A62" s="31" t="s">
        <v>225</v>
      </c>
      <c r="B62" s="26" t="s">
        <v>226</v>
      </c>
      <c r="C62" s="46">
        <v>0</v>
      </c>
      <c r="D62" s="46">
        <v>0</v>
      </c>
      <c r="E62" s="46">
        <v>3971.2291399999999</v>
      </c>
      <c r="F62" s="46">
        <f t="shared" si="0"/>
        <v>3971.2291399999999</v>
      </c>
      <c r="G62" s="46"/>
      <c r="H62" s="46">
        <v>0</v>
      </c>
      <c r="I62" s="46">
        <v>0</v>
      </c>
      <c r="J62" s="46">
        <v>3971.2291399999999</v>
      </c>
      <c r="K62" s="46">
        <v>3971.2291399999999</v>
      </c>
      <c r="L62" s="47"/>
      <c r="M62" s="47" t="s">
        <v>131</v>
      </c>
      <c r="N62" s="47" t="s">
        <v>131</v>
      </c>
      <c r="O62" s="47" t="s">
        <v>131</v>
      </c>
      <c r="P62" s="47">
        <f t="shared" si="3"/>
        <v>0</v>
      </c>
      <c r="Q62" s="48"/>
    </row>
    <row r="63" spans="1:17" s="49" customFormat="1" ht="24.75" customHeight="1" x14ac:dyDescent="0.25">
      <c r="A63" s="31" t="s">
        <v>227</v>
      </c>
      <c r="B63" s="26" t="s">
        <v>228</v>
      </c>
      <c r="C63" s="46">
        <v>453240</v>
      </c>
      <c r="D63" s="46">
        <v>453240</v>
      </c>
      <c r="E63" s="46">
        <v>480272.07954000001</v>
      </c>
      <c r="F63" s="46">
        <f t="shared" si="0"/>
        <v>27032.079540000006</v>
      </c>
      <c r="G63" s="46">
        <f t="shared" si="1"/>
        <v>105.96418664283824</v>
      </c>
      <c r="H63" s="46">
        <v>453240</v>
      </c>
      <c r="I63" s="46">
        <v>453240</v>
      </c>
      <c r="J63" s="46">
        <v>480272.07954000001</v>
      </c>
      <c r="K63" s="46">
        <v>27032.079540000021</v>
      </c>
      <c r="L63" s="47">
        <f t="shared" si="2"/>
        <v>105.96418664283824</v>
      </c>
      <c r="M63" s="47" t="s">
        <v>131</v>
      </c>
      <c r="N63" s="47" t="s">
        <v>131</v>
      </c>
      <c r="O63" s="47" t="s">
        <v>131</v>
      </c>
      <c r="P63" s="47">
        <f t="shared" si="3"/>
        <v>0</v>
      </c>
      <c r="Q63" s="48"/>
    </row>
    <row r="64" spans="1:17" s="49" customFormat="1" ht="24.75" customHeight="1" x14ac:dyDescent="0.25">
      <c r="A64" s="31" t="s">
        <v>229</v>
      </c>
      <c r="B64" s="26" t="s">
        <v>230</v>
      </c>
      <c r="C64" s="46">
        <v>39120</v>
      </c>
      <c r="D64" s="46">
        <v>39120</v>
      </c>
      <c r="E64" s="46">
        <v>10215.949500000001</v>
      </c>
      <c r="F64" s="46">
        <f t="shared" si="0"/>
        <v>-28904.050499999998</v>
      </c>
      <c r="G64" s="46">
        <f t="shared" si="1"/>
        <v>26.114390337423316</v>
      </c>
      <c r="H64" s="46">
        <v>39120</v>
      </c>
      <c r="I64" s="46">
        <v>39120</v>
      </c>
      <c r="J64" s="46">
        <v>10215.949500000001</v>
      </c>
      <c r="K64" s="46">
        <v>-28904.050500000001</v>
      </c>
      <c r="L64" s="47">
        <f t="shared" si="2"/>
        <v>26.114390337423316</v>
      </c>
      <c r="M64" s="47" t="s">
        <v>131</v>
      </c>
      <c r="N64" s="47" t="s">
        <v>131</v>
      </c>
      <c r="O64" s="47" t="s">
        <v>131</v>
      </c>
      <c r="P64" s="47">
        <f t="shared" si="3"/>
        <v>0</v>
      </c>
      <c r="Q64" s="48"/>
    </row>
    <row r="65" spans="1:17" s="49" customFormat="1" ht="24.75" customHeight="1" x14ac:dyDescent="0.25">
      <c r="A65" s="31" t="s">
        <v>231</v>
      </c>
      <c r="B65" s="26" t="s">
        <v>232</v>
      </c>
      <c r="C65" s="46">
        <v>12672</v>
      </c>
      <c r="D65" s="46">
        <v>15468</v>
      </c>
      <c r="E65" s="46">
        <v>19766.964399999997</v>
      </c>
      <c r="F65" s="46">
        <f t="shared" si="0"/>
        <v>4298.9643999999971</v>
      </c>
      <c r="G65" s="46">
        <f t="shared" si="1"/>
        <v>127.79263253167828</v>
      </c>
      <c r="H65" s="46">
        <v>12672</v>
      </c>
      <c r="I65" s="46">
        <v>15468</v>
      </c>
      <c r="J65" s="46">
        <v>19766.964399999997</v>
      </c>
      <c r="K65" s="46">
        <v>4298.9643999999989</v>
      </c>
      <c r="L65" s="47">
        <f t="shared" si="2"/>
        <v>127.79263253167828</v>
      </c>
      <c r="M65" s="47" t="s">
        <v>131</v>
      </c>
      <c r="N65" s="47" t="s">
        <v>131</v>
      </c>
      <c r="O65" s="47" t="s">
        <v>131</v>
      </c>
      <c r="P65" s="47">
        <f t="shared" si="3"/>
        <v>0</v>
      </c>
      <c r="Q65" s="48"/>
    </row>
    <row r="66" spans="1:17" s="49" customFormat="1" ht="24.75" customHeight="1" x14ac:dyDescent="0.25">
      <c r="A66" s="31" t="s">
        <v>233</v>
      </c>
      <c r="B66" s="26" t="s">
        <v>234</v>
      </c>
      <c r="C66" s="46">
        <v>111520</v>
      </c>
      <c r="D66" s="46">
        <v>103840</v>
      </c>
      <c r="E66" s="46">
        <v>112554.798</v>
      </c>
      <c r="F66" s="46">
        <f t="shared" si="0"/>
        <v>8714.7979999999952</v>
      </c>
      <c r="G66" s="46">
        <f t="shared" si="1"/>
        <v>108.39252503852079</v>
      </c>
      <c r="H66" s="46">
        <v>111520</v>
      </c>
      <c r="I66" s="46">
        <v>103840</v>
      </c>
      <c r="J66" s="46">
        <v>112554.798</v>
      </c>
      <c r="K66" s="46">
        <v>8714.7980000000007</v>
      </c>
      <c r="L66" s="47">
        <f t="shared" si="2"/>
        <v>108.39252503852079</v>
      </c>
      <c r="M66" s="47" t="s">
        <v>131</v>
      </c>
      <c r="N66" s="47" t="s">
        <v>131</v>
      </c>
      <c r="O66" s="47" t="s">
        <v>131</v>
      </c>
      <c r="P66" s="47">
        <f t="shared" si="3"/>
        <v>0</v>
      </c>
      <c r="Q66" s="48"/>
    </row>
    <row r="67" spans="1:17" s="49" customFormat="1" ht="24.75" customHeight="1" x14ac:dyDescent="0.25">
      <c r="A67" s="31" t="s">
        <v>235</v>
      </c>
      <c r="B67" s="26" t="s">
        <v>236</v>
      </c>
      <c r="C67" s="46">
        <v>24030</v>
      </c>
      <c r="D67" s="46">
        <v>24030</v>
      </c>
      <c r="E67" s="46">
        <v>16606.132000000001</v>
      </c>
      <c r="F67" s="46">
        <f t="shared" si="0"/>
        <v>-7423.8679999999986</v>
      </c>
      <c r="G67" s="46">
        <f t="shared" si="1"/>
        <v>69.105834373699551</v>
      </c>
      <c r="H67" s="46">
        <v>24030</v>
      </c>
      <c r="I67" s="46">
        <v>24030</v>
      </c>
      <c r="J67" s="46">
        <v>16606.132000000001</v>
      </c>
      <c r="K67" s="46">
        <v>-7423.8680000000004</v>
      </c>
      <c r="L67" s="47">
        <f t="shared" si="2"/>
        <v>69.105834373699551</v>
      </c>
      <c r="M67" s="47" t="s">
        <v>131</v>
      </c>
      <c r="N67" s="47" t="s">
        <v>131</v>
      </c>
      <c r="O67" s="47" t="s">
        <v>131</v>
      </c>
      <c r="P67" s="47">
        <f t="shared" si="3"/>
        <v>0</v>
      </c>
      <c r="Q67" s="48"/>
    </row>
    <row r="68" spans="1:17" s="49" customFormat="1" ht="24.75" customHeight="1" x14ac:dyDescent="0.25">
      <c r="A68" s="31" t="s">
        <v>237</v>
      </c>
      <c r="B68" s="26" t="s">
        <v>238</v>
      </c>
      <c r="C68" s="46">
        <v>413338</v>
      </c>
      <c r="D68" s="46">
        <v>413338</v>
      </c>
      <c r="E68" s="46">
        <v>288739.65049999999</v>
      </c>
      <c r="F68" s="46">
        <f t="shared" si="0"/>
        <v>-124598.34950000001</v>
      </c>
      <c r="G68" s="46">
        <f t="shared" si="1"/>
        <v>69.855578364437818</v>
      </c>
      <c r="H68" s="46">
        <v>413338</v>
      </c>
      <c r="I68" s="46">
        <v>413338</v>
      </c>
      <c r="J68" s="46">
        <v>288739.65049999999</v>
      </c>
      <c r="K68" s="46">
        <v>-124598.3495</v>
      </c>
      <c r="L68" s="47">
        <f t="shared" si="2"/>
        <v>69.855578364437818</v>
      </c>
      <c r="M68" s="47" t="s">
        <v>131</v>
      </c>
      <c r="N68" s="47" t="s">
        <v>131</v>
      </c>
      <c r="O68" s="47" t="s">
        <v>131</v>
      </c>
      <c r="P68" s="47">
        <f t="shared" si="3"/>
        <v>0</v>
      </c>
      <c r="Q68" s="48"/>
    </row>
    <row r="69" spans="1:17" s="49" customFormat="1" ht="24.75" customHeight="1" x14ac:dyDescent="0.25">
      <c r="A69" s="31" t="s">
        <v>239</v>
      </c>
      <c r="B69" s="26" t="s">
        <v>240</v>
      </c>
      <c r="C69" s="46">
        <v>0</v>
      </c>
      <c r="D69" s="46">
        <v>0</v>
      </c>
      <c r="E69" s="46">
        <v>24373.332999999999</v>
      </c>
      <c r="F69" s="46">
        <f t="shared" si="0"/>
        <v>24373.332999999999</v>
      </c>
      <c r="G69" s="46"/>
      <c r="H69" s="46">
        <v>0</v>
      </c>
      <c r="I69" s="46">
        <v>0</v>
      </c>
      <c r="J69" s="46">
        <v>24373.332999999999</v>
      </c>
      <c r="K69" s="46">
        <v>24373.332999999999</v>
      </c>
      <c r="L69" s="47"/>
      <c r="M69" s="47" t="s">
        <v>131</v>
      </c>
      <c r="N69" s="47" t="s">
        <v>131</v>
      </c>
      <c r="O69" s="47" t="s">
        <v>131</v>
      </c>
      <c r="P69" s="47">
        <f t="shared" si="3"/>
        <v>0</v>
      </c>
      <c r="Q69" s="48"/>
    </row>
    <row r="70" spans="1:17" s="49" customFormat="1" ht="24.75" customHeight="1" x14ac:dyDescent="0.25">
      <c r="A70" s="31" t="s">
        <v>241</v>
      </c>
      <c r="B70" s="26" t="s">
        <v>242</v>
      </c>
      <c r="C70" s="46">
        <v>1600</v>
      </c>
      <c r="D70" s="46">
        <v>0</v>
      </c>
      <c r="E70" s="46">
        <v>48</v>
      </c>
      <c r="F70" s="46">
        <f t="shared" si="0"/>
        <v>48</v>
      </c>
      <c r="G70" s="46"/>
      <c r="H70" s="46">
        <v>1600</v>
      </c>
      <c r="I70" s="46">
        <v>0</v>
      </c>
      <c r="J70" s="46">
        <v>48</v>
      </c>
      <c r="K70" s="46">
        <v>48</v>
      </c>
      <c r="L70" s="47"/>
      <c r="M70" s="47" t="s">
        <v>131</v>
      </c>
      <c r="N70" s="47" t="s">
        <v>131</v>
      </c>
      <c r="O70" s="47" t="s">
        <v>131</v>
      </c>
      <c r="P70" s="47">
        <f t="shared" si="3"/>
        <v>0</v>
      </c>
      <c r="Q70" s="48"/>
    </row>
    <row r="71" spans="1:17" s="45" customFormat="1" ht="24.75" customHeight="1" x14ac:dyDescent="0.25">
      <c r="A71" s="30" t="s">
        <v>243</v>
      </c>
      <c r="B71" s="27" t="s">
        <v>244</v>
      </c>
      <c r="C71" s="42">
        <v>0</v>
      </c>
      <c r="D71" s="42">
        <v>0</v>
      </c>
      <c r="E71" s="42">
        <v>3268.8249999999998</v>
      </c>
      <c r="F71" s="42">
        <f t="shared" si="0"/>
        <v>3268.8249999999998</v>
      </c>
      <c r="G71" s="42"/>
      <c r="H71" s="42">
        <v>0</v>
      </c>
      <c r="I71" s="42">
        <v>0</v>
      </c>
      <c r="J71" s="42">
        <v>3268.8249999999998</v>
      </c>
      <c r="K71" s="42">
        <v>3268.8249999999998</v>
      </c>
      <c r="L71" s="43"/>
      <c r="M71" s="43" t="s">
        <v>131</v>
      </c>
      <c r="N71" s="43" t="s">
        <v>131</v>
      </c>
      <c r="O71" s="43" t="s">
        <v>131</v>
      </c>
      <c r="P71" s="43">
        <f t="shared" si="3"/>
        <v>0</v>
      </c>
      <c r="Q71" s="44"/>
    </row>
    <row r="72" spans="1:17" s="49" customFormat="1" ht="24.75" customHeight="1" x14ac:dyDescent="0.25">
      <c r="A72" s="31" t="s">
        <v>245</v>
      </c>
      <c r="B72" s="26" t="s">
        <v>246</v>
      </c>
      <c r="C72" s="46">
        <v>0</v>
      </c>
      <c r="D72" s="46">
        <v>0</v>
      </c>
      <c r="E72" s="46">
        <v>815.5</v>
      </c>
      <c r="F72" s="46">
        <f t="shared" si="0"/>
        <v>815.5</v>
      </c>
      <c r="G72" s="46"/>
      <c r="H72" s="46">
        <v>0</v>
      </c>
      <c r="I72" s="46">
        <v>0</v>
      </c>
      <c r="J72" s="46">
        <v>815.5</v>
      </c>
      <c r="K72" s="46">
        <v>815.5</v>
      </c>
      <c r="L72" s="47"/>
      <c r="M72" s="47" t="s">
        <v>131</v>
      </c>
      <c r="N72" s="47" t="s">
        <v>131</v>
      </c>
      <c r="O72" s="47" t="s">
        <v>131</v>
      </c>
      <c r="P72" s="47">
        <f t="shared" si="3"/>
        <v>0</v>
      </c>
      <c r="Q72" s="48"/>
    </row>
    <row r="73" spans="1:17" s="49" customFormat="1" ht="28.5" customHeight="1" x14ac:dyDescent="0.25">
      <c r="A73" s="31" t="s">
        <v>247</v>
      </c>
      <c r="B73" s="26" t="s">
        <v>248</v>
      </c>
      <c r="C73" s="46">
        <v>0</v>
      </c>
      <c r="D73" s="46">
        <v>0</v>
      </c>
      <c r="E73" s="46">
        <v>0</v>
      </c>
      <c r="F73" s="46">
        <f t="shared" ref="F73:F136" si="5">E73-D73</f>
        <v>0</v>
      </c>
      <c r="G73" s="46"/>
      <c r="H73" s="46">
        <v>0</v>
      </c>
      <c r="I73" s="46">
        <v>0</v>
      </c>
      <c r="J73" s="46">
        <v>0</v>
      </c>
      <c r="K73" s="46">
        <v>0</v>
      </c>
      <c r="L73" s="47"/>
      <c r="M73" s="47" t="s">
        <v>131</v>
      </c>
      <c r="N73" s="47" t="s">
        <v>131</v>
      </c>
      <c r="O73" s="47" t="s">
        <v>131</v>
      </c>
      <c r="P73" s="47">
        <f t="shared" si="3"/>
        <v>0</v>
      </c>
      <c r="Q73" s="48"/>
    </row>
    <row r="74" spans="1:17" s="49" customFormat="1" ht="21.75" customHeight="1" x14ac:dyDescent="0.25">
      <c r="A74" s="31" t="s">
        <v>249</v>
      </c>
      <c r="B74" s="26" t="s">
        <v>250</v>
      </c>
      <c r="C74" s="46">
        <v>0</v>
      </c>
      <c r="D74" s="46">
        <v>0</v>
      </c>
      <c r="E74" s="46">
        <v>2453.3249999999998</v>
      </c>
      <c r="F74" s="46">
        <f t="shared" si="5"/>
        <v>2453.3249999999998</v>
      </c>
      <c r="G74" s="46"/>
      <c r="H74" s="46">
        <v>0</v>
      </c>
      <c r="I74" s="46">
        <v>0</v>
      </c>
      <c r="J74" s="46">
        <v>2453.3249999999998</v>
      </c>
      <c r="K74" s="46">
        <v>2453.3249999999998</v>
      </c>
      <c r="L74" s="47"/>
      <c r="M74" s="47" t="s">
        <v>131</v>
      </c>
      <c r="N74" s="47" t="s">
        <v>131</v>
      </c>
      <c r="O74" s="47" t="s">
        <v>131</v>
      </c>
      <c r="P74" s="47">
        <f t="shared" ref="P74:P137" si="6">O74-N74</f>
        <v>0</v>
      </c>
      <c r="Q74" s="48"/>
    </row>
    <row r="75" spans="1:17" s="45" customFormat="1" ht="21.75" customHeight="1" x14ac:dyDescent="0.25">
      <c r="A75" s="30" t="s">
        <v>251</v>
      </c>
      <c r="B75" s="27" t="s">
        <v>252</v>
      </c>
      <c r="C75" s="42">
        <v>401080</v>
      </c>
      <c r="D75" s="42">
        <v>192000</v>
      </c>
      <c r="E75" s="42">
        <v>143803.76680000001</v>
      </c>
      <c r="F75" s="42">
        <f t="shared" si="5"/>
        <v>-48196.233199999988</v>
      </c>
      <c r="G75" s="42">
        <f t="shared" ref="G75:G136" si="7">E75/D75*100</f>
        <v>74.897795208333335</v>
      </c>
      <c r="H75" s="42">
        <v>401080</v>
      </c>
      <c r="I75" s="42">
        <v>192000</v>
      </c>
      <c r="J75" s="42">
        <v>143803.76680000001</v>
      </c>
      <c r="K75" s="42">
        <v>-48196.233199999988</v>
      </c>
      <c r="L75" s="43">
        <f t="shared" ref="L75:L135" si="8">J75/I75*100</f>
        <v>74.897795208333335</v>
      </c>
      <c r="M75" s="43" t="s">
        <v>131</v>
      </c>
      <c r="N75" s="43" t="s">
        <v>131</v>
      </c>
      <c r="O75" s="43" t="s">
        <v>131</v>
      </c>
      <c r="P75" s="43">
        <f t="shared" si="6"/>
        <v>0</v>
      </c>
      <c r="Q75" s="44"/>
    </row>
    <row r="76" spans="1:17" s="49" customFormat="1" ht="21.75" customHeight="1" x14ac:dyDescent="0.25">
      <c r="A76" s="31" t="s">
        <v>253</v>
      </c>
      <c r="B76" s="26" t="s">
        <v>254</v>
      </c>
      <c r="C76" s="46">
        <v>349000</v>
      </c>
      <c r="D76" s="46">
        <v>130000</v>
      </c>
      <c r="E76" s="46">
        <v>69501.358840000001</v>
      </c>
      <c r="F76" s="46">
        <f t="shared" si="5"/>
        <v>-60498.641159999999</v>
      </c>
      <c r="G76" s="46">
        <f t="shared" si="7"/>
        <v>53.462583723076932</v>
      </c>
      <c r="H76" s="46">
        <v>349000</v>
      </c>
      <c r="I76" s="46">
        <v>130000</v>
      </c>
      <c r="J76" s="46">
        <v>69501.358840000001</v>
      </c>
      <c r="K76" s="46">
        <v>-60498.641159999999</v>
      </c>
      <c r="L76" s="47">
        <f t="shared" si="8"/>
        <v>53.462583723076932</v>
      </c>
      <c r="M76" s="47" t="s">
        <v>131</v>
      </c>
      <c r="N76" s="47" t="s">
        <v>131</v>
      </c>
      <c r="O76" s="47" t="s">
        <v>131</v>
      </c>
      <c r="P76" s="47">
        <f t="shared" si="6"/>
        <v>0</v>
      </c>
      <c r="Q76" s="48"/>
    </row>
    <row r="77" spans="1:17" s="49" customFormat="1" ht="21.75" customHeight="1" x14ac:dyDescent="0.25">
      <c r="A77" s="31" t="s">
        <v>255</v>
      </c>
      <c r="B77" s="26" t="s">
        <v>256</v>
      </c>
      <c r="C77" s="46">
        <v>0</v>
      </c>
      <c r="D77" s="46">
        <v>0</v>
      </c>
      <c r="E77" s="46">
        <v>0</v>
      </c>
      <c r="F77" s="46">
        <f t="shared" si="5"/>
        <v>0</v>
      </c>
      <c r="G77" s="46"/>
      <c r="H77" s="46">
        <v>0</v>
      </c>
      <c r="I77" s="46">
        <v>0</v>
      </c>
      <c r="J77" s="46">
        <v>0</v>
      </c>
      <c r="K77" s="46">
        <v>0</v>
      </c>
      <c r="L77" s="47"/>
      <c r="M77" s="47" t="s">
        <v>131</v>
      </c>
      <c r="N77" s="47" t="s">
        <v>131</v>
      </c>
      <c r="O77" s="47" t="s">
        <v>131</v>
      </c>
      <c r="P77" s="47">
        <f t="shared" si="6"/>
        <v>0</v>
      </c>
      <c r="Q77" s="48"/>
    </row>
    <row r="78" spans="1:17" s="49" customFormat="1" ht="21.75" customHeight="1" x14ac:dyDescent="0.25">
      <c r="A78" s="31" t="s">
        <v>257</v>
      </c>
      <c r="B78" s="26" t="s">
        <v>258</v>
      </c>
      <c r="C78" s="46">
        <v>21880</v>
      </c>
      <c r="D78" s="46">
        <v>28000</v>
      </c>
      <c r="E78" s="46">
        <v>40852.502460000003</v>
      </c>
      <c r="F78" s="46">
        <f t="shared" si="5"/>
        <v>12852.502460000003</v>
      </c>
      <c r="G78" s="46">
        <f t="shared" si="7"/>
        <v>145.90179449999999</v>
      </c>
      <c r="H78" s="46">
        <v>21880</v>
      </c>
      <c r="I78" s="46">
        <v>28000</v>
      </c>
      <c r="J78" s="46">
        <v>40852.502460000003</v>
      </c>
      <c r="K78" s="46">
        <v>12852.502460000002</v>
      </c>
      <c r="L78" s="47">
        <f t="shared" si="8"/>
        <v>145.90179449999999</v>
      </c>
      <c r="M78" s="47" t="s">
        <v>131</v>
      </c>
      <c r="N78" s="47" t="s">
        <v>131</v>
      </c>
      <c r="O78" s="47" t="s">
        <v>131</v>
      </c>
      <c r="P78" s="47">
        <f t="shared" si="6"/>
        <v>0</v>
      </c>
      <c r="Q78" s="48"/>
    </row>
    <row r="79" spans="1:17" s="49" customFormat="1" ht="21.75" customHeight="1" x14ac:dyDescent="0.25">
      <c r="A79" s="31" t="s">
        <v>259</v>
      </c>
      <c r="B79" s="26" t="s">
        <v>260</v>
      </c>
      <c r="C79" s="46">
        <v>30200</v>
      </c>
      <c r="D79" s="46">
        <v>34000</v>
      </c>
      <c r="E79" s="46">
        <v>33416.978999999999</v>
      </c>
      <c r="F79" s="46">
        <f t="shared" si="5"/>
        <v>-583.02100000000064</v>
      </c>
      <c r="G79" s="46">
        <f t="shared" si="7"/>
        <v>98.285232352941179</v>
      </c>
      <c r="H79" s="46">
        <v>30200</v>
      </c>
      <c r="I79" s="46">
        <v>34000</v>
      </c>
      <c r="J79" s="46">
        <v>33416.978999999999</v>
      </c>
      <c r="K79" s="46">
        <v>-583.02099999999996</v>
      </c>
      <c r="L79" s="47">
        <f t="shared" si="8"/>
        <v>98.285232352941179</v>
      </c>
      <c r="M79" s="47" t="s">
        <v>131</v>
      </c>
      <c r="N79" s="47" t="s">
        <v>131</v>
      </c>
      <c r="O79" s="47" t="s">
        <v>131</v>
      </c>
      <c r="P79" s="47">
        <f t="shared" si="6"/>
        <v>0</v>
      </c>
      <c r="Q79" s="48"/>
    </row>
    <row r="80" spans="1:17" s="49" customFormat="1" ht="21.75" customHeight="1" x14ac:dyDescent="0.25">
      <c r="A80" s="31" t="s">
        <v>261</v>
      </c>
      <c r="B80" s="26" t="s">
        <v>262</v>
      </c>
      <c r="C80" s="46">
        <v>0</v>
      </c>
      <c r="D80" s="46">
        <v>0</v>
      </c>
      <c r="E80" s="46">
        <v>0</v>
      </c>
      <c r="F80" s="46">
        <f t="shared" si="5"/>
        <v>0</v>
      </c>
      <c r="G80" s="46"/>
      <c r="H80" s="46">
        <v>0</v>
      </c>
      <c r="I80" s="46">
        <v>0</v>
      </c>
      <c r="J80" s="46">
        <v>0</v>
      </c>
      <c r="K80" s="46">
        <v>0</v>
      </c>
      <c r="L80" s="47"/>
      <c r="M80" s="47" t="s">
        <v>131</v>
      </c>
      <c r="N80" s="47" t="s">
        <v>131</v>
      </c>
      <c r="O80" s="47" t="s">
        <v>131</v>
      </c>
      <c r="P80" s="47">
        <f t="shared" si="6"/>
        <v>0</v>
      </c>
      <c r="Q80" s="48"/>
    </row>
    <row r="81" spans="1:17" s="49" customFormat="1" ht="28.5" customHeight="1" x14ac:dyDescent="0.25">
      <c r="A81" s="31" t="s">
        <v>263</v>
      </c>
      <c r="B81" s="26" t="s">
        <v>264</v>
      </c>
      <c r="C81" s="46">
        <v>0</v>
      </c>
      <c r="D81" s="46">
        <v>0</v>
      </c>
      <c r="E81" s="46">
        <v>32.926499999999997</v>
      </c>
      <c r="F81" s="46">
        <f t="shared" si="5"/>
        <v>32.926499999999997</v>
      </c>
      <c r="G81" s="46"/>
      <c r="H81" s="46">
        <v>0</v>
      </c>
      <c r="I81" s="46">
        <v>0</v>
      </c>
      <c r="J81" s="46">
        <v>32.926499999999997</v>
      </c>
      <c r="K81" s="46">
        <v>32.926499999999997</v>
      </c>
      <c r="L81" s="47"/>
      <c r="M81" s="47" t="s">
        <v>131</v>
      </c>
      <c r="N81" s="47" t="s">
        <v>131</v>
      </c>
      <c r="O81" s="47" t="s">
        <v>131</v>
      </c>
      <c r="P81" s="47">
        <f t="shared" si="6"/>
        <v>0</v>
      </c>
      <c r="Q81" s="48"/>
    </row>
    <row r="82" spans="1:17" s="45" customFormat="1" ht="24" customHeight="1" x14ac:dyDescent="0.25">
      <c r="A82" s="30" t="s">
        <v>265</v>
      </c>
      <c r="B82" s="27" t="s">
        <v>266</v>
      </c>
      <c r="C82" s="42">
        <v>0</v>
      </c>
      <c r="D82" s="42">
        <v>0</v>
      </c>
      <c r="E82" s="42">
        <v>199.2</v>
      </c>
      <c r="F82" s="42">
        <f t="shared" si="5"/>
        <v>199.2</v>
      </c>
      <c r="G82" s="42"/>
      <c r="H82" s="42">
        <v>0</v>
      </c>
      <c r="I82" s="42">
        <v>0</v>
      </c>
      <c r="J82" s="42">
        <v>199.2</v>
      </c>
      <c r="K82" s="42">
        <v>199.2</v>
      </c>
      <c r="L82" s="43"/>
      <c r="M82" s="43" t="s">
        <v>131</v>
      </c>
      <c r="N82" s="43" t="s">
        <v>131</v>
      </c>
      <c r="O82" s="43" t="s">
        <v>131</v>
      </c>
      <c r="P82" s="43">
        <f t="shared" si="6"/>
        <v>0</v>
      </c>
      <c r="Q82" s="44"/>
    </row>
    <row r="83" spans="1:17" s="49" customFormat="1" ht="24" customHeight="1" x14ac:dyDescent="0.25">
      <c r="A83" s="31" t="s">
        <v>265</v>
      </c>
      <c r="B83" s="26" t="s">
        <v>267</v>
      </c>
      <c r="C83" s="46">
        <v>0</v>
      </c>
      <c r="D83" s="46">
        <v>0</v>
      </c>
      <c r="E83" s="46">
        <v>199.2</v>
      </c>
      <c r="F83" s="46">
        <f t="shared" si="5"/>
        <v>199.2</v>
      </c>
      <c r="G83" s="46"/>
      <c r="H83" s="46">
        <v>0</v>
      </c>
      <c r="I83" s="46">
        <v>0</v>
      </c>
      <c r="J83" s="46">
        <v>199.2</v>
      </c>
      <c r="K83" s="46">
        <v>199.2</v>
      </c>
      <c r="L83" s="47"/>
      <c r="M83" s="47" t="s">
        <v>131</v>
      </c>
      <c r="N83" s="47" t="s">
        <v>131</v>
      </c>
      <c r="O83" s="47" t="s">
        <v>131</v>
      </c>
      <c r="P83" s="47">
        <f t="shared" si="6"/>
        <v>0</v>
      </c>
      <c r="Q83" s="48"/>
    </row>
    <row r="84" spans="1:17" s="45" customFormat="1" ht="33.75" customHeight="1" x14ac:dyDescent="0.25">
      <c r="A84" s="30" t="s">
        <v>268</v>
      </c>
      <c r="B84" s="27" t="s">
        <v>269</v>
      </c>
      <c r="C84" s="42">
        <v>10503376</v>
      </c>
      <c r="D84" s="42">
        <v>10203376</v>
      </c>
      <c r="E84" s="42">
        <v>9856723.3188400008</v>
      </c>
      <c r="F84" s="42">
        <f t="shared" si="5"/>
        <v>-346652.68115999922</v>
      </c>
      <c r="G84" s="42">
        <f t="shared" si="7"/>
        <v>96.602568785468662</v>
      </c>
      <c r="H84" s="42">
        <v>10503376</v>
      </c>
      <c r="I84" s="42">
        <v>10203376</v>
      </c>
      <c r="J84" s="42">
        <v>9856723.3188400008</v>
      </c>
      <c r="K84" s="42">
        <v>-346652.68115999986</v>
      </c>
      <c r="L84" s="43">
        <f t="shared" si="8"/>
        <v>96.602568785468662</v>
      </c>
      <c r="M84" s="43" t="s">
        <v>131</v>
      </c>
      <c r="N84" s="43" t="s">
        <v>131</v>
      </c>
      <c r="O84" s="43" t="s">
        <v>131</v>
      </c>
      <c r="P84" s="43">
        <f t="shared" si="6"/>
        <v>0</v>
      </c>
      <c r="Q84" s="44"/>
    </row>
    <row r="85" spans="1:17" s="49" customFormat="1" ht="28.5" customHeight="1" x14ac:dyDescent="0.25">
      <c r="A85" s="31" t="s">
        <v>268</v>
      </c>
      <c r="B85" s="26" t="s">
        <v>270</v>
      </c>
      <c r="C85" s="46">
        <v>10503376</v>
      </c>
      <c r="D85" s="46">
        <v>10203376</v>
      </c>
      <c r="E85" s="46">
        <v>0</v>
      </c>
      <c r="F85" s="46">
        <f t="shared" si="5"/>
        <v>-10203376</v>
      </c>
      <c r="G85" s="46">
        <f t="shared" si="7"/>
        <v>0</v>
      </c>
      <c r="H85" s="46">
        <v>10503376</v>
      </c>
      <c r="I85" s="46">
        <v>10203376</v>
      </c>
      <c r="J85" s="46">
        <v>0</v>
      </c>
      <c r="K85" s="46">
        <v>-10203376</v>
      </c>
      <c r="L85" s="47">
        <f t="shared" si="8"/>
        <v>0</v>
      </c>
      <c r="M85" s="47" t="s">
        <v>131</v>
      </c>
      <c r="N85" s="47" t="s">
        <v>131</v>
      </c>
      <c r="O85" s="47" t="s">
        <v>131</v>
      </c>
      <c r="P85" s="47">
        <f t="shared" si="6"/>
        <v>0</v>
      </c>
      <c r="Q85" s="48"/>
    </row>
    <row r="86" spans="1:17" s="45" customFormat="1" ht="24.75" customHeight="1" x14ac:dyDescent="0.25">
      <c r="A86" s="30" t="s">
        <v>223</v>
      </c>
      <c r="B86" s="27" t="s">
        <v>271</v>
      </c>
      <c r="C86" s="42">
        <v>0</v>
      </c>
      <c r="D86" s="42">
        <v>0</v>
      </c>
      <c r="E86" s="42">
        <v>266367.70020999998</v>
      </c>
      <c r="F86" s="42">
        <f t="shared" si="5"/>
        <v>266367.70020999998</v>
      </c>
      <c r="G86" s="42"/>
      <c r="H86" s="42">
        <v>0</v>
      </c>
      <c r="I86" s="42">
        <v>0</v>
      </c>
      <c r="J86" s="42">
        <v>266367.70020999998</v>
      </c>
      <c r="K86" s="42">
        <v>266367.70020999998</v>
      </c>
      <c r="L86" s="43"/>
      <c r="M86" s="43" t="s">
        <v>131</v>
      </c>
      <c r="N86" s="43" t="s">
        <v>131</v>
      </c>
      <c r="O86" s="43" t="s">
        <v>131</v>
      </c>
      <c r="P86" s="43">
        <f t="shared" si="6"/>
        <v>0</v>
      </c>
      <c r="Q86" s="44"/>
    </row>
    <row r="87" spans="1:17" s="49" customFormat="1" ht="24.75" customHeight="1" x14ac:dyDescent="0.25">
      <c r="A87" s="31" t="s">
        <v>225</v>
      </c>
      <c r="B87" s="26" t="s">
        <v>272</v>
      </c>
      <c r="C87" s="46">
        <v>0</v>
      </c>
      <c r="D87" s="46">
        <v>0</v>
      </c>
      <c r="E87" s="46">
        <v>0</v>
      </c>
      <c r="F87" s="46">
        <f t="shared" si="5"/>
        <v>0</v>
      </c>
      <c r="G87" s="46"/>
      <c r="H87" s="46">
        <v>0</v>
      </c>
      <c r="I87" s="46">
        <v>0</v>
      </c>
      <c r="J87" s="46">
        <v>0</v>
      </c>
      <c r="K87" s="46">
        <v>0</v>
      </c>
      <c r="L87" s="47"/>
      <c r="M87" s="47" t="s">
        <v>131</v>
      </c>
      <c r="N87" s="47" t="s">
        <v>131</v>
      </c>
      <c r="O87" s="47" t="s">
        <v>131</v>
      </c>
      <c r="P87" s="47">
        <f t="shared" si="6"/>
        <v>0</v>
      </c>
      <c r="Q87" s="48"/>
    </row>
    <row r="88" spans="1:17" s="49" customFormat="1" ht="24.75" customHeight="1" x14ac:dyDescent="0.25">
      <c r="A88" s="31" t="s">
        <v>227</v>
      </c>
      <c r="B88" s="26" t="s">
        <v>273</v>
      </c>
      <c r="C88" s="46">
        <v>0</v>
      </c>
      <c r="D88" s="46">
        <v>0</v>
      </c>
      <c r="E88" s="46">
        <v>40772.76</v>
      </c>
      <c r="F88" s="46">
        <f t="shared" si="5"/>
        <v>40772.76</v>
      </c>
      <c r="G88" s="46"/>
      <c r="H88" s="46">
        <v>0</v>
      </c>
      <c r="I88" s="46">
        <v>0</v>
      </c>
      <c r="J88" s="46">
        <v>40772.76</v>
      </c>
      <c r="K88" s="46">
        <v>40772.76</v>
      </c>
      <c r="L88" s="47"/>
      <c r="M88" s="47" t="s">
        <v>131</v>
      </c>
      <c r="N88" s="47" t="s">
        <v>131</v>
      </c>
      <c r="O88" s="47" t="s">
        <v>131</v>
      </c>
      <c r="P88" s="47">
        <f t="shared" si="6"/>
        <v>0</v>
      </c>
      <c r="Q88" s="48"/>
    </row>
    <row r="89" spans="1:17" s="49" customFormat="1" ht="24.75" customHeight="1" x14ac:dyDescent="0.25">
      <c r="A89" s="31" t="s">
        <v>229</v>
      </c>
      <c r="B89" s="26" t="s">
        <v>274</v>
      </c>
      <c r="C89" s="46">
        <v>0</v>
      </c>
      <c r="D89" s="46">
        <v>0</v>
      </c>
      <c r="E89" s="46">
        <v>128</v>
      </c>
      <c r="F89" s="46">
        <f t="shared" si="5"/>
        <v>128</v>
      </c>
      <c r="G89" s="46"/>
      <c r="H89" s="46">
        <v>0</v>
      </c>
      <c r="I89" s="46">
        <v>0</v>
      </c>
      <c r="J89" s="46">
        <v>128</v>
      </c>
      <c r="K89" s="46">
        <v>128</v>
      </c>
      <c r="L89" s="47"/>
      <c r="M89" s="47" t="s">
        <v>131</v>
      </c>
      <c r="N89" s="47" t="s">
        <v>131</v>
      </c>
      <c r="O89" s="47" t="s">
        <v>131</v>
      </c>
      <c r="P89" s="47">
        <f t="shared" si="6"/>
        <v>0</v>
      </c>
      <c r="Q89" s="48"/>
    </row>
    <row r="90" spans="1:17" s="49" customFormat="1" ht="24.75" customHeight="1" x14ac:dyDescent="0.25">
      <c r="A90" s="31" t="s">
        <v>231</v>
      </c>
      <c r="B90" s="26" t="s">
        <v>275</v>
      </c>
      <c r="C90" s="46">
        <v>0</v>
      </c>
      <c r="D90" s="46">
        <v>0</v>
      </c>
      <c r="E90" s="46">
        <v>2920.0369999999998</v>
      </c>
      <c r="F90" s="46">
        <f t="shared" si="5"/>
        <v>2920.0369999999998</v>
      </c>
      <c r="G90" s="46"/>
      <c r="H90" s="46">
        <v>0</v>
      </c>
      <c r="I90" s="46">
        <v>0</v>
      </c>
      <c r="J90" s="46">
        <v>2920.0369999999998</v>
      </c>
      <c r="K90" s="46">
        <v>2920.0369999999998</v>
      </c>
      <c r="L90" s="47"/>
      <c r="M90" s="47" t="s">
        <v>131</v>
      </c>
      <c r="N90" s="47" t="s">
        <v>131</v>
      </c>
      <c r="O90" s="47" t="s">
        <v>131</v>
      </c>
      <c r="P90" s="47">
        <f t="shared" si="6"/>
        <v>0</v>
      </c>
      <c r="Q90" s="48"/>
    </row>
    <row r="91" spans="1:17" s="49" customFormat="1" ht="24.75" customHeight="1" x14ac:dyDescent="0.25">
      <c r="A91" s="31" t="s">
        <v>233</v>
      </c>
      <c r="B91" s="26" t="s">
        <v>276</v>
      </c>
      <c r="C91" s="46">
        <v>0</v>
      </c>
      <c r="D91" s="46">
        <v>0</v>
      </c>
      <c r="E91" s="46">
        <v>665.96199999999999</v>
      </c>
      <c r="F91" s="46">
        <f t="shared" si="5"/>
        <v>665.96199999999999</v>
      </c>
      <c r="G91" s="46"/>
      <c r="H91" s="46">
        <v>0</v>
      </c>
      <c r="I91" s="46">
        <v>0</v>
      </c>
      <c r="J91" s="46">
        <v>665.96199999999999</v>
      </c>
      <c r="K91" s="46">
        <v>665.96199999999999</v>
      </c>
      <c r="L91" s="47"/>
      <c r="M91" s="47" t="s">
        <v>131</v>
      </c>
      <c r="N91" s="47" t="s">
        <v>131</v>
      </c>
      <c r="O91" s="47" t="s">
        <v>131</v>
      </c>
      <c r="P91" s="47">
        <f t="shared" si="6"/>
        <v>0</v>
      </c>
      <c r="Q91" s="48"/>
    </row>
    <row r="92" spans="1:17" s="49" customFormat="1" ht="24.75" customHeight="1" x14ac:dyDescent="0.25">
      <c r="A92" s="31" t="s">
        <v>235</v>
      </c>
      <c r="B92" s="26" t="s">
        <v>277</v>
      </c>
      <c r="C92" s="46">
        <v>0</v>
      </c>
      <c r="D92" s="46">
        <v>0</v>
      </c>
      <c r="E92" s="46">
        <v>1130.318</v>
      </c>
      <c r="F92" s="46">
        <f t="shared" si="5"/>
        <v>1130.318</v>
      </c>
      <c r="G92" s="46"/>
      <c r="H92" s="46">
        <v>0</v>
      </c>
      <c r="I92" s="46">
        <v>0</v>
      </c>
      <c r="J92" s="46">
        <v>1130.318</v>
      </c>
      <c r="K92" s="46">
        <v>1130.318</v>
      </c>
      <c r="L92" s="47"/>
      <c r="M92" s="47" t="s">
        <v>131</v>
      </c>
      <c r="N92" s="47" t="s">
        <v>131</v>
      </c>
      <c r="O92" s="47" t="s">
        <v>131</v>
      </c>
      <c r="P92" s="47">
        <f t="shared" si="6"/>
        <v>0</v>
      </c>
      <c r="Q92" s="48"/>
    </row>
    <row r="93" spans="1:17" s="49" customFormat="1" ht="24.75" customHeight="1" x14ac:dyDescent="0.25">
      <c r="A93" s="31" t="s">
        <v>237</v>
      </c>
      <c r="B93" s="26" t="s">
        <v>278</v>
      </c>
      <c r="C93" s="46">
        <v>0</v>
      </c>
      <c r="D93" s="46">
        <v>0</v>
      </c>
      <c r="E93" s="46">
        <v>203754.49921000001</v>
      </c>
      <c r="F93" s="46">
        <f t="shared" si="5"/>
        <v>203754.49921000001</v>
      </c>
      <c r="G93" s="46"/>
      <c r="H93" s="46">
        <v>0</v>
      </c>
      <c r="I93" s="46">
        <v>0</v>
      </c>
      <c r="J93" s="46">
        <v>203754.49921000001</v>
      </c>
      <c r="K93" s="46">
        <v>203754.49921000001</v>
      </c>
      <c r="L93" s="47"/>
      <c r="M93" s="47" t="s">
        <v>131</v>
      </c>
      <c r="N93" s="47" t="s">
        <v>131</v>
      </c>
      <c r="O93" s="47" t="s">
        <v>131</v>
      </c>
      <c r="P93" s="47">
        <f t="shared" si="6"/>
        <v>0</v>
      </c>
      <c r="Q93" s="48"/>
    </row>
    <row r="94" spans="1:17" s="49" customFormat="1" ht="24.75" customHeight="1" x14ac:dyDescent="0.25">
      <c r="A94" s="31" t="s">
        <v>239</v>
      </c>
      <c r="B94" s="26" t="s">
        <v>279</v>
      </c>
      <c r="C94" s="46">
        <v>0</v>
      </c>
      <c r="D94" s="46">
        <v>0</v>
      </c>
      <c r="E94" s="46">
        <v>16996.124</v>
      </c>
      <c r="F94" s="46">
        <f t="shared" si="5"/>
        <v>16996.124</v>
      </c>
      <c r="G94" s="46"/>
      <c r="H94" s="46">
        <v>0</v>
      </c>
      <c r="I94" s="46">
        <v>0</v>
      </c>
      <c r="J94" s="46">
        <v>16996.124</v>
      </c>
      <c r="K94" s="46">
        <v>16996.124</v>
      </c>
      <c r="L94" s="47"/>
      <c r="M94" s="47" t="s">
        <v>131</v>
      </c>
      <c r="N94" s="47" t="s">
        <v>131</v>
      </c>
      <c r="O94" s="47" t="s">
        <v>131</v>
      </c>
      <c r="P94" s="47">
        <f t="shared" si="6"/>
        <v>0</v>
      </c>
      <c r="Q94" s="48"/>
    </row>
    <row r="95" spans="1:17" s="49" customFormat="1" ht="24.75" customHeight="1" x14ac:dyDescent="0.25">
      <c r="A95" s="31" t="s">
        <v>241</v>
      </c>
      <c r="B95" s="26" t="s">
        <v>280</v>
      </c>
      <c r="C95" s="46">
        <v>0</v>
      </c>
      <c r="D95" s="46">
        <v>0</v>
      </c>
      <c r="E95" s="46">
        <v>0</v>
      </c>
      <c r="F95" s="46">
        <f t="shared" si="5"/>
        <v>0</v>
      </c>
      <c r="G95" s="46"/>
      <c r="H95" s="46">
        <v>0</v>
      </c>
      <c r="I95" s="46">
        <v>0</v>
      </c>
      <c r="J95" s="46">
        <v>0</v>
      </c>
      <c r="K95" s="46">
        <v>0</v>
      </c>
      <c r="L95" s="47"/>
      <c r="M95" s="47" t="s">
        <v>131</v>
      </c>
      <c r="N95" s="47" t="s">
        <v>131</v>
      </c>
      <c r="O95" s="47" t="s">
        <v>131</v>
      </c>
      <c r="P95" s="47">
        <f t="shared" si="6"/>
        <v>0</v>
      </c>
      <c r="Q95" s="48"/>
    </row>
    <row r="96" spans="1:17" s="45" customFormat="1" ht="24.75" customHeight="1" x14ac:dyDescent="0.25">
      <c r="A96" s="30" t="s">
        <v>243</v>
      </c>
      <c r="B96" s="27" t="s">
        <v>281</v>
      </c>
      <c r="C96" s="42">
        <v>0</v>
      </c>
      <c r="D96" s="42">
        <v>0</v>
      </c>
      <c r="E96" s="42">
        <v>5943584.4569600001</v>
      </c>
      <c r="F96" s="42">
        <f t="shared" si="5"/>
        <v>5943584.4569600001</v>
      </c>
      <c r="G96" s="42"/>
      <c r="H96" s="42">
        <v>0</v>
      </c>
      <c r="I96" s="42">
        <v>0</v>
      </c>
      <c r="J96" s="42">
        <v>5943584.4569600001</v>
      </c>
      <c r="K96" s="42">
        <v>5943584.4569600001</v>
      </c>
      <c r="L96" s="43"/>
      <c r="M96" s="43" t="s">
        <v>131</v>
      </c>
      <c r="N96" s="43" t="s">
        <v>131</v>
      </c>
      <c r="O96" s="43" t="s">
        <v>131</v>
      </c>
      <c r="P96" s="43">
        <f t="shared" si="6"/>
        <v>0</v>
      </c>
      <c r="Q96" s="44"/>
    </row>
    <row r="97" spans="1:17" s="49" customFormat="1" ht="24.75" customHeight="1" x14ac:dyDescent="0.25">
      <c r="A97" s="31" t="s">
        <v>245</v>
      </c>
      <c r="B97" s="26" t="s">
        <v>282</v>
      </c>
      <c r="C97" s="46">
        <v>0</v>
      </c>
      <c r="D97" s="46">
        <v>0</v>
      </c>
      <c r="E97" s="46">
        <v>5900490.9859600002</v>
      </c>
      <c r="F97" s="46">
        <f t="shared" si="5"/>
        <v>5900490.9859600002</v>
      </c>
      <c r="G97" s="46"/>
      <c r="H97" s="46">
        <v>0</v>
      </c>
      <c r="I97" s="46">
        <v>0</v>
      </c>
      <c r="J97" s="46">
        <v>5900490.9859600002</v>
      </c>
      <c r="K97" s="46">
        <v>5900490.9859600002</v>
      </c>
      <c r="L97" s="47"/>
      <c r="M97" s="47" t="s">
        <v>131</v>
      </c>
      <c r="N97" s="47" t="s">
        <v>131</v>
      </c>
      <c r="O97" s="47" t="s">
        <v>131</v>
      </c>
      <c r="P97" s="47">
        <f t="shared" si="6"/>
        <v>0</v>
      </c>
      <c r="Q97" s="48"/>
    </row>
    <row r="98" spans="1:17" s="49" customFormat="1" ht="28.5" customHeight="1" x14ac:dyDescent="0.25">
      <c r="A98" s="31" t="s">
        <v>283</v>
      </c>
      <c r="B98" s="26" t="s">
        <v>284</v>
      </c>
      <c r="C98" s="46">
        <v>0</v>
      </c>
      <c r="D98" s="46">
        <v>0</v>
      </c>
      <c r="E98" s="46">
        <v>123.2</v>
      </c>
      <c r="F98" s="46">
        <f t="shared" si="5"/>
        <v>123.2</v>
      </c>
      <c r="G98" s="46"/>
      <c r="H98" s="46">
        <v>0</v>
      </c>
      <c r="I98" s="46">
        <v>0</v>
      </c>
      <c r="J98" s="46">
        <v>123.2</v>
      </c>
      <c r="K98" s="46">
        <v>123.2</v>
      </c>
      <c r="L98" s="47"/>
      <c r="M98" s="47" t="s">
        <v>131</v>
      </c>
      <c r="N98" s="47" t="s">
        <v>131</v>
      </c>
      <c r="O98" s="47" t="s">
        <v>131</v>
      </c>
      <c r="P98" s="47">
        <f t="shared" si="6"/>
        <v>0</v>
      </c>
      <c r="Q98" s="48"/>
    </row>
    <row r="99" spans="1:17" s="49" customFormat="1" ht="28.5" customHeight="1" x14ac:dyDescent="0.25">
      <c r="A99" s="31" t="s">
        <v>247</v>
      </c>
      <c r="B99" s="26" t="s">
        <v>285</v>
      </c>
      <c r="C99" s="46">
        <v>0</v>
      </c>
      <c r="D99" s="46">
        <v>0</v>
      </c>
      <c r="E99" s="46">
        <v>298.077</v>
      </c>
      <c r="F99" s="46">
        <f t="shared" si="5"/>
        <v>298.077</v>
      </c>
      <c r="G99" s="46"/>
      <c r="H99" s="46">
        <v>0</v>
      </c>
      <c r="I99" s="46">
        <v>0</v>
      </c>
      <c r="J99" s="46">
        <v>298.077</v>
      </c>
      <c r="K99" s="46">
        <v>298.077</v>
      </c>
      <c r="L99" s="47"/>
      <c r="M99" s="47" t="s">
        <v>131</v>
      </c>
      <c r="N99" s="47" t="s">
        <v>131</v>
      </c>
      <c r="O99" s="47" t="s">
        <v>131</v>
      </c>
      <c r="P99" s="47">
        <f t="shared" si="6"/>
        <v>0</v>
      </c>
      <c r="Q99" s="48"/>
    </row>
    <row r="100" spans="1:17" s="49" customFormat="1" ht="24" customHeight="1" x14ac:dyDescent="0.25">
      <c r="A100" s="31" t="s">
        <v>249</v>
      </c>
      <c r="B100" s="26" t="s">
        <v>286</v>
      </c>
      <c r="C100" s="46">
        <v>0</v>
      </c>
      <c r="D100" s="46">
        <v>0</v>
      </c>
      <c r="E100" s="46">
        <v>42672.194000000003</v>
      </c>
      <c r="F100" s="46">
        <f t="shared" si="5"/>
        <v>42672.194000000003</v>
      </c>
      <c r="G100" s="46"/>
      <c r="H100" s="46">
        <v>0</v>
      </c>
      <c r="I100" s="46">
        <v>0</v>
      </c>
      <c r="J100" s="46">
        <v>42672.194000000003</v>
      </c>
      <c r="K100" s="46">
        <v>42672.194000000003</v>
      </c>
      <c r="L100" s="47"/>
      <c r="M100" s="47" t="s">
        <v>131</v>
      </c>
      <c r="N100" s="47" t="s">
        <v>131</v>
      </c>
      <c r="O100" s="47" t="s">
        <v>131</v>
      </c>
      <c r="P100" s="47">
        <f t="shared" si="6"/>
        <v>0</v>
      </c>
      <c r="Q100" s="48"/>
    </row>
    <row r="101" spans="1:17" s="45" customFormat="1" ht="24" customHeight="1" x14ac:dyDescent="0.25">
      <c r="A101" s="30" t="s">
        <v>251</v>
      </c>
      <c r="B101" s="27" t="s">
        <v>287</v>
      </c>
      <c r="C101" s="42">
        <v>0</v>
      </c>
      <c r="D101" s="42">
        <v>0</v>
      </c>
      <c r="E101" s="42">
        <v>3646497.2896699999</v>
      </c>
      <c r="F101" s="42">
        <f t="shared" si="5"/>
        <v>3646497.2896699999</v>
      </c>
      <c r="G101" s="42"/>
      <c r="H101" s="42">
        <v>0</v>
      </c>
      <c r="I101" s="42">
        <v>0</v>
      </c>
      <c r="J101" s="42">
        <v>3646497.2896699999</v>
      </c>
      <c r="K101" s="42">
        <v>3646497.2896699999</v>
      </c>
      <c r="L101" s="43"/>
      <c r="M101" s="43" t="s">
        <v>131</v>
      </c>
      <c r="N101" s="43" t="s">
        <v>131</v>
      </c>
      <c r="O101" s="43" t="s">
        <v>131</v>
      </c>
      <c r="P101" s="43">
        <f t="shared" si="6"/>
        <v>0</v>
      </c>
      <c r="Q101" s="44"/>
    </row>
    <row r="102" spans="1:17" s="49" customFormat="1" ht="24" customHeight="1" x14ac:dyDescent="0.25">
      <c r="A102" s="31" t="s">
        <v>253</v>
      </c>
      <c r="B102" s="26" t="s">
        <v>288</v>
      </c>
      <c r="C102" s="46">
        <v>0</v>
      </c>
      <c r="D102" s="46">
        <v>0</v>
      </c>
      <c r="E102" s="46">
        <v>3372010.0357300001</v>
      </c>
      <c r="F102" s="46">
        <f t="shared" si="5"/>
        <v>3372010.0357300001</v>
      </c>
      <c r="G102" s="46"/>
      <c r="H102" s="46">
        <v>0</v>
      </c>
      <c r="I102" s="46">
        <v>0</v>
      </c>
      <c r="J102" s="46">
        <v>3372010.0357300001</v>
      </c>
      <c r="K102" s="46">
        <v>3372010.0357300001</v>
      </c>
      <c r="L102" s="47"/>
      <c r="M102" s="47" t="s">
        <v>131</v>
      </c>
      <c r="N102" s="47" t="s">
        <v>131</v>
      </c>
      <c r="O102" s="47" t="s">
        <v>131</v>
      </c>
      <c r="P102" s="47">
        <f t="shared" si="6"/>
        <v>0</v>
      </c>
      <c r="Q102" s="48"/>
    </row>
    <row r="103" spans="1:17" s="49" customFormat="1" ht="24" customHeight="1" x14ac:dyDescent="0.25">
      <c r="A103" s="31" t="s">
        <v>255</v>
      </c>
      <c r="B103" s="26" t="s">
        <v>289</v>
      </c>
      <c r="C103" s="46">
        <v>0</v>
      </c>
      <c r="D103" s="46">
        <v>0</v>
      </c>
      <c r="E103" s="46">
        <v>191.87200000000001</v>
      </c>
      <c r="F103" s="46">
        <f t="shared" si="5"/>
        <v>191.87200000000001</v>
      </c>
      <c r="G103" s="46"/>
      <c r="H103" s="46">
        <v>0</v>
      </c>
      <c r="I103" s="46">
        <v>0</v>
      </c>
      <c r="J103" s="46">
        <v>191.87200000000001</v>
      </c>
      <c r="K103" s="46">
        <v>191.87200000000001</v>
      </c>
      <c r="L103" s="47"/>
      <c r="M103" s="47" t="s">
        <v>131</v>
      </c>
      <c r="N103" s="47" t="s">
        <v>131</v>
      </c>
      <c r="O103" s="47" t="s">
        <v>131</v>
      </c>
      <c r="P103" s="47">
        <f t="shared" si="6"/>
        <v>0</v>
      </c>
      <c r="Q103" s="48"/>
    </row>
    <row r="104" spans="1:17" s="49" customFormat="1" ht="24" customHeight="1" x14ac:dyDescent="0.25">
      <c r="A104" s="31" t="s">
        <v>257</v>
      </c>
      <c r="B104" s="26" t="s">
        <v>290</v>
      </c>
      <c r="C104" s="46">
        <v>0</v>
      </c>
      <c r="D104" s="46">
        <v>0</v>
      </c>
      <c r="E104" s="46">
        <v>235501.61777000001</v>
      </c>
      <c r="F104" s="46">
        <f t="shared" si="5"/>
        <v>235501.61777000001</v>
      </c>
      <c r="G104" s="46"/>
      <c r="H104" s="46">
        <v>0</v>
      </c>
      <c r="I104" s="46">
        <v>0</v>
      </c>
      <c r="J104" s="46">
        <v>235501.61777000001</v>
      </c>
      <c r="K104" s="46">
        <v>235501.61777000001</v>
      </c>
      <c r="L104" s="47"/>
      <c r="M104" s="47" t="s">
        <v>131</v>
      </c>
      <c r="N104" s="47" t="s">
        <v>131</v>
      </c>
      <c r="O104" s="47" t="s">
        <v>131</v>
      </c>
      <c r="P104" s="47">
        <f t="shared" si="6"/>
        <v>0</v>
      </c>
      <c r="Q104" s="48"/>
    </row>
    <row r="105" spans="1:17" s="49" customFormat="1" ht="24" customHeight="1" x14ac:dyDescent="0.25">
      <c r="A105" s="31" t="s">
        <v>259</v>
      </c>
      <c r="B105" s="26" t="s">
        <v>291</v>
      </c>
      <c r="C105" s="46">
        <v>0</v>
      </c>
      <c r="D105" s="46">
        <v>0</v>
      </c>
      <c r="E105" s="46">
        <v>1149.2370000000001</v>
      </c>
      <c r="F105" s="46">
        <f t="shared" si="5"/>
        <v>1149.2370000000001</v>
      </c>
      <c r="G105" s="46"/>
      <c r="H105" s="46">
        <v>0</v>
      </c>
      <c r="I105" s="46">
        <v>0</v>
      </c>
      <c r="J105" s="46">
        <v>1149.2370000000001</v>
      </c>
      <c r="K105" s="46">
        <v>1149.2370000000001</v>
      </c>
      <c r="L105" s="47"/>
      <c r="M105" s="47" t="s">
        <v>131</v>
      </c>
      <c r="N105" s="47" t="s">
        <v>131</v>
      </c>
      <c r="O105" s="47" t="s">
        <v>131</v>
      </c>
      <c r="P105" s="47">
        <f t="shared" si="6"/>
        <v>0</v>
      </c>
      <c r="Q105" s="48"/>
    </row>
    <row r="106" spans="1:17" s="49" customFormat="1" ht="24" customHeight="1" x14ac:dyDescent="0.25">
      <c r="A106" s="31" t="s">
        <v>261</v>
      </c>
      <c r="B106" s="26" t="s">
        <v>292</v>
      </c>
      <c r="C106" s="46">
        <v>0</v>
      </c>
      <c r="D106" s="46">
        <v>0</v>
      </c>
      <c r="E106" s="46">
        <v>37644.527170000001</v>
      </c>
      <c r="F106" s="46">
        <f t="shared" si="5"/>
        <v>37644.527170000001</v>
      </c>
      <c r="G106" s="46"/>
      <c r="H106" s="46">
        <v>0</v>
      </c>
      <c r="I106" s="46">
        <v>0</v>
      </c>
      <c r="J106" s="46">
        <v>37644.527170000001</v>
      </c>
      <c r="K106" s="46">
        <v>37644.527170000001</v>
      </c>
      <c r="L106" s="47"/>
      <c r="M106" s="47" t="s">
        <v>131</v>
      </c>
      <c r="N106" s="47" t="s">
        <v>131</v>
      </c>
      <c r="O106" s="47" t="s">
        <v>131</v>
      </c>
      <c r="P106" s="47">
        <f t="shared" si="6"/>
        <v>0</v>
      </c>
      <c r="Q106" s="48"/>
    </row>
    <row r="107" spans="1:17" s="45" customFormat="1" ht="24" customHeight="1" x14ac:dyDescent="0.25">
      <c r="A107" s="30" t="s">
        <v>265</v>
      </c>
      <c r="B107" s="27" t="s">
        <v>293</v>
      </c>
      <c r="C107" s="42">
        <v>0</v>
      </c>
      <c r="D107" s="42">
        <v>0</v>
      </c>
      <c r="E107" s="42">
        <v>273.87200000000001</v>
      </c>
      <c r="F107" s="42">
        <f t="shared" si="5"/>
        <v>273.87200000000001</v>
      </c>
      <c r="G107" s="42"/>
      <c r="H107" s="42">
        <v>0</v>
      </c>
      <c r="I107" s="42">
        <v>0</v>
      </c>
      <c r="J107" s="42">
        <v>273.87200000000001</v>
      </c>
      <c r="K107" s="42">
        <v>273.87200000000001</v>
      </c>
      <c r="L107" s="43"/>
      <c r="M107" s="43" t="s">
        <v>131</v>
      </c>
      <c r="N107" s="43" t="s">
        <v>131</v>
      </c>
      <c r="O107" s="43" t="s">
        <v>131</v>
      </c>
      <c r="P107" s="43">
        <f t="shared" si="6"/>
        <v>0</v>
      </c>
      <c r="Q107" s="44"/>
    </row>
    <row r="108" spans="1:17" s="49" customFormat="1" ht="24" customHeight="1" x14ac:dyDescent="0.25">
      <c r="A108" s="31" t="s">
        <v>265</v>
      </c>
      <c r="B108" s="26" t="s">
        <v>294</v>
      </c>
      <c r="C108" s="46">
        <v>0</v>
      </c>
      <c r="D108" s="46">
        <v>0</v>
      </c>
      <c r="E108" s="46">
        <v>273.87200000000001</v>
      </c>
      <c r="F108" s="46">
        <f t="shared" si="5"/>
        <v>273.87200000000001</v>
      </c>
      <c r="G108" s="46"/>
      <c r="H108" s="46">
        <v>0</v>
      </c>
      <c r="I108" s="46">
        <v>0</v>
      </c>
      <c r="J108" s="46">
        <v>273.87200000000001</v>
      </c>
      <c r="K108" s="46">
        <v>273.87200000000001</v>
      </c>
      <c r="L108" s="47"/>
      <c r="M108" s="47" t="s">
        <v>131</v>
      </c>
      <c r="N108" s="47" t="s">
        <v>131</v>
      </c>
      <c r="O108" s="47" t="s">
        <v>131</v>
      </c>
      <c r="P108" s="47">
        <f t="shared" si="6"/>
        <v>0</v>
      </c>
      <c r="Q108" s="48"/>
    </row>
    <row r="109" spans="1:17" s="45" customFormat="1" ht="28.5" customHeight="1" x14ac:dyDescent="0.25">
      <c r="A109" s="30" t="s">
        <v>295</v>
      </c>
      <c r="B109" s="27" t="s">
        <v>296</v>
      </c>
      <c r="C109" s="42">
        <v>624800</v>
      </c>
      <c r="D109" s="42">
        <v>424800</v>
      </c>
      <c r="E109" s="42">
        <v>410141.43939999997</v>
      </c>
      <c r="F109" s="42">
        <f t="shared" si="5"/>
        <v>-14658.560600000026</v>
      </c>
      <c r="G109" s="42">
        <f t="shared" si="7"/>
        <v>96.549303060263654</v>
      </c>
      <c r="H109" s="42">
        <v>624800</v>
      </c>
      <c r="I109" s="42">
        <v>424800</v>
      </c>
      <c r="J109" s="42">
        <v>410141.43939999997</v>
      </c>
      <c r="K109" s="42">
        <v>-14658.560600000024</v>
      </c>
      <c r="L109" s="43">
        <f t="shared" si="8"/>
        <v>96.549303060263654</v>
      </c>
      <c r="M109" s="43" t="s">
        <v>131</v>
      </c>
      <c r="N109" s="43" t="s">
        <v>131</v>
      </c>
      <c r="O109" s="43" t="s">
        <v>131</v>
      </c>
      <c r="P109" s="43">
        <f t="shared" si="6"/>
        <v>0</v>
      </c>
      <c r="Q109" s="44"/>
    </row>
    <row r="110" spans="1:17" s="49" customFormat="1" ht="28.5" customHeight="1" x14ac:dyDescent="0.25">
      <c r="A110" s="31" t="s">
        <v>295</v>
      </c>
      <c r="B110" s="26" t="s">
        <v>297</v>
      </c>
      <c r="C110" s="46">
        <v>624800</v>
      </c>
      <c r="D110" s="46">
        <v>424800</v>
      </c>
      <c r="E110" s="46">
        <v>0</v>
      </c>
      <c r="F110" s="46">
        <f t="shared" si="5"/>
        <v>-424800</v>
      </c>
      <c r="G110" s="46">
        <f t="shared" si="7"/>
        <v>0</v>
      </c>
      <c r="H110" s="46">
        <v>624800</v>
      </c>
      <c r="I110" s="46">
        <v>424800</v>
      </c>
      <c r="J110" s="46">
        <v>0</v>
      </c>
      <c r="K110" s="46">
        <v>-424800</v>
      </c>
      <c r="L110" s="47">
        <f t="shared" si="8"/>
        <v>0</v>
      </c>
      <c r="M110" s="47" t="s">
        <v>131</v>
      </c>
      <c r="N110" s="47" t="s">
        <v>131</v>
      </c>
      <c r="O110" s="47" t="s">
        <v>131</v>
      </c>
      <c r="P110" s="47">
        <f t="shared" si="6"/>
        <v>0</v>
      </c>
      <c r="Q110" s="48"/>
    </row>
    <row r="111" spans="1:17" s="45" customFormat="1" ht="24.75" customHeight="1" x14ac:dyDescent="0.25">
      <c r="A111" s="30" t="s">
        <v>223</v>
      </c>
      <c r="B111" s="27" t="s">
        <v>298</v>
      </c>
      <c r="C111" s="42">
        <v>0</v>
      </c>
      <c r="D111" s="42">
        <v>0</v>
      </c>
      <c r="E111" s="42">
        <v>77338.58352</v>
      </c>
      <c r="F111" s="42">
        <f t="shared" si="5"/>
        <v>77338.58352</v>
      </c>
      <c r="G111" s="42"/>
      <c r="H111" s="42">
        <v>0</v>
      </c>
      <c r="I111" s="42">
        <v>0</v>
      </c>
      <c r="J111" s="42">
        <v>77338.58352</v>
      </c>
      <c r="K111" s="42">
        <v>77338.58352</v>
      </c>
      <c r="L111" s="43"/>
      <c r="M111" s="43" t="s">
        <v>131</v>
      </c>
      <c r="N111" s="43" t="s">
        <v>131</v>
      </c>
      <c r="O111" s="43" t="s">
        <v>131</v>
      </c>
      <c r="P111" s="43">
        <f t="shared" si="6"/>
        <v>0</v>
      </c>
      <c r="Q111" s="44"/>
    </row>
    <row r="112" spans="1:17" s="49" customFormat="1" ht="24.75" customHeight="1" x14ac:dyDescent="0.25">
      <c r="A112" s="31" t="s">
        <v>225</v>
      </c>
      <c r="B112" s="26" t="s">
        <v>299</v>
      </c>
      <c r="C112" s="46">
        <v>0</v>
      </c>
      <c r="D112" s="46">
        <v>0</v>
      </c>
      <c r="E112" s="46">
        <v>2.3E-2</v>
      </c>
      <c r="F112" s="46">
        <f t="shared" si="5"/>
        <v>2.3E-2</v>
      </c>
      <c r="G112" s="46"/>
      <c r="H112" s="46">
        <v>0</v>
      </c>
      <c r="I112" s="46">
        <v>0</v>
      </c>
      <c r="J112" s="46">
        <v>2.3E-2</v>
      </c>
      <c r="K112" s="46">
        <v>2.3E-2</v>
      </c>
      <c r="L112" s="47"/>
      <c r="M112" s="47" t="s">
        <v>131</v>
      </c>
      <c r="N112" s="47" t="s">
        <v>131</v>
      </c>
      <c r="O112" s="47" t="s">
        <v>131</v>
      </c>
      <c r="P112" s="47">
        <f t="shared" si="6"/>
        <v>0</v>
      </c>
      <c r="Q112" s="48"/>
    </row>
    <row r="113" spans="1:17" s="49" customFormat="1" ht="24.75" customHeight="1" x14ac:dyDescent="0.25">
      <c r="A113" s="31" t="s">
        <v>227</v>
      </c>
      <c r="B113" s="26" t="s">
        <v>300</v>
      </c>
      <c r="C113" s="46">
        <v>0</v>
      </c>
      <c r="D113" s="46">
        <v>0</v>
      </c>
      <c r="E113" s="46">
        <v>44304.59347</v>
      </c>
      <c r="F113" s="46">
        <f t="shared" si="5"/>
        <v>44304.59347</v>
      </c>
      <c r="G113" s="46"/>
      <c r="H113" s="46">
        <v>0</v>
      </c>
      <c r="I113" s="46">
        <v>0</v>
      </c>
      <c r="J113" s="46">
        <v>44304.59347</v>
      </c>
      <c r="K113" s="46">
        <v>44304.59347</v>
      </c>
      <c r="L113" s="47"/>
      <c r="M113" s="47" t="s">
        <v>131</v>
      </c>
      <c r="N113" s="47" t="s">
        <v>131</v>
      </c>
      <c r="O113" s="47" t="s">
        <v>131</v>
      </c>
      <c r="P113" s="47">
        <f t="shared" si="6"/>
        <v>0</v>
      </c>
      <c r="Q113" s="48"/>
    </row>
    <row r="114" spans="1:17" s="49" customFormat="1" ht="24.75" customHeight="1" x14ac:dyDescent="0.25">
      <c r="A114" s="31" t="s">
        <v>229</v>
      </c>
      <c r="B114" s="26" t="s">
        <v>301</v>
      </c>
      <c r="C114" s="46">
        <v>0</v>
      </c>
      <c r="D114" s="46">
        <v>0</v>
      </c>
      <c r="E114" s="46">
        <v>8733.4249</v>
      </c>
      <c r="F114" s="46">
        <f t="shared" si="5"/>
        <v>8733.4249</v>
      </c>
      <c r="G114" s="46"/>
      <c r="H114" s="46">
        <v>0</v>
      </c>
      <c r="I114" s="46">
        <v>0</v>
      </c>
      <c r="J114" s="46">
        <v>8733.4249</v>
      </c>
      <c r="K114" s="46">
        <v>8733.4249</v>
      </c>
      <c r="L114" s="47"/>
      <c r="M114" s="47" t="s">
        <v>131</v>
      </c>
      <c r="N114" s="47" t="s">
        <v>131</v>
      </c>
      <c r="O114" s="47" t="s">
        <v>131</v>
      </c>
      <c r="P114" s="47">
        <f t="shared" si="6"/>
        <v>0</v>
      </c>
      <c r="Q114" s="48"/>
    </row>
    <row r="115" spans="1:17" s="49" customFormat="1" ht="24.75" customHeight="1" x14ac:dyDescent="0.25">
      <c r="A115" s="31" t="s">
        <v>302</v>
      </c>
      <c r="B115" s="26" t="s">
        <v>303</v>
      </c>
      <c r="C115" s="46">
        <v>0</v>
      </c>
      <c r="D115" s="46">
        <v>0</v>
      </c>
      <c r="E115" s="46">
        <v>12053.986359999999</v>
      </c>
      <c r="F115" s="46">
        <f t="shared" si="5"/>
        <v>12053.986359999999</v>
      </c>
      <c r="G115" s="46"/>
      <c r="H115" s="46">
        <v>0</v>
      </c>
      <c r="I115" s="46">
        <v>0</v>
      </c>
      <c r="J115" s="46">
        <v>12053.986359999999</v>
      </c>
      <c r="K115" s="46">
        <v>12053.986359999999</v>
      </c>
      <c r="L115" s="47"/>
      <c r="M115" s="47" t="s">
        <v>131</v>
      </c>
      <c r="N115" s="47" t="s">
        <v>131</v>
      </c>
      <c r="O115" s="47" t="s">
        <v>131</v>
      </c>
      <c r="P115" s="47">
        <f t="shared" si="6"/>
        <v>0</v>
      </c>
      <c r="Q115" s="48"/>
    </row>
    <row r="116" spans="1:17" s="49" customFormat="1" ht="24.75" customHeight="1" x14ac:dyDescent="0.25">
      <c r="A116" s="31" t="s">
        <v>233</v>
      </c>
      <c r="B116" s="26" t="s">
        <v>304</v>
      </c>
      <c r="C116" s="46">
        <v>0</v>
      </c>
      <c r="D116" s="46">
        <v>0</v>
      </c>
      <c r="E116" s="46">
        <v>1457.1356000000001</v>
      </c>
      <c r="F116" s="46">
        <f t="shared" si="5"/>
        <v>1457.1356000000001</v>
      </c>
      <c r="G116" s="46"/>
      <c r="H116" s="46">
        <v>0</v>
      </c>
      <c r="I116" s="46">
        <v>0</v>
      </c>
      <c r="J116" s="46">
        <v>1457.1356000000001</v>
      </c>
      <c r="K116" s="46">
        <v>1457.1356000000001</v>
      </c>
      <c r="L116" s="47"/>
      <c r="M116" s="47" t="s">
        <v>131</v>
      </c>
      <c r="N116" s="47" t="s">
        <v>131</v>
      </c>
      <c r="O116" s="47" t="s">
        <v>131</v>
      </c>
      <c r="P116" s="47">
        <f t="shared" si="6"/>
        <v>0</v>
      </c>
      <c r="Q116" s="48"/>
    </row>
    <row r="117" spans="1:17" s="49" customFormat="1" ht="24.75" customHeight="1" x14ac:dyDescent="0.25">
      <c r="A117" s="31" t="s">
        <v>235</v>
      </c>
      <c r="B117" s="26" t="s">
        <v>305</v>
      </c>
      <c r="C117" s="46">
        <v>0</v>
      </c>
      <c r="D117" s="46">
        <v>0</v>
      </c>
      <c r="E117" s="46">
        <v>3715.0549999999998</v>
      </c>
      <c r="F117" s="46">
        <f t="shared" si="5"/>
        <v>3715.0549999999998</v>
      </c>
      <c r="G117" s="46"/>
      <c r="H117" s="46">
        <v>0</v>
      </c>
      <c r="I117" s="46">
        <v>0</v>
      </c>
      <c r="J117" s="46">
        <v>3715.0549999999998</v>
      </c>
      <c r="K117" s="46">
        <v>3715.0549999999998</v>
      </c>
      <c r="L117" s="47"/>
      <c r="M117" s="47" t="s">
        <v>131</v>
      </c>
      <c r="N117" s="47" t="s">
        <v>131</v>
      </c>
      <c r="O117" s="47" t="s">
        <v>131</v>
      </c>
      <c r="P117" s="47">
        <f t="shared" si="6"/>
        <v>0</v>
      </c>
      <c r="Q117" s="48"/>
    </row>
    <row r="118" spans="1:17" s="49" customFormat="1" ht="24.75" customHeight="1" x14ac:dyDescent="0.25">
      <c r="A118" s="31" t="s">
        <v>237</v>
      </c>
      <c r="B118" s="26" t="s">
        <v>306</v>
      </c>
      <c r="C118" s="46">
        <v>0</v>
      </c>
      <c r="D118" s="46">
        <v>0</v>
      </c>
      <c r="E118" s="46">
        <v>3044.9660800000001</v>
      </c>
      <c r="F118" s="46">
        <f t="shared" si="5"/>
        <v>3044.9660800000001</v>
      </c>
      <c r="G118" s="46"/>
      <c r="H118" s="46">
        <v>0</v>
      </c>
      <c r="I118" s="46">
        <v>0</v>
      </c>
      <c r="J118" s="46">
        <v>3044.9660800000001</v>
      </c>
      <c r="K118" s="46">
        <v>3044.9660800000001</v>
      </c>
      <c r="L118" s="47"/>
      <c r="M118" s="47" t="s">
        <v>131</v>
      </c>
      <c r="N118" s="47" t="s">
        <v>131</v>
      </c>
      <c r="O118" s="47" t="s">
        <v>131</v>
      </c>
      <c r="P118" s="47">
        <f t="shared" si="6"/>
        <v>0</v>
      </c>
      <c r="Q118" s="48"/>
    </row>
    <row r="119" spans="1:17" s="49" customFormat="1" ht="24.75" customHeight="1" x14ac:dyDescent="0.25">
      <c r="A119" s="31" t="s">
        <v>239</v>
      </c>
      <c r="B119" s="26" t="s">
        <v>307</v>
      </c>
      <c r="C119" s="46">
        <v>0</v>
      </c>
      <c r="D119" s="46">
        <v>0</v>
      </c>
      <c r="E119" s="46">
        <v>197.327</v>
      </c>
      <c r="F119" s="46">
        <f t="shared" si="5"/>
        <v>197.327</v>
      </c>
      <c r="G119" s="46"/>
      <c r="H119" s="46">
        <v>0</v>
      </c>
      <c r="I119" s="46">
        <v>0</v>
      </c>
      <c r="J119" s="46">
        <v>197.327</v>
      </c>
      <c r="K119" s="46">
        <v>197.327</v>
      </c>
      <c r="L119" s="47"/>
      <c r="M119" s="47" t="s">
        <v>131</v>
      </c>
      <c r="N119" s="47" t="s">
        <v>131</v>
      </c>
      <c r="O119" s="47" t="s">
        <v>131</v>
      </c>
      <c r="P119" s="47">
        <f t="shared" si="6"/>
        <v>0</v>
      </c>
      <c r="Q119" s="48"/>
    </row>
    <row r="120" spans="1:17" s="49" customFormat="1" ht="24.75" customHeight="1" x14ac:dyDescent="0.25">
      <c r="A120" s="31" t="s">
        <v>308</v>
      </c>
      <c r="B120" s="26" t="s">
        <v>309</v>
      </c>
      <c r="C120" s="46">
        <v>0</v>
      </c>
      <c r="D120" s="46">
        <v>0</v>
      </c>
      <c r="E120" s="46">
        <v>3832.0721100000001</v>
      </c>
      <c r="F120" s="46">
        <f t="shared" si="5"/>
        <v>3832.0721100000001</v>
      </c>
      <c r="G120" s="46"/>
      <c r="H120" s="46">
        <v>0</v>
      </c>
      <c r="I120" s="46">
        <v>0</v>
      </c>
      <c r="J120" s="46">
        <v>3832.0721100000001</v>
      </c>
      <c r="K120" s="46">
        <v>3832.0721100000001</v>
      </c>
      <c r="L120" s="47"/>
      <c r="M120" s="47" t="s">
        <v>131</v>
      </c>
      <c r="N120" s="47" t="s">
        <v>131</v>
      </c>
      <c r="O120" s="47" t="s">
        <v>131</v>
      </c>
      <c r="P120" s="47">
        <f t="shared" si="6"/>
        <v>0</v>
      </c>
      <c r="Q120" s="48"/>
    </row>
    <row r="121" spans="1:17" s="45" customFormat="1" ht="24.75" customHeight="1" x14ac:dyDescent="0.25">
      <c r="A121" s="30" t="s">
        <v>243</v>
      </c>
      <c r="B121" s="27" t="s">
        <v>310</v>
      </c>
      <c r="C121" s="42">
        <v>0</v>
      </c>
      <c r="D121" s="42">
        <v>0</v>
      </c>
      <c r="E121" s="42">
        <v>277935.027</v>
      </c>
      <c r="F121" s="42">
        <f t="shared" si="5"/>
        <v>277935.027</v>
      </c>
      <c r="G121" s="42"/>
      <c r="H121" s="42">
        <v>0</v>
      </c>
      <c r="I121" s="42">
        <v>0</v>
      </c>
      <c r="J121" s="42">
        <v>277935.027</v>
      </c>
      <c r="K121" s="42">
        <v>277935.027</v>
      </c>
      <c r="L121" s="43"/>
      <c r="M121" s="43" t="s">
        <v>131</v>
      </c>
      <c r="N121" s="43" t="s">
        <v>131</v>
      </c>
      <c r="O121" s="43" t="s">
        <v>131</v>
      </c>
      <c r="P121" s="43">
        <f t="shared" si="6"/>
        <v>0</v>
      </c>
      <c r="Q121" s="44"/>
    </row>
    <row r="122" spans="1:17" s="49" customFormat="1" ht="24.75" customHeight="1" x14ac:dyDescent="0.25">
      <c r="A122" s="31" t="s">
        <v>245</v>
      </c>
      <c r="B122" s="26" t="s">
        <v>311</v>
      </c>
      <c r="C122" s="46">
        <v>0</v>
      </c>
      <c r="D122" s="46">
        <v>0</v>
      </c>
      <c r="E122" s="46">
        <v>266246.15000000002</v>
      </c>
      <c r="F122" s="46">
        <f t="shared" si="5"/>
        <v>266246.15000000002</v>
      </c>
      <c r="G122" s="46"/>
      <c r="H122" s="46">
        <v>0</v>
      </c>
      <c r="I122" s="46">
        <v>0</v>
      </c>
      <c r="J122" s="46">
        <v>266246.15000000002</v>
      </c>
      <c r="K122" s="46">
        <v>266246.15000000002</v>
      </c>
      <c r="L122" s="47"/>
      <c r="M122" s="47" t="s">
        <v>131</v>
      </c>
      <c r="N122" s="47" t="s">
        <v>131</v>
      </c>
      <c r="O122" s="47" t="s">
        <v>131</v>
      </c>
      <c r="P122" s="47">
        <f t="shared" si="6"/>
        <v>0</v>
      </c>
      <c r="Q122" s="48"/>
    </row>
    <row r="123" spans="1:17" s="49" customFormat="1" ht="24.75" customHeight="1" x14ac:dyDescent="0.25">
      <c r="A123" s="31" t="s">
        <v>312</v>
      </c>
      <c r="B123" s="26" t="s">
        <v>313</v>
      </c>
      <c r="C123" s="46">
        <v>0</v>
      </c>
      <c r="D123" s="46">
        <v>0</v>
      </c>
      <c r="E123" s="46">
        <v>4184.9939999999997</v>
      </c>
      <c r="F123" s="46">
        <f t="shared" si="5"/>
        <v>4184.9939999999997</v>
      </c>
      <c r="G123" s="46"/>
      <c r="H123" s="46">
        <v>0</v>
      </c>
      <c r="I123" s="46">
        <v>0</v>
      </c>
      <c r="J123" s="46">
        <v>4184.9939999999997</v>
      </c>
      <c r="K123" s="46">
        <v>4184.9939999999997</v>
      </c>
      <c r="L123" s="47"/>
      <c r="M123" s="47" t="s">
        <v>131</v>
      </c>
      <c r="N123" s="47" t="s">
        <v>131</v>
      </c>
      <c r="O123" s="47" t="s">
        <v>131</v>
      </c>
      <c r="P123" s="47">
        <f t="shared" si="6"/>
        <v>0</v>
      </c>
      <c r="Q123" s="48"/>
    </row>
    <row r="124" spans="1:17" s="49" customFormat="1" ht="28.5" customHeight="1" x14ac:dyDescent="0.25">
      <c r="A124" s="31" t="s">
        <v>247</v>
      </c>
      <c r="B124" s="26" t="s">
        <v>314</v>
      </c>
      <c r="C124" s="46">
        <v>0</v>
      </c>
      <c r="D124" s="46">
        <v>0</v>
      </c>
      <c r="E124" s="46">
        <v>0</v>
      </c>
      <c r="F124" s="46">
        <f t="shared" si="5"/>
        <v>0</v>
      </c>
      <c r="G124" s="46"/>
      <c r="H124" s="46">
        <v>0</v>
      </c>
      <c r="I124" s="46">
        <v>0</v>
      </c>
      <c r="J124" s="46">
        <v>0</v>
      </c>
      <c r="K124" s="46">
        <v>0</v>
      </c>
      <c r="L124" s="47"/>
      <c r="M124" s="47" t="s">
        <v>131</v>
      </c>
      <c r="N124" s="47" t="s">
        <v>131</v>
      </c>
      <c r="O124" s="47" t="s">
        <v>131</v>
      </c>
      <c r="P124" s="47">
        <f t="shared" si="6"/>
        <v>0</v>
      </c>
      <c r="Q124" s="48"/>
    </row>
    <row r="125" spans="1:17" s="49" customFormat="1" ht="28.5" customHeight="1" x14ac:dyDescent="0.25">
      <c r="A125" s="31" t="s">
        <v>249</v>
      </c>
      <c r="B125" s="26" t="s">
        <v>315</v>
      </c>
      <c r="C125" s="46">
        <v>0</v>
      </c>
      <c r="D125" s="46">
        <v>0</v>
      </c>
      <c r="E125" s="46">
        <v>7503.8829999999998</v>
      </c>
      <c r="F125" s="46">
        <f t="shared" si="5"/>
        <v>7503.8829999999998</v>
      </c>
      <c r="G125" s="46"/>
      <c r="H125" s="46">
        <v>0</v>
      </c>
      <c r="I125" s="46">
        <v>0</v>
      </c>
      <c r="J125" s="46">
        <v>7503.8829999999998</v>
      </c>
      <c r="K125" s="46">
        <v>7503.8829999999998</v>
      </c>
      <c r="L125" s="47"/>
      <c r="M125" s="47" t="s">
        <v>131</v>
      </c>
      <c r="N125" s="47" t="s">
        <v>131</v>
      </c>
      <c r="O125" s="47" t="s">
        <v>131</v>
      </c>
      <c r="P125" s="47">
        <f t="shared" si="6"/>
        <v>0</v>
      </c>
      <c r="Q125" s="48"/>
    </row>
    <row r="126" spans="1:17" s="45" customFormat="1" ht="24.75" customHeight="1" x14ac:dyDescent="0.25">
      <c r="A126" s="30" t="s">
        <v>251</v>
      </c>
      <c r="B126" s="27" t="s">
        <v>316</v>
      </c>
      <c r="C126" s="42">
        <v>0</v>
      </c>
      <c r="D126" s="42">
        <v>0</v>
      </c>
      <c r="E126" s="42">
        <v>54749.401880000005</v>
      </c>
      <c r="F126" s="42">
        <f t="shared" si="5"/>
        <v>54749.401880000005</v>
      </c>
      <c r="G126" s="42"/>
      <c r="H126" s="42">
        <v>0</v>
      </c>
      <c r="I126" s="42">
        <v>0</v>
      </c>
      <c r="J126" s="42">
        <v>54749.401880000005</v>
      </c>
      <c r="K126" s="42">
        <v>54749.401880000005</v>
      </c>
      <c r="L126" s="43"/>
      <c r="M126" s="43" t="s">
        <v>131</v>
      </c>
      <c r="N126" s="43" t="s">
        <v>131</v>
      </c>
      <c r="O126" s="43" t="s">
        <v>131</v>
      </c>
      <c r="P126" s="43">
        <f t="shared" si="6"/>
        <v>0</v>
      </c>
      <c r="Q126" s="44"/>
    </row>
    <row r="127" spans="1:17" s="49" customFormat="1" ht="28.5" customHeight="1" x14ac:dyDescent="0.25">
      <c r="A127" s="31" t="s">
        <v>253</v>
      </c>
      <c r="B127" s="26" t="s">
        <v>317</v>
      </c>
      <c r="C127" s="46">
        <v>0</v>
      </c>
      <c r="D127" s="46">
        <v>0</v>
      </c>
      <c r="E127" s="46">
        <v>44553.870259999996</v>
      </c>
      <c r="F127" s="46">
        <f t="shared" si="5"/>
        <v>44553.870259999996</v>
      </c>
      <c r="G127" s="46"/>
      <c r="H127" s="46">
        <v>0</v>
      </c>
      <c r="I127" s="46">
        <v>0</v>
      </c>
      <c r="J127" s="46">
        <v>44553.870259999996</v>
      </c>
      <c r="K127" s="46">
        <v>44553.870259999996</v>
      </c>
      <c r="L127" s="47"/>
      <c r="M127" s="47" t="s">
        <v>131</v>
      </c>
      <c r="N127" s="47" t="s">
        <v>131</v>
      </c>
      <c r="O127" s="47" t="s">
        <v>131</v>
      </c>
      <c r="P127" s="47">
        <f t="shared" si="6"/>
        <v>0</v>
      </c>
      <c r="Q127" s="48"/>
    </row>
    <row r="128" spans="1:17" s="49" customFormat="1" ht="25.5" customHeight="1" x14ac:dyDescent="0.25">
      <c r="A128" s="31" t="s">
        <v>257</v>
      </c>
      <c r="B128" s="26" t="s">
        <v>318</v>
      </c>
      <c r="C128" s="46">
        <v>0</v>
      </c>
      <c r="D128" s="46">
        <v>0</v>
      </c>
      <c r="E128" s="46">
        <v>190.19</v>
      </c>
      <c r="F128" s="46">
        <f t="shared" si="5"/>
        <v>190.19</v>
      </c>
      <c r="G128" s="46"/>
      <c r="H128" s="46">
        <v>0</v>
      </c>
      <c r="I128" s="46">
        <v>0</v>
      </c>
      <c r="J128" s="46">
        <v>190.19</v>
      </c>
      <c r="K128" s="46">
        <v>190.19</v>
      </c>
      <c r="L128" s="47"/>
      <c r="M128" s="47" t="s">
        <v>131</v>
      </c>
      <c r="N128" s="47" t="s">
        <v>131</v>
      </c>
      <c r="O128" s="47" t="s">
        <v>131</v>
      </c>
      <c r="P128" s="47">
        <f t="shared" si="6"/>
        <v>0</v>
      </c>
      <c r="Q128" s="48"/>
    </row>
    <row r="129" spans="1:17" s="49" customFormat="1" ht="25.5" customHeight="1" x14ac:dyDescent="0.25">
      <c r="A129" s="31" t="s">
        <v>259</v>
      </c>
      <c r="B129" s="26" t="s">
        <v>319</v>
      </c>
      <c r="C129" s="46">
        <v>0</v>
      </c>
      <c r="D129" s="46">
        <v>0</v>
      </c>
      <c r="E129" s="46">
        <v>15.638399999999999</v>
      </c>
      <c r="F129" s="46">
        <f t="shared" si="5"/>
        <v>15.638399999999999</v>
      </c>
      <c r="G129" s="46"/>
      <c r="H129" s="46">
        <v>0</v>
      </c>
      <c r="I129" s="46">
        <v>0</v>
      </c>
      <c r="J129" s="46">
        <v>15.638399999999999</v>
      </c>
      <c r="K129" s="46">
        <v>15.638399999999999</v>
      </c>
      <c r="L129" s="47"/>
      <c r="M129" s="47" t="s">
        <v>131</v>
      </c>
      <c r="N129" s="47" t="s">
        <v>131</v>
      </c>
      <c r="O129" s="47" t="s">
        <v>131</v>
      </c>
      <c r="P129" s="47">
        <f t="shared" si="6"/>
        <v>0</v>
      </c>
      <c r="Q129" s="48"/>
    </row>
    <row r="130" spans="1:17" s="49" customFormat="1" ht="25.5" customHeight="1" x14ac:dyDescent="0.25">
      <c r="A130" s="31" t="s">
        <v>261</v>
      </c>
      <c r="B130" s="26" t="s">
        <v>320</v>
      </c>
      <c r="C130" s="46">
        <v>0</v>
      </c>
      <c r="D130" s="46">
        <v>0</v>
      </c>
      <c r="E130" s="46">
        <v>9989.7032200000012</v>
      </c>
      <c r="F130" s="46">
        <f t="shared" si="5"/>
        <v>9989.7032200000012</v>
      </c>
      <c r="G130" s="46"/>
      <c r="H130" s="46">
        <v>0</v>
      </c>
      <c r="I130" s="46">
        <v>0</v>
      </c>
      <c r="J130" s="46">
        <v>9989.7032200000012</v>
      </c>
      <c r="K130" s="46">
        <v>9989.7032200000012</v>
      </c>
      <c r="L130" s="47"/>
      <c r="M130" s="47" t="s">
        <v>131</v>
      </c>
      <c r="N130" s="47" t="s">
        <v>131</v>
      </c>
      <c r="O130" s="47" t="s">
        <v>131</v>
      </c>
      <c r="P130" s="47">
        <f t="shared" si="6"/>
        <v>0</v>
      </c>
      <c r="Q130" s="48"/>
    </row>
    <row r="131" spans="1:17" s="45" customFormat="1" ht="25.5" customHeight="1" x14ac:dyDescent="0.25">
      <c r="A131" s="30" t="s">
        <v>265</v>
      </c>
      <c r="B131" s="27" t="s">
        <v>321</v>
      </c>
      <c r="C131" s="42">
        <v>0</v>
      </c>
      <c r="D131" s="42">
        <v>0</v>
      </c>
      <c r="E131" s="42">
        <v>118.42700000000001</v>
      </c>
      <c r="F131" s="42">
        <f t="shared" si="5"/>
        <v>118.42700000000001</v>
      </c>
      <c r="G131" s="42"/>
      <c r="H131" s="42">
        <v>0</v>
      </c>
      <c r="I131" s="42">
        <v>0</v>
      </c>
      <c r="J131" s="42">
        <v>118.42700000000001</v>
      </c>
      <c r="K131" s="42">
        <v>118.42700000000001</v>
      </c>
      <c r="L131" s="43"/>
      <c r="M131" s="43" t="s">
        <v>131</v>
      </c>
      <c r="N131" s="43" t="s">
        <v>131</v>
      </c>
      <c r="O131" s="43" t="s">
        <v>131</v>
      </c>
      <c r="P131" s="43">
        <f t="shared" si="6"/>
        <v>0</v>
      </c>
      <c r="Q131" s="44"/>
    </row>
    <row r="132" spans="1:17" s="49" customFormat="1" ht="25.5" customHeight="1" x14ac:dyDescent="0.25">
      <c r="A132" s="31" t="s">
        <v>265</v>
      </c>
      <c r="B132" s="26" t="s">
        <v>322</v>
      </c>
      <c r="C132" s="46">
        <v>0</v>
      </c>
      <c r="D132" s="46">
        <v>0</v>
      </c>
      <c r="E132" s="46">
        <v>118.42700000000001</v>
      </c>
      <c r="F132" s="46">
        <f t="shared" si="5"/>
        <v>118.42700000000001</v>
      </c>
      <c r="G132" s="46"/>
      <c r="H132" s="46">
        <v>0</v>
      </c>
      <c r="I132" s="46">
        <v>0</v>
      </c>
      <c r="J132" s="46">
        <v>118.42700000000001</v>
      </c>
      <c r="K132" s="46">
        <v>118.42700000000001</v>
      </c>
      <c r="L132" s="47"/>
      <c r="M132" s="47" t="s">
        <v>131</v>
      </c>
      <c r="N132" s="47" t="s">
        <v>131</v>
      </c>
      <c r="O132" s="47" t="s">
        <v>131</v>
      </c>
      <c r="P132" s="47">
        <f t="shared" si="6"/>
        <v>0</v>
      </c>
      <c r="Q132" s="48"/>
    </row>
    <row r="133" spans="1:17" s="45" customFormat="1" ht="25.5" customHeight="1" x14ac:dyDescent="0.25">
      <c r="A133" s="30" t="s">
        <v>323</v>
      </c>
      <c r="B133" s="27" t="s">
        <v>324</v>
      </c>
      <c r="C133" s="42">
        <v>2149255</v>
      </c>
      <c r="D133" s="42">
        <v>3223227.4</v>
      </c>
      <c r="E133" s="42">
        <v>3278497.3334899996</v>
      </c>
      <c r="F133" s="42">
        <f t="shared" si="5"/>
        <v>55269.933489999734</v>
      </c>
      <c r="G133" s="42">
        <f t="shared" si="7"/>
        <v>101.71473888221476</v>
      </c>
      <c r="H133" s="42">
        <v>1980220</v>
      </c>
      <c r="I133" s="42">
        <v>3026147.4</v>
      </c>
      <c r="J133" s="42">
        <v>3032991.7053899998</v>
      </c>
      <c r="K133" s="42">
        <v>6844.3053899998667</v>
      </c>
      <c r="L133" s="43">
        <f t="shared" si="8"/>
        <v>100.22617224098205</v>
      </c>
      <c r="M133" s="43">
        <v>169035000</v>
      </c>
      <c r="N133" s="43">
        <v>197080000</v>
      </c>
      <c r="O133" s="43">
        <v>245505628.09999999</v>
      </c>
      <c r="P133" s="43">
        <f t="shared" si="6"/>
        <v>48425628.099999994</v>
      </c>
      <c r="Q133" s="44">
        <f t="shared" ref="Q133" si="9">O133/N133*100</f>
        <v>124.57155880860564</v>
      </c>
    </row>
    <row r="134" spans="1:17" s="45" customFormat="1" ht="25.5" customHeight="1" x14ac:dyDescent="0.25">
      <c r="A134" s="30" t="s">
        <v>325</v>
      </c>
      <c r="B134" s="27" t="s">
        <v>326</v>
      </c>
      <c r="C134" s="42">
        <v>141</v>
      </c>
      <c r="D134" s="42">
        <v>141</v>
      </c>
      <c r="E134" s="42">
        <v>327692.58713999996</v>
      </c>
      <c r="F134" s="42">
        <f t="shared" si="5"/>
        <v>327551.58713999996</v>
      </c>
      <c r="G134" s="42">
        <f t="shared" si="7"/>
        <v>232406.09017021276</v>
      </c>
      <c r="H134" s="42">
        <v>0</v>
      </c>
      <c r="I134" s="42">
        <v>0</v>
      </c>
      <c r="J134" s="42">
        <v>327692.58713999996</v>
      </c>
      <c r="K134" s="42">
        <v>327692.58713999996</v>
      </c>
      <c r="L134" s="43"/>
      <c r="M134" s="43">
        <v>141000</v>
      </c>
      <c r="N134" s="43">
        <v>141000</v>
      </c>
      <c r="O134" s="43" t="s">
        <v>131</v>
      </c>
      <c r="P134" s="43">
        <f t="shared" si="6"/>
        <v>-141000</v>
      </c>
      <c r="Q134" s="44"/>
    </row>
    <row r="135" spans="1:17" s="49" customFormat="1" ht="25.5" customHeight="1" x14ac:dyDescent="0.25">
      <c r="A135" s="31" t="s">
        <v>325</v>
      </c>
      <c r="B135" s="26" t="s">
        <v>327</v>
      </c>
      <c r="C135" s="46">
        <v>195000</v>
      </c>
      <c r="D135" s="46">
        <v>300000</v>
      </c>
      <c r="E135" s="46">
        <v>0</v>
      </c>
      <c r="F135" s="46">
        <f t="shared" si="5"/>
        <v>-300000</v>
      </c>
      <c r="G135" s="46">
        <f t="shared" si="7"/>
        <v>0</v>
      </c>
      <c r="H135" s="46">
        <v>195000</v>
      </c>
      <c r="I135" s="46">
        <v>300000</v>
      </c>
      <c r="J135" s="46">
        <v>0</v>
      </c>
      <c r="K135" s="46">
        <v>-300000</v>
      </c>
      <c r="L135" s="47">
        <f t="shared" si="8"/>
        <v>0</v>
      </c>
      <c r="M135" s="47" t="s">
        <v>131</v>
      </c>
      <c r="N135" s="47" t="s">
        <v>131</v>
      </c>
      <c r="O135" s="47" t="s">
        <v>131</v>
      </c>
      <c r="P135" s="47">
        <f t="shared" si="6"/>
        <v>0</v>
      </c>
      <c r="Q135" s="48"/>
    </row>
    <row r="136" spans="1:17" s="45" customFormat="1" ht="25.5" customHeight="1" x14ac:dyDescent="0.25">
      <c r="A136" s="30" t="s">
        <v>328</v>
      </c>
      <c r="B136" s="27" t="s">
        <v>329</v>
      </c>
      <c r="C136" s="42">
        <v>33</v>
      </c>
      <c r="D136" s="42">
        <v>33</v>
      </c>
      <c r="E136" s="42">
        <v>29200.0897</v>
      </c>
      <c r="F136" s="42">
        <f t="shared" si="5"/>
        <v>29167.0897</v>
      </c>
      <c r="G136" s="42">
        <f t="shared" si="7"/>
        <v>88485.1203030303</v>
      </c>
      <c r="H136" s="42">
        <v>0</v>
      </c>
      <c r="I136" s="42">
        <v>0</v>
      </c>
      <c r="J136" s="42">
        <v>29200.0897</v>
      </c>
      <c r="K136" s="42">
        <v>29200.0897</v>
      </c>
      <c r="L136" s="43"/>
      <c r="M136" s="43">
        <v>33000</v>
      </c>
      <c r="N136" s="43">
        <v>33000</v>
      </c>
      <c r="O136" s="43" t="s">
        <v>131</v>
      </c>
      <c r="P136" s="43">
        <f t="shared" si="6"/>
        <v>-33000</v>
      </c>
      <c r="Q136" s="44"/>
    </row>
    <row r="137" spans="1:17" s="49" customFormat="1" ht="25.5" customHeight="1" x14ac:dyDescent="0.25">
      <c r="A137" s="31" t="s">
        <v>330</v>
      </c>
      <c r="B137" s="26" t="s">
        <v>331</v>
      </c>
      <c r="C137" s="46">
        <v>0</v>
      </c>
      <c r="D137" s="46">
        <v>0</v>
      </c>
      <c r="E137" s="46">
        <v>1287.126</v>
      </c>
      <c r="F137" s="46">
        <f t="shared" ref="F137:F199" si="10">E137-D137</f>
        <v>1287.126</v>
      </c>
      <c r="G137" s="46"/>
      <c r="H137" s="46">
        <v>0</v>
      </c>
      <c r="I137" s="46">
        <v>0</v>
      </c>
      <c r="J137" s="46">
        <v>1287.126</v>
      </c>
      <c r="K137" s="46">
        <v>1287.126</v>
      </c>
      <c r="L137" s="47"/>
      <c r="M137" s="47" t="s">
        <v>131</v>
      </c>
      <c r="N137" s="47" t="s">
        <v>131</v>
      </c>
      <c r="O137" s="47" t="s">
        <v>131</v>
      </c>
      <c r="P137" s="47">
        <f t="shared" si="6"/>
        <v>0</v>
      </c>
      <c r="Q137" s="48"/>
    </row>
    <row r="138" spans="1:17" s="49" customFormat="1" ht="25.5" customHeight="1" x14ac:dyDescent="0.25">
      <c r="A138" s="31" t="s">
        <v>332</v>
      </c>
      <c r="B138" s="26" t="s">
        <v>333</v>
      </c>
      <c r="C138" s="46">
        <v>33</v>
      </c>
      <c r="D138" s="46">
        <v>33</v>
      </c>
      <c r="E138" s="46">
        <v>27912.9637</v>
      </c>
      <c r="F138" s="46">
        <f t="shared" si="10"/>
        <v>27879.9637</v>
      </c>
      <c r="G138" s="46">
        <f t="shared" ref="G138:G193" si="11">E138/D138*100</f>
        <v>84584.73848484848</v>
      </c>
      <c r="H138" s="46">
        <v>0</v>
      </c>
      <c r="I138" s="46">
        <v>0</v>
      </c>
      <c r="J138" s="46">
        <v>27912.9637</v>
      </c>
      <c r="K138" s="46">
        <v>27912.9637</v>
      </c>
      <c r="L138" s="47"/>
      <c r="M138" s="47">
        <v>33000</v>
      </c>
      <c r="N138" s="47">
        <v>33000</v>
      </c>
      <c r="O138" s="47" t="s">
        <v>131</v>
      </c>
      <c r="P138" s="47">
        <f t="shared" ref="P138:P200" si="12">O138-N138</f>
        <v>-33000</v>
      </c>
      <c r="Q138" s="48"/>
    </row>
    <row r="139" spans="1:17" s="49" customFormat="1" ht="25.5" customHeight="1" x14ac:dyDescent="0.25">
      <c r="A139" s="31" t="s">
        <v>334</v>
      </c>
      <c r="B139" s="26" t="s">
        <v>335</v>
      </c>
      <c r="C139" s="46">
        <v>0</v>
      </c>
      <c r="D139" s="46">
        <v>0</v>
      </c>
      <c r="E139" s="46">
        <v>0</v>
      </c>
      <c r="F139" s="46">
        <f t="shared" si="10"/>
        <v>0</v>
      </c>
      <c r="G139" s="46"/>
      <c r="H139" s="46">
        <v>0</v>
      </c>
      <c r="I139" s="46">
        <v>0</v>
      </c>
      <c r="J139" s="46">
        <v>0</v>
      </c>
      <c r="K139" s="46">
        <v>0</v>
      </c>
      <c r="L139" s="47"/>
      <c r="M139" s="47" t="s">
        <v>131</v>
      </c>
      <c r="N139" s="47" t="s">
        <v>131</v>
      </c>
      <c r="O139" s="47" t="s">
        <v>131</v>
      </c>
      <c r="P139" s="47">
        <f t="shared" si="12"/>
        <v>0</v>
      </c>
      <c r="Q139" s="48"/>
    </row>
    <row r="140" spans="1:17" s="45" customFormat="1" ht="25.5" customHeight="1" x14ac:dyDescent="0.25">
      <c r="A140" s="30" t="s">
        <v>336</v>
      </c>
      <c r="B140" s="27" t="s">
        <v>337</v>
      </c>
      <c r="C140" s="42">
        <v>108</v>
      </c>
      <c r="D140" s="42">
        <v>108</v>
      </c>
      <c r="E140" s="42">
        <v>270216.55202</v>
      </c>
      <c r="F140" s="42">
        <f t="shared" si="10"/>
        <v>270108.55202</v>
      </c>
      <c r="G140" s="42">
        <f t="shared" si="11"/>
        <v>250200.51112962965</v>
      </c>
      <c r="H140" s="42">
        <v>0</v>
      </c>
      <c r="I140" s="42">
        <v>0</v>
      </c>
      <c r="J140" s="42">
        <v>270216.55202</v>
      </c>
      <c r="K140" s="42">
        <v>270216.55202</v>
      </c>
      <c r="L140" s="43"/>
      <c r="M140" s="43">
        <v>108000</v>
      </c>
      <c r="N140" s="43">
        <v>108000</v>
      </c>
      <c r="O140" s="43" t="s">
        <v>131</v>
      </c>
      <c r="P140" s="43">
        <f t="shared" si="12"/>
        <v>-108000</v>
      </c>
      <c r="Q140" s="44"/>
    </row>
    <row r="141" spans="1:17" s="49" customFormat="1" ht="25.5" customHeight="1" x14ac:dyDescent="0.25">
      <c r="A141" s="31" t="s">
        <v>338</v>
      </c>
      <c r="B141" s="26" t="s">
        <v>339</v>
      </c>
      <c r="C141" s="46">
        <v>0</v>
      </c>
      <c r="D141" s="46">
        <v>0</v>
      </c>
      <c r="E141" s="46">
        <v>267575.90143999999</v>
      </c>
      <c r="F141" s="46">
        <f t="shared" si="10"/>
        <v>267575.90143999999</v>
      </c>
      <c r="G141" s="46"/>
      <c r="H141" s="46">
        <v>0</v>
      </c>
      <c r="I141" s="46">
        <v>0</v>
      </c>
      <c r="J141" s="46">
        <v>267575.90143999999</v>
      </c>
      <c r="K141" s="46">
        <v>267575.90143999999</v>
      </c>
      <c r="L141" s="47"/>
      <c r="M141" s="47" t="s">
        <v>131</v>
      </c>
      <c r="N141" s="47" t="s">
        <v>131</v>
      </c>
      <c r="O141" s="47" t="s">
        <v>131</v>
      </c>
      <c r="P141" s="47">
        <f t="shared" si="12"/>
        <v>0</v>
      </c>
      <c r="Q141" s="48"/>
    </row>
    <row r="142" spans="1:17" s="49" customFormat="1" ht="25.5" customHeight="1" x14ac:dyDescent="0.25">
      <c r="A142" s="31" t="s">
        <v>340</v>
      </c>
      <c r="B142" s="26" t="s">
        <v>341</v>
      </c>
      <c r="C142" s="46">
        <v>0</v>
      </c>
      <c r="D142" s="46">
        <v>0</v>
      </c>
      <c r="E142" s="46">
        <v>1.0900000000000001</v>
      </c>
      <c r="F142" s="46">
        <f t="shared" si="10"/>
        <v>1.0900000000000001</v>
      </c>
      <c r="G142" s="46"/>
      <c r="H142" s="46">
        <v>0</v>
      </c>
      <c r="I142" s="46">
        <v>0</v>
      </c>
      <c r="J142" s="46">
        <v>1.0900000000000001</v>
      </c>
      <c r="K142" s="46">
        <v>1.0900000000000001</v>
      </c>
      <c r="L142" s="47"/>
      <c r="M142" s="47" t="s">
        <v>131</v>
      </c>
      <c r="N142" s="47" t="s">
        <v>131</v>
      </c>
      <c r="O142" s="47" t="s">
        <v>131</v>
      </c>
      <c r="P142" s="47">
        <f t="shared" si="12"/>
        <v>0</v>
      </c>
      <c r="Q142" s="48"/>
    </row>
    <row r="143" spans="1:17" s="49" customFormat="1" ht="25.5" customHeight="1" x14ac:dyDescent="0.25">
      <c r="A143" s="31" t="s">
        <v>342</v>
      </c>
      <c r="B143" s="26" t="s">
        <v>343</v>
      </c>
      <c r="C143" s="46">
        <v>0</v>
      </c>
      <c r="D143" s="46">
        <v>0</v>
      </c>
      <c r="E143" s="46">
        <v>175.96299999999999</v>
      </c>
      <c r="F143" s="46">
        <f t="shared" si="10"/>
        <v>175.96299999999999</v>
      </c>
      <c r="G143" s="46"/>
      <c r="H143" s="46">
        <v>0</v>
      </c>
      <c r="I143" s="46">
        <v>0</v>
      </c>
      <c r="J143" s="46">
        <v>175.96299999999999</v>
      </c>
      <c r="K143" s="46">
        <v>175.96299999999999</v>
      </c>
      <c r="L143" s="47"/>
      <c r="M143" s="47" t="s">
        <v>131</v>
      </c>
      <c r="N143" s="47" t="s">
        <v>131</v>
      </c>
      <c r="O143" s="47" t="s">
        <v>131</v>
      </c>
      <c r="P143" s="47">
        <f t="shared" si="12"/>
        <v>0</v>
      </c>
      <c r="Q143" s="48"/>
    </row>
    <row r="144" spans="1:17" s="49" customFormat="1" ht="25.5" customHeight="1" x14ac:dyDescent="0.25">
      <c r="A144" s="31" t="s">
        <v>344</v>
      </c>
      <c r="B144" s="26" t="s">
        <v>345</v>
      </c>
      <c r="C144" s="46">
        <v>108</v>
      </c>
      <c r="D144" s="46">
        <v>108</v>
      </c>
      <c r="E144" s="46">
        <v>2463.5975800000001</v>
      </c>
      <c r="F144" s="46">
        <f t="shared" si="10"/>
        <v>2355.5975800000001</v>
      </c>
      <c r="G144" s="46">
        <f t="shared" si="11"/>
        <v>2281.1088703703704</v>
      </c>
      <c r="H144" s="46">
        <v>0</v>
      </c>
      <c r="I144" s="46">
        <v>0</v>
      </c>
      <c r="J144" s="46">
        <v>2463.5975800000001</v>
      </c>
      <c r="K144" s="46">
        <v>2463.5975800000001</v>
      </c>
      <c r="L144" s="47"/>
      <c r="M144" s="47">
        <v>108000</v>
      </c>
      <c r="N144" s="47">
        <v>108000</v>
      </c>
      <c r="O144" s="47" t="s">
        <v>131</v>
      </c>
      <c r="P144" s="47">
        <f t="shared" si="12"/>
        <v>-108000</v>
      </c>
      <c r="Q144" s="48"/>
    </row>
    <row r="145" spans="1:17" s="45" customFormat="1" ht="25.5" customHeight="1" x14ac:dyDescent="0.25">
      <c r="A145" s="30" t="s">
        <v>346</v>
      </c>
      <c r="B145" s="27" t="s">
        <v>347</v>
      </c>
      <c r="C145" s="42">
        <v>0</v>
      </c>
      <c r="D145" s="42">
        <v>0</v>
      </c>
      <c r="E145" s="42">
        <v>20860.252800000002</v>
      </c>
      <c r="F145" s="42">
        <f t="shared" si="10"/>
        <v>20860.252800000002</v>
      </c>
      <c r="G145" s="42"/>
      <c r="H145" s="42">
        <v>0</v>
      </c>
      <c r="I145" s="42">
        <v>0</v>
      </c>
      <c r="J145" s="42">
        <v>20860.252800000002</v>
      </c>
      <c r="K145" s="42">
        <v>20860.252800000002</v>
      </c>
      <c r="L145" s="43"/>
      <c r="M145" s="43" t="s">
        <v>131</v>
      </c>
      <c r="N145" s="43" t="s">
        <v>131</v>
      </c>
      <c r="O145" s="43" t="s">
        <v>131</v>
      </c>
      <c r="P145" s="43">
        <f t="shared" si="12"/>
        <v>0</v>
      </c>
      <c r="Q145" s="44"/>
    </row>
    <row r="146" spans="1:17" s="49" customFormat="1" ht="25.5" customHeight="1" x14ac:dyDescent="0.25">
      <c r="A146" s="31" t="s">
        <v>348</v>
      </c>
      <c r="B146" s="26" t="s">
        <v>349</v>
      </c>
      <c r="C146" s="46">
        <v>0</v>
      </c>
      <c r="D146" s="46">
        <v>0</v>
      </c>
      <c r="E146" s="46">
        <v>4088.1568700000003</v>
      </c>
      <c r="F146" s="46">
        <f t="shared" si="10"/>
        <v>4088.1568700000003</v>
      </c>
      <c r="G146" s="46"/>
      <c r="H146" s="46">
        <v>0</v>
      </c>
      <c r="I146" s="46">
        <v>0</v>
      </c>
      <c r="J146" s="46">
        <v>4088.1568700000003</v>
      </c>
      <c r="K146" s="46">
        <v>4088.1568700000003</v>
      </c>
      <c r="L146" s="47"/>
      <c r="M146" s="47" t="s">
        <v>131</v>
      </c>
      <c r="N146" s="47" t="s">
        <v>131</v>
      </c>
      <c r="O146" s="47" t="s">
        <v>131</v>
      </c>
      <c r="P146" s="47">
        <f t="shared" si="12"/>
        <v>0</v>
      </c>
      <c r="Q146" s="48"/>
    </row>
    <row r="147" spans="1:17" s="49" customFormat="1" ht="25.5" customHeight="1" x14ac:dyDescent="0.25">
      <c r="A147" s="31" t="s">
        <v>350</v>
      </c>
      <c r="B147" s="26" t="s">
        <v>351</v>
      </c>
      <c r="C147" s="46">
        <v>0</v>
      </c>
      <c r="D147" s="46">
        <v>0</v>
      </c>
      <c r="E147" s="46">
        <v>1839.5124599999999</v>
      </c>
      <c r="F147" s="46">
        <f t="shared" si="10"/>
        <v>1839.5124599999999</v>
      </c>
      <c r="G147" s="46"/>
      <c r="H147" s="46">
        <v>0</v>
      </c>
      <c r="I147" s="46">
        <v>0</v>
      </c>
      <c r="J147" s="46">
        <v>1839.5124599999999</v>
      </c>
      <c r="K147" s="46">
        <v>1839.5124599999999</v>
      </c>
      <c r="L147" s="47"/>
      <c r="M147" s="47" t="s">
        <v>131</v>
      </c>
      <c r="N147" s="47" t="s">
        <v>131</v>
      </c>
      <c r="O147" s="47" t="s">
        <v>131</v>
      </c>
      <c r="P147" s="47">
        <f t="shared" si="12"/>
        <v>0</v>
      </c>
      <c r="Q147" s="48"/>
    </row>
    <row r="148" spans="1:17" s="49" customFormat="1" ht="25.5" customHeight="1" x14ac:dyDescent="0.25">
      <c r="A148" s="31" t="s">
        <v>352</v>
      </c>
      <c r="B148" s="26" t="s">
        <v>353</v>
      </c>
      <c r="C148" s="46">
        <v>0</v>
      </c>
      <c r="D148" s="46">
        <v>0</v>
      </c>
      <c r="E148" s="46">
        <v>435.84059999999999</v>
      </c>
      <c r="F148" s="46">
        <f t="shared" si="10"/>
        <v>435.84059999999999</v>
      </c>
      <c r="G148" s="46"/>
      <c r="H148" s="46">
        <v>0</v>
      </c>
      <c r="I148" s="46">
        <v>0</v>
      </c>
      <c r="J148" s="46">
        <v>435.84059999999999</v>
      </c>
      <c r="K148" s="46">
        <v>435.84059999999999</v>
      </c>
      <c r="L148" s="47"/>
      <c r="M148" s="47" t="s">
        <v>131</v>
      </c>
      <c r="N148" s="47" t="s">
        <v>131</v>
      </c>
      <c r="O148" s="47" t="s">
        <v>131</v>
      </c>
      <c r="P148" s="47">
        <f t="shared" si="12"/>
        <v>0</v>
      </c>
      <c r="Q148" s="48"/>
    </row>
    <row r="149" spans="1:17" s="49" customFormat="1" ht="25.5" customHeight="1" x14ac:dyDescent="0.25">
      <c r="A149" s="31" t="s">
        <v>354</v>
      </c>
      <c r="B149" s="26" t="s">
        <v>355</v>
      </c>
      <c r="C149" s="46">
        <v>0</v>
      </c>
      <c r="D149" s="46">
        <v>0</v>
      </c>
      <c r="E149" s="46">
        <v>7285.3981100000001</v>
      </c>
      <c r="F149" s="46">
        <f t="shared" si="10"/>
        <v>7285.3981100000001</v>
      </c>
      <c r="G149" s="46"/>
      <c r="H149" s="46">
        <v>0</v>
      </c>
      <c r="I149" s="46">
        <v>0</v>
      </c>
      <c r="J149" s="46">
        <v>7285.3981100000001</v>
      </c>
      <c r="K149" s="46">
        <v>7285.3981100000001</v>
      </c>
      <c r="L149" s="47"/>
      <c r="M149" s="47" t="s">
        <v>131</v>
      </c>
      <c r="N149" s="47" t="s">
        <v>131</v>
      </c>
      <c r="O149" s="47" t="s">
        <v>131</v>
      </c>
      <c r="P149" s="47">
        <f t="shared" si="12"/>
        <v>0</v>
      </c>
      <c r="Q149" s="48"/>
    </row>
    <row r="150" spans="1:17" s="49" customFormat="1" ht="25.5" customHeight="1" x14ac:dyDescent="0.25">
      <c r="A150" s="31" t="s">
        <v>356</v>
      </c>
      <c r="B150" s="26" t="s">
        <v>357</v>
      </c>
      <c r="C150" s="46">
        <v>0</v>
      </c>
      <c r="D150" s="46">
        <v>0</v>
      </c>
      <c r="E150" s="46">
        <v>104.477</v>
      </c>
      <c r="F150" s="46">
        <f t="shared" si="10"/>
        <v>104.477</v>
      </c>
      <c r="G150" s="46"/>
      <c r="H150" s="46">
        <v>0</v>
      </c>
      <c r="I150" s="46">
        <v>0</v>
      </c>
      <c r="J150" s="46">
        <v>104.477</v>
      </c>
      <c r="K150" s="46">
        <v>104.477</v>
      </c>
      <c r="L150" s="47"/>
      <c r="M150" s="47" t="s">
        <v>131</v>
      </c>
      <c r="N150" s="47" t="s">
        <v>131</v>
      </c>
      <c r="O150" s="47" t="s">
        <v>131</v>
      </c>
      <c r="P150" s="47">
        <f t="shared" si="12"/>
        <v>0</v>
      </c>
      <c r="Q150" s="48"/>
    </row>
    <row r="151" spans="1:17" s="49" customFormat="1" ht="25.5" customHeight="1" x14ac:dyDescent="0.25">
      <c r="A151" s="31" t="s">
        <v>358</v>
      </c>
      <c r="B151" s="26" t="s">
        <v>359</v>
      </c>
      <c r="C151" s="46">
        <v>0</v>
      </c>
      <c r="D151" s="46">
        <v>0</v>
      </c>
      <c r="E151" s="46">
        <v>7106.8677600000001</v>
      </c>
      <c r="F151" s="46">
        <f t="shared" si="10"/>
        <v>7106.8677600000001</v>
      </c>
      <c r="G151" s="46"/>
      <c r="H151" s="46">
        <v>0</v>
      </c>
      <c r="I151" s="46">
        <v>0</v>
      </c>
      <c r="J151" s="46">
        <v>7106.8677600000001</v>
      </c>
      <c r="K151" s="46">
        <v>7106.8677600000001</v>
      </c>
      <c r="L151" s="47"/>
      <c r="M151" s="47" t="s">
        <v>131</v>
      </c>
      <c r="N151" s="47" t="s">
        <v>131</v>
      </c>
      <c r="O151" s="47" t="s">
        <v>131</v>
      </c>
      <c r="P151" s="47">
        <f t="shared" si="12"/>
        <v>0</v>
      </c>
      <c r="Q151" s="48"/>
    </row>
    <row r="152" spans="1:17" s="45" customFormat="1" ht="25.5" customHeight="1" x14ac:dyDescent="0.25">
      <c r="A152" s="30" t="s">
        <v>360</v>
      </c>
      <c r="B152" s="27" t="s">
        <v>361</v>
      </c>
      <c r="C152" s="42">
        <v>0</v>
      </c>
      <c r="D152" s="42">
        <v>0</v>
      </c>
      <c r="E152" s="42">
        <v>7415.6926199999998</v>
      </c>
      <c r="F152" s="42">
        <f t="shared" si="10"/>
        <v>7415.6926199999998</v>
      </c>
      <c r="G152" s="42"/>
      <c r="H152" s="42">
        <v>0</v>
      </c>
      <c r="I152" s="42">
        <v>0</v>
      </c>
      <c r="J152" s="42">
        <v>7415.6926199999998</v>
      </c>
      <c r="K152" s="42">
        <v>7415.6926199999998</v>
      </c>
      <c r="L152" s="43"/>
      <c r="M152" s="43" t="s">
        <v>131</v>
      </c>
      <c r="N152" s="43" t="s">
        <v>131</v>
      </c>
      <c r="O152" s="43" t="s">
        <v>131</v>
      </c>
      <c r="P152" s="43">
        <f t="shared" si="12"/>
        <v>0</v>
      </c>
      <c r="Q152" s="44"/>
    </row>
    <row r="153" spans="1:17" s="49" customFormat="1" ht="28.5" customHeight="1" x14ac:dyDescent="0.25">
      <c r="A153" s="31" t="s">
        <v>362</v>
      </c>
      <c r="B153" s="26" t="s">
        <v>363</v>
      </c>
      <c r="C153" s="46">
        <v>0</v>
      </c>
      <c r="D153" s="46">
        <v>0</v>
      </c>
      <c r="E153" s="46">
        <v>1093.9459999999999</v>
      </c>
      <c r="F153" s="46">
        <f t="shared" si="10"/>
        <v>1093.9459999999999</v>
      </c>
      <c r="G153" s="46"/>
      <c r="H153" s="46">
        <v>0</v>
      </c>
      <c r="I153" s="46">
        <v>0</v>
      </c>
      <c r="J153" s="46">
        <v>1093.9459999999999</v>
      </c>
      <c r="K153" s="46">
        <v>1093.9459999999999</v>
      </c>
      <c r="L153" s="47"/>
      <c r="M153" s="47" t="s">
        <v>131</v>
      </c>
      <c r="N153" s="47" t="s">
        <v>131</v>
      </c>
      <c r="O153" s="47" t="s">
        <v>131</v>
      </c>
      <c r="P153" s="47">
        <f t="shared" si="12"/>
        <v>0</v>
      </c>
      <c r="Q153" s="48"/>
    </row>
    <row r="154" spans="1:17" s="49" customFormat="1" ht="24.75" customHeight="1" x14ac:dyDescent="0.25">
      <c r="A154" s="31" t="s">
        <v>364</v>
      </c>
      <c r="B154" s="26" t="s">
        <v>365</v>
      </c>
      <c r="C154" s="46">
        <v>0</v>
      </c>
      <c r="D154" s="46">
        <v>0</v>
      </c>
      <c r="E154" s="46">
        <v>373.298</v>
      </c>
      <c r="F154" s="46">
        <f t="shared" si="10"/>
        <v>373.298</v>
      </c>
      <c r="G154" s="46"/>
      <c r="H154" s="46">
        <v>0</v>
      </c>
      <c r="I154" s="46">
        <v>0</v>
      </c>
      <c r="J154" s="46">
        <v>373.298</v>
      </c>
      <c r="K154" s="46">
        <v>373.298</v>
      </c>
      <c r="L154" s="47"/>
      <c r="M154" s="47" t="s">
        <v>131</v>
      </c>
      <c r="N154" s="47" t="s">
        <v>131</v>
      </c>
      <c r="O154" s="47" t="s">
        <v>131</v>
      </c>
      <c r="P154" s="47">
        <f t="shared" si="12"/>
        <v>0</v>
      </c>
      <c r="Q154" s="48"/>
    </row>
    <row r="155" spans="1:17" s="49" customFormat="1" ht="24.75" customHeight="1" x14ac:dyDescent="0.25">
      <c r="A155" s="31" t="s">
        <v>366</v>
      </c>
      <c r="B155" s="26" t="s">
        <v>367</v>
      </c>
      <c r="C155" s="46">
        <v>0</v>
      </c>
      <c r="D155" s="46">
        <v>0</v>
      </c>
      <c r="E155" s="46">
        <v>5948.4486200000001</v>
      </c>
      <c r="F155" s="46">
        <f t="shared" si="10"/>
        <v>5948.4486200000001</v>
      </c>
      <c r="G155" s="46"/>
      <c r="H155" s="46">
        <v>0</v>
      </c>
      <c r="I155" s="46">
        <v>0</v>
      </c>
      <c r="J155" s="46">
        <v>5948.4486200000001</v>
      </c>
      <c r="K155" s="46">
        <v>5948.4486200000001</v>
      </c>
      <c r="L155" s="47"/>
      <c r="M155" s="47" t="s">
        <v>131</v>
      </c>
      <c r="N155" s="47" t="s">
        <v>131</v>
      </c>
      <c r="O155" s="47" t="s">
        <v>131</v>
      </c>
      <c r="P155" s="47">
        <f t="shared" si="12"/>
        <v>0</v>
      </c>
      <c r="Q155" s="48"/>
    </row>
    <row r="156" spans="1:17" s="45" customFormat="1" ht="24.75" customHeight="1" x14ac:dyDescent="0.25">
      <c r="A156" s="30" t="s">
        <v>368</v>
      </c>
      <c r="B156" s="27" t="s">
        <v>369</v>
      </c>
      <c r="C156" s="42">
        <v>1954114</v>
      </c>
      <c r="D156" s="42">
        <v>2923086.4</v>
      </c>
      <c r="E156" s="42">
        <v>2950804.7463499997</v>
      </c>
      <c r="F156" s="42">
        <f t="shared" si="10"/>
        <v>27718.346349999774</v>
      </c>
      <c r="G156" s="42">
        <f t="shared" si="11"/>
        <v>100.9482561428906</v>
      </c>
      <c r="H156" s="42">
        <v>1785220</v>
      </c>
      <c r="I156" s="42">
        <v>2726147.4</v>
      </c>
      <c r="J156" s="42">
        <v>2705299.1182499998</v>
      </c>
      <c r="K156" s="42">
        <v>-20848.281749999998</v>
      </c>
      <c r="L156" s="43">
        <f t="shared" ref="L156:L193" si="13">J156/I156*100</f>
        <v>99.23524745030295</v>
      </c>
      <c r="M156" s="43">
        <v>168894000</v>
      </c>
      <c r="N156" s="43">
        <v>196939000</v>
      </c>
      <c r="O156" s="43">
        <v>245505628.09999999</v>
      </c>
      <c r="P156" s="43">
        <f t="shared" si="12"/>
        <v>48566628.099999994</v>
      </c>
      <c r="Q156" s="44">
        <f t="shared" ref="Q156:Q179" si="14">O156/N156*100</f>
        <v>124.66074677945961</v>
      </c>
    </row>
    <row r="157" spans="1:17" s="49" customFormat="1" ht="24.75" customHeight="1" x14ac:dyDescent="0.25">
      <c r="A157" s="31" t="s">
        <v>368</v>
      </c>
      <c r="B157" s="26" t="s">
        <v>370</v>
      </c>
      <c r="C157" s="46">
        <v>1785499</v>
      </c>
      <c r="D157" s="46">
        <v>2726426.4</v>
      </c>
      <c r="E157" s="46">
        <v>0</v>
      </c>
      <c r="F157" s="46">
        <f t="shared" si="10"/>
        <v>-2726426.4</v>
      </c>
      <c r="G157" s="46">
        <f t="shared" si="11"/>
        <v>0</v>
      </c>
      <c r="H157" s="46">
        <v>1785220</v>
      </c>
      <c r="I157" s="46">
        <v>2726147.4</v>
      </c>
      <c r="J157" s="46">
        <v>0</v>
      </c>
      <c r="K157" s="46">
        <v>-2726147.4</v>
      </c>
      <c r="L157" s="47">
        <f t="shared" si="13"/>
        <v>0</v>
      </c>
      <c r="M157" s="47">
        <v>279000</v>
      </c>
      <c r="N157" s="47">
        <v>279000</v>
      </c>
      <c r="O157" s="47" t="s">
        <v>131</v>
      </c>
      <c r="P157" s="47">
        <f t="shared" si="12"/>
        <v>-279000</v>
      </c>
      <c r="Q157" s="48"/>
    </row>
    <row r="158" spans="1:17" s="45" customFormat="1" ht="24.75" customHeight="1" x14ac:dyDescent="0.25">
      <c r="A158" s="30" t="s">
        <v>328</v>
      </c>
      <c r="B158" s="27" t="s">
        <v>371</v>
      </c>
      <c r="C158" s="42">
        <v>18899.8</v>
      </c>
      <c r="D158" s="42">
        <v>19111.3</v>
      </c>
      <c r="E158" s="42">
        <v>265037.04483999999</v>
      </c>
      <c r="F158" s="42">
        <f t="shared" si="10"/>
        <v>245925.74484</v>
      </c>
      <c r="G158" s="42">
        <f t="shared" si="11"/>
        <v>1386.8080394321685</v>
      </c>
      <c r="H158" s="42">
        <v>0</v>
      </c>
      <c r="I158" s="42">
        <v>0</v>
      </c>
      <c r="J158" s="42">
        <v>236207.99734999999</v>
      </c>
      <c r="K158" s="42">
        <v>236207.99734999999</v>
      </c>
      <c r="L158" s="43"/>
      <c r="M158" s="43">
        <v>18899800</v>
      </c>
      <c r="N158" s="43">
        <v>19111300</v>
      </c>
      <c r="O158" s="43">
        <v>28829047.489999998</v>
      </c>
      <c r="P158" s="43">
        <f t="shared" si="12"/>
        <v>9717747.4899999984</v>
      </c>
      <c r="Q158" s="44">
        <f t="shared" si="14"/>
        <v>150.84817615756123</v>
      </c>
    </row>
    <row r="159" spans="1:17" s="49" customFormat="1" ht="24.75" customHeight="1" x14ac:dyDescent="0.25">
      <c r="A159" s="31" t="s">
        <v>330</v>
      </c>
      <c r="B159" s="26" t="s">
        <v>372</v>
      </c>
      <c r="C159" s="46">
        <v>8</v>
      </c>
      <c r="D159" s="46">
        <v>8</v>
      </c>
      <c r="E159" s="46">
        <v>207378.94952000002</v>
      </c>
      <c r="F159" s="46">
        <f t="shared" si="10"/>
        <v>207370.94952000002</v>
      </c>
      <c r="G159" s="46">
        <f t="shared" si="11"/>
        <v>2592236.8690000004</v>
      </c>
      <c r="H159" s="46">
        <v>0</v>
      </c>
      <c r="I159" s="46">
        <v>0</v>
      </c>
      <c r="J159" s="46">
        <v>207378.94952000002</v>
      </c>
      <c r="K159" s="46">
        <v>207378.94952000002</v>
      </c>
      <c r="L159" s="47"/>
      <c r="M159" s="47">
        <v>8000</v>
      </c>
      <c r="N159" s="47">
        <v>8000</v>
      </c>
      <c r="O159" s="47" t="s">
        <v>131</v>
      </c>
      <c r="P159" s="47">
        <f t="shared" si="12"/>
        <v>-8000</v>
      </c>
      <c r="Q159" s="48"/>
    </row>
    <row r="160" spans="1:17" s="49" customFormat="1" ht="24.75" customHeight="1" x14ac:dyDescent="0.25">
      <c r="A160" s="31" t="s">
        <v>332</v>
      </c>
      <c r="B160" s="26" t="s">
        <v>373</v>
      </c>
      <c r="C160" s="46">
        <v>18307.8</v>
      </c>
      <c r="D160" s="46">
        <v>18735.8</v>
      </c>
      <c r="E160" s="46">
        <v>56174.217020000004</v>
      </c>
      <c r="F160" s="46">
        <f t="shared" si="10"/>
        <v>37438.417020000008</v>
      </c>
      <c r="G160" s="46">
        <f t="shared" si="11"/>
        <v>299.82288997534135</v>
      </c>
      <c r="H160" s="46">
        <v>0</v>
      </c>
      <c r="I160" s="46">
        <v>0</v>
      </c>
      <c r="J160" s="46">
        <v>28087.108649999998</v>
      </c>
      <c r="K160" s="46">
        <v>28087.108649999998</v>
      </c>
      <c r="L160" s="47"/>
      <c r="M160" s="47">
        <v>18307800</v>
      </c>
      <c r="N160" s="47">
        <v>18735800</v>
      </c>
      <c r="O160" s="47">
        <v>28087108.370000001</v>
      </c>
      <c r="P160" s="47">
        <f t="shared" si="12"/>
        <v>9351308.370000001</v>
      </c>
      <c r="Q160" s="48">
        <f t="shared" si="14"/>
        <v>149.9114442404381</v>
      </c>
    </row>
    <row r="161" spans="1:17" s="49" customFormat="1" ht="24.75" customHeight="1" x14ac:dyDescent="0.25">
      <c r="A161" s="31" t="s">
        <v>334</v>
      </c>
      <c r="B161" s="26" t="s">
        <v>374</v>
      </c>
      <c r="C161" s="46">
        <v>584</v>
      </c>
      <c r="D161" s="46">
        <v>367.5</v>
      </c>
      <c r="E161" s="46">
        <v>1483.8783000000001</v>
      </c>
      <c r="F161" s="46">
        <f t="shared" si="10"/>
        <v>1116.3783000000001</v>
      </c>
      <c r="G161" s="46">
        <f t="shared" si="11"/>
        <v>403.77640816326539</v>
      </c>
      <c r="H161" s="46">
        <v>0</v>
      </c>
      <c r="I161" s="46">
        <v>0</v>
      </c>
      <c r="J161" s="46">
        <v>741.93918000000008</v>
      </c>
      <c r="K161" s="46">
        <v>741.93918000000008</v>
      </c>
      <c r="L161" s="47"/>
      <c r="M161" s="47">
        <v>584000</v>
      </c>
      <c r="N161" s="47">
        <v>367500</v>
      </c>
      <c r="O161" s="47">
        <v>741939.12</v>
      </c>
      <c r="P161" s="47">
        <f t="shared" si="12"/>
        <v>374439.12</v>
      </c>
      <c r="Q161" s="48">
        <f t="shared" si="14"/>
        <v>201.88819591836733</v>
      </c>
    </row>
    <row r="162" spans="1:17" s="45" customFormat="1" ht="24.75" customHeight="1" x14ac:dyDescent="0.25">
      <c r="A162" s="30" t="s">
        <v>336</v>
      </c>
      <c r="B162" s="27" t="s">
        <v>375</v>
      </c>
      <c r="C162" s="42">
        <v>47352.800000000003</v>
      </c>
      <c r="D162" s="42">
        <v>71278.2</v>
      </c>
      <c r="E162" s="42">
        <v>2420415.70059</v>
      </c>
      <c r="F162" s="42">
        <f t="shared" si="10"/>
        <v>2349137.5005899998</v>
      </c>
      <c r="G162" s="42">
        <f t="shared" si="11"/>
        <v>3395.7306730388814</v>
      </c>
      <c r="H162" s="42">
        <v>0</v>
      </c>
      <c r="I162" s="42">
        <v>0</v>
      </c>
      <c r="J162" s="42">
        <v>2336415.1193200001</v>
      </c>
      <c r="K162" s="42">
        <v>2336415.1193200001</v>
      </c>
      <c r="L162" s="43"/>
      <c r="M162" s="43">
        <v>47352800</v>
      </c>
      <c r="N162" s="43">
        <v>71278200</v>
      </c>
      <c r="O162" s="43">
        <v>84000581.269999996</v>
      </c>
      <c r="P162" s="43">
        <f t="shared" si="12"/>
        <v>12722381.269999996</v>
      </c>
      <c r="Q162" s="44">
        <f t="shared" si="14"/>
        <v>117.84890930186226</v>
      </c>
    </row>
    <row r="163" spans="1:17" s="49" customFormat="1" ht="24.75" customHeight="1" x14ac:dyDescent="0.25">
      <c r="A163" s="31" t="s">
        <v>338</v>
      </c>
      <c r="B163" s="26" t="s">
        <v>376</v>
      </c>
      <c r="C163" s="46">
        <v>0</v>
      </c>
      <c r="D163" s="46">
        <v>0</v>
      </c>
      <c r="E163" s="46">
        <v>2252414.53798</v>
      </c>
      <c r="F163" s="46">
        <f t="shared" si="10"/>
        <v>2252414.53798</v>
      </c>
      <c r="G163" s="46"/>
      <c r="H163" s="46">
        <v>0</v>
      </c>
      <c r="I163" s="46">
        <v>0</v>
      </c>
      <c r="J163" s="46">
        <v>2252414.53798</v>
      </c>
      <c r="K163" s="46">
        <v>2252414.53798</v>
      </c>
      <c r="L163" s="47"/>
      <c r="M163" s="47" t="s">
        <v>131</v>
      </c>
      <c r="N163" s="47" t="s">
        <v>131</v>
      </c>
      <c r="O163" s="47" t="s">
        <v>131</v>
      </c>
      <c r="P163" s="47">
        <f t="shared" si="12"/>
        <v>0</v>
      </c>
      <c r="Q163" s="48"/>
    </row>
    <row r="164" spans="1:17" s="49" customFormat="1" ht="24.75" customHeight="1" x14ac:dyDescent="0.25">
      <c r="A164" s="31" t="s">
        <v>340</v>
      </c>
      <c r="B164" s="26" t="s">
        <v>377</v>
      </c>
      <c r="C164" s="46">
        <v>1652</v>
      </c>
      <c r="D164" s="46">
        <v>1652</v>
      </c>
      <c r="E164" s="46">
        <v>906.55</v>
      </c>
      <c r="F164" s="46">
        <f t="shared" si="10"/>
        <v>-745.45</v>
      </c>
      <c r="G164" s="46">
        <f t="shared" si="11"/>
        <v>54.875907990314765</v>
      </c>
      <c r="H164" s="46">
        <v>0</v>
      </c>
      <c r="I164" s="46">
        <v>0</v>
      </c>
      <c r="J164" s="46">
        <v>453.27499999999998</v>
      </c>
      <c r="K164" s="46">
        <v>453.27499999999998</v>
      </c>
      <c r="L164" s="47"/>
      <c r="M164" s="47">
        <v>1652000</v>
      </c>
      <c r="N164" s="47">
        <v>1652000</v>
      </c>
      <c r="O164" s="47">
        <v>453275</v>
      </c>
      <c r="P164" s="47">
        <f t="shared" si="12"/>
        <v>-1198725</v>
      </c>
      <c r="Q164" s="48">
        <f t="shared" si="14"/>
        <v>27.437953995157383</v>
      </c>
    </row>
    <row r="165" spans="1:17" s="49" customFormat="1" ht="24.75" customHeight="1" x14ac:dyDescent="0.25">
      <c r="A165" s="31" t="s">
        <v>342</v>
      </c>
      <c r="B165" s="26" t="s">
        <v>378</v>
      </c>
      <c r="C165" s="46">
        <v>165.3</v>
      </c>
      <c r="D165" s="46">
        <v>165.3</v>
      </c>
      <c r="E165" s="46">
        <v>0</v>
      </c>
      <c r="F165" s="46">
        <f t="shared" si="10"/>
        <v>-165.3</v>
      </c>
      <c r="G165" s="46"/>
      <c r="H165" s="46">
        <v>0</v>
      </c>
      <c r="I165" s="46">
        <v>0</v>
      </c>
      <c r="J165" s="46">
        <v>0</v>
      </c>
      <c r="K165" s="46">
        <v>0</v>
      </c>
      <c r="L165" s="47"/>
      <c r="M165" s="47">
        <v>165300</v>
      </c>
      <c r="N165" s="47">
        <v>165300</v>
      </c>
      <c r="O165" s="47" t="s">
        <v>131</v>
      </c>
      <c r="P165" s="47">
        <f t="shared" si="12"/>
        <v>-165300</v>
      </c>
      <c r="Q165" s="48"/>
    </row>
    <row r="166" spans="1:17" s="49" customFormat="1" ht="24.75" customHeight="1" x14ac:dyDescent="0.25">
      <c r="A166" s="31" t="s">
        <v>379</v>
      </c>
      <c r="B166" s="26" t="s">
        <v>380</v>
      </c>
      <c r="C166" s="46">
        <v>0</v>
      </c>
      <c r="D166" s="46">
        <v>0</v>
      </c>
      <c r="E166" s="46">
        <v>245.85828000000001</v>
      </c>
      <c r="F166" s="46">
        <f t="shared" si="10"/>
        <v>245.85828000000001</v>
      </c>
      <c r="G166" s="46"/>
      <c r="H166" s="46">
        <v>0</v>
      </c>
      <c r="I166" s="46">
        <v>0</v>
      </c>
      <c r="J166" s="46">
        <v>122.92914</v>
      </c>
      <c r="K166" s="46">
        <v>122.92914</v>
      </c>
      <c r="L166" s="47"/>
      <c r="M166" s="47" t="s">
        <v>131</v>
      </c>
      <c r="N166" s="47" t="s">
        <v>131</v>
      </c>
      <c r="O166" s="47">
        <v>122929.14</v>
      </c>
      <c r="P166" s="47">
        <f t="shared" si="12"/>
        <v>122929.14</v>
      </c>
      <c r="Q166" s="48"/>
    </row>
    <row r="167" spans="1:17" s="49" customFormat="1" ht="24.75" customHeight="1" x14ac:dyDescent="0.25">
      <c r="A167" s="31" t="s">
        <v>344</v>
      </c>
      <c r="B167" s="26" t="s">
        <v>381</v>
      </c>
      <c r="C167" s="46">
        <v>45535.5</v>
      </c>
      <c r="D167" s="46">
        <v>69460.899999999994</v>
      </c>
      <c r="E167" s="46">
        <v>166848.75433000003</v>
      </c>
      <c r="F167" s="46">
        <f t="shared" si="10"/>
        <v>97387.854330000031</v>
      </c>
      <c r="G167" s="46">
        <f t="shared" si="11"/>
        <v>240.20528719034741</v>
      </c>
      <c r="H167" s="46">
        <v>0</v>
      </c>
      <c r="I167" s="46">
        <v>0</v>
      </c>
      <c r="J167" s="46">
        <v>83424.377200000003</v>
      </c>
      <c r="K167" s="46">
        <v>83424.377200000003</v>
      </c>
      <c r="L167" s="47"/>
      <c r="M167" s="47">
        <v>45535500</v>
      </c>
      <c r="N167" s="47">
        <v>69460900</v>
      </c>
      <c r="O167" s="47">
        <v>83424377.129999995</v>
      </c>
      <c r="P167" s="47">
        <f t="shared" si="12"/>
        <v>13963477.129999995</v>
      </c>
      <c r="Q167" s="48">
        <f t="shared" si="14"/>
        <v>120.10264354478562</v>
      </c>
    </row>
    <row r="168" spans="1:17" s="45" customFormat="1" ht="24.75" customHeight="1" x14ac:dyDescent="0.25">
      <c r="A168" s="30" t="s">
        <v>346</v>
      </c>
      <c r="B168" s="27" t="s">
        <v>382</v>
      </c>
      <c r="C168" s="42">
        <v>60074.5</v>
      </c>
      <c r="D168" s="42">
        <v>67375.5</v>
      </c>
      <c r="E168" s="42">
        <v>171602.10080000001</v>
      </c>
      <c r="F168" s="42">
        <f t="shared" si="10"/>
        <v>104226.60080000001</v>
      </c>
      <c r="G168" s="42">
        <f t="shared" si="11"/>
        <v>254.69510549086837</v>
      </c>
      <c r="H168" s="42">
        <v>0</v>
      </c>
      <c r="I168" s="42">
        <v>0</v>
      </c>
      <c r="J168" s="42">
        <v>85801.050700000007</v>
      </c>
      <c r="K168" s="42">
        <v>85801.050700000007</v>
      </c>
      <c r="L168" s="43"/>
      <c r="M168" s="43">
        <v>60074500</v>
      </c>
      <c r="N168" s="43">
        <v>67375500</v>
      </c>
      <c r="O168" s="43">
        <v>85801050.099999994</v>
      </c>
      <c r="P168" s="43">
        <f t="shared" si="12"/>
        <v>18425550.099999994</v>
      </c>
      <c r="Q168" s="44">
        <f t="shared" si="14"/>
        <v>127.34755230016846</v>
      </c>
    </row>
    <row r="169" spans="1:17" s="49" customFormat="1" ht="24.75" customHeight="1" x14ac:dyDescent="0.25">
      <c r="A169" s="31" t="s">
        <v>348</v>
      </c>
      <c r="B169" s="26" t="s">
        <v>383</v>
      </c>
      <c r="C169" s="46">
        <v>4901</v>
      </c>
      <c r="D169" s="46">
        <v>4901</v>
      </c>
      <c r="E169" s="46">
        <v>10593.513999999999</v>
      </c>
      <c r="F169" s="46">
        <f t="shared" si="10"/>
        <v>5692.5139999999992</v>
      </c>
      <c r="G169" s="46">
        <f t="shared" si="11"/>
        <v>216.15005100999792</v>
      </c>
      <c r="H169" s="46">
        <v>0</v>
      </c>
      <c r="I169" s="46">
        <v>0</v>
      </c>
      <c r="J169" s="46">
        <v>5296.7569999999996</v>
      </c>
      <c r="K169" s="46">
        <v>5296.7569999999996</v>
      </c>
      <c r="L169" s="47"/>
      <c r="M169" s="47">
        <v>4901000</v>
      </c>
      <c r="N169" s="47">
        <v>4901000</v>
      </c>
      <c r="O169" s="47">
        <v>5296757</v>
      </c>
      <c r="P169" s="47">
        <f t="shared" si="12"/>
        <v>395757</v>
      </c>
      <c r="Q169" s="48">
        <f t="shared" si="14"/>
        <v>108.07502550499899</v>
      </c>
    </row>
    <row r="170" spans="1:17" s="49" customFormat="1" ht="24.75" customHeight="1" x14ac:dyDescent="0.25">
      <c r="A170" s="31" t="s">
        <v>350</v>
      </c>
      <c r="B170" s="26" t="s">
        <v>384</v>
      </c>
      <c r="C170" s="46">
        <v>4910.8999999999996</v>
      </c>
      <c r="D170" s="46">
        <v>4940.8999999999996</v>
      </c>
      <c r="E170" s="46">
        <v>15218.28428</v>
      </c>
      <c r="F170" s="46">
        <f t="shared" si="10"/>
        <v>10277.38428</v>
      </c>
      <c r="G170" s="46">
        <f t="shared" si="11"/>
        <v>308.00632030601713</v>
      </c>
      <c r="H170" s="46">
        <v>0</v>
      </c>
      <c r="I170" s="46">
        <v>0</v>
      </c>
      <c r="J170" s="46">
        <v>7609.1422199999997</v>
      </c>
      <c r="K170" s="46">
        <v>7609.1422199999997</v>
      </c>
      <c r="L170" s="47"/>
      <c r="M170" s="47">
        <v>4910900</v>
      </c>
      <c r="N170" s="47">
        <v>4940900</v>
      </c>
      <c r="O170" s="47">
        <v>7609142.0599999996</v>
      </c>
      <c r="P170" s="47">
        <f t="shared" si="12"/>
        <v>2668242.0599999996</v>
      </c>
      <c r="Q170" s="48">
        <f t="shared" si="14"/>
        <v>154.00315853387033</v>
      </c>
    </row>
    <row r="171" spans="1:17" s="49" customFormat="1" ht="24.75" customHeight="1" x14ac:dyDescent="0.25">
      <c r="A171" s="31" t="s">
        <v>352</v>
      </c>
      <c r="B171" s="26" t="s">
        <v>385</v>
      </c>
      <c r="C171" s="46">
        <v>2344</v>
      </c>
      <c r="D171" s="46">
        <v>2187</v>
      </c>
      <c r="E171" s="46">
        <v>6919.2557000000006</v>
      </c>
      <c r="F171" s="46">
        <f t="shared" si="10"/>
        <v>4732.2557000000006</v>
      </c>
      <c r="G171" s="46">
        <f t="shared" si="11"/>
        <v>316.38114769090083</v>
      </c>
      <c r="H171" s="46">
        <v>0</v>
      </c>
      <c r="I171" s="46">
        <v>0</v>
      </c>
      <c r="J171" s="46">
        <v>3459.6279300000001</v>
      </c>
      <c r="K171" s="46">
        <v>3459.6279300000001</v>
      </c>
      <c r="L171" s="47"/>
      <c r="M171" s="47">
        <v>2344000</v>
      </c>
      <c r="N171" s="47">
        <v>2187000</v>
      </c>
      <c r="O171" s="47">
        <v>3459627.77</v>
      </c>
      <c r="P171" s="47">
        <f t="shared" si="12"/>
        <v>1272627.77</v>
      </c>
      <c r="Q171" s="48">
        <f t="shared" si="14"/>
        <v>158.19057018747142</v>
      </c>
    </row>
    <row r="172" spans="1:17" s="49" customFormat="1" ht="24.75" customHeight="1" x14ac:dyDescent="0.25">
      <c r="A172" s="31" t="s">
        <v>354</v>
      </c>
      <c r="B172" s="26" t="s">
        <v>386</v>
      </c>
      <c r="C172" s="46">
        <v>38446.199999999997</v>
      </c>
      <c r="D172" s="46">
        <v>46505.2</v>
      </c>
      <c r="E172" s="46">
        <v>114510.15611</v>
      </c>
      <c r="F172" s="46">
        <f t="shared" si="10"/>
        <v>68004.956109999999</v>
      </c>
      <c r="G172" s="46">
        <f t="shared" si="11"/>
        <v>246.23086474200738</v>
      </c>
      <c r="H172" s="46">
        <v>0</v>
      </c>
      <c r="I172" s="46">
        <v>0</v>
      </c>
      <c r="J172" s="46">
        <v>57255.078090000003</v>
      </c>
      <c r="K172" s="46">
        <v>57255.078090000003</v>
      </c>
      <c r="L172" s="47"/>
      <c r="M172" s="47">
        <v>38446200</v>
      </c>
      <c r="N172" s="47">
        <v>46505200</v>
      </c>
      <c r="O172" s="47">
        <v>57255078.020000003</v>
      </c>
      <c r="P172" s="47">
        <f t="shared" si="12"/>
        <v>10749878.020000003</v>
      </c>
      <c r="Q172" s="48">
        <f t="shared" si="14"/>
        <v>123.11543229574329</v>
      </c>
    </row>
    <row r="173" spans="1:17" s="49" customFormat="1" ht="24.75" customHeight="1" x14ac:dyDescent="0.25">
      <c r="A173" s="31" t="s">
        <v>358</v>
      </c>
      <c r="B173" s="26" t="s">
        <v>387</v>
      </c>
      <c r="C173" s="46">
        <v>9472.4</v>
      </c>
      <c r="D173" s="46">
        <v>8841.4</v>
      </c>
      <c r="E173" s="46">
        <v>24360.89071</v>
      </c>
      <c r="F173" s="46">
        <f t="shared" si="10"/>
        <v>15519.49071</v>
      </c>
      <c r="G173" s="46">
        <f t="shared" si="11"/>
        <v>275.5320504671206</v>
      </c>
      <c r="H173" s="46">
        <v>0</v>
      </c>
      <c r="I173" s="46">
        <v>0</v>
      </c>
      <c r="J173" s="46">
        <v>12180.445460000001</v>
      </c>
      <c r="K173" s="46">
        <v>12180.445460000001</v>
      </c>
      <c r="L173" s="47"/>
      <c r="M173" s="47">
        <v>9472400</v>
      </c>
      <c r="N173" s="47">
        <v>8841400</v>
      </c>
      <c r="O173" s="47">
        <v>12180445.25</v>
      </c>
      <c r="P173" s="47">
        <f t="shared" si="12"/>
        <v>3339045.25</v>
      </c>
      <c r="Q173" s="48">
        <f t="shared" si="14"/>
        <v>137.76602404596557</v>
      </c>
    </row>
    <row r="174" spans="1:17" s="45" customFormat="1" ht="24.75" customHeight="1" x14ac:dyDescent="0.25">
      <c r="A174" s="30" t="s">
        <v>360</v>
      </c>
      <c r="B174" s="27" t="s">
        <v>388</v>
      </c>
      <c r="C174" s="42">
        <v>42287.9</v>
      </c>
      <c r="D174" s="42">
        <v>38895</v>
      </c>
      <c r="E174" s="42">
        <v>93749.900120000006</v>
      </c>
      <c r="F174" s="42">
        <f t="shared" si="10"/>
        <v>54854.900120000006</v>
      </c>
      <c r="G174" s="42">
        <f t="shared" si="11"/>
        <v>241.033295076488</v>
      </c>
      <c r="H174" s="42">
        <v>0</v>
      </c>
      <c r="I174" s="42">
        <v>0</v>
      </c>
      <c r="J174" s="42">
        <v>46874.950880000004</v>
      </c>
      <c r="K174" s="42">
        <v>46874.950880000004</v>
      </c>
      <c r="L174" s="43"/>
      <c r="M174" s="43">
        <v>42287900</v>
      </c>
      <c r="N174" s="43">
        <v>38895000</v>
      </c>
      <c r="O174" s="43">
        <v>46874949.240000002</v>
      </c>
      <c r="P174" s="43">
        <f t="shared" si="12"/>
        <v>7979949.2400000021</v>
      </c>
      <c r="Q174" s="44">
        <f t="shared" si="14"/>
        <v>120.51664543000386</v>
      </c>
    </row>
    <row r="175" spans="1:17" s="49" customFormat="1" ht="24.75" customHeight="1" x14ac:dyDescent="0.25">
      <c r="A175" s="31" t="s">
        <v>362</v>
      </c>
      <c r="B175" s="26" t="s">
        <v>389</v>
      </c>
      <c r="C175" s="46">
        <v>6538.9</v>
      </c>
      <c r="D175" s="46">
        <v>6572.9</v>
      </c>
      <c r="E175" s="46">
        <v>23198.287329999999</v>
      </c>
      <c r="F175" s="46">
        <f t="shared" si="10"/>
        <v>16625.387329999998</v>
      </c>
      <c r="G175" s="46">
        <f t="shared" si="11"/>
        <v>352.93838838260132</v>
      </c>
      <c r="H175" s="46">
        <v>0</v>
      </c>
      <c r="I175" s="46">
        <v>0</v>
      </c>
      <c r="J175" s="46">
        <v>11599.14372</v>
      </c>
      <c r="K175" s="46">
        <v>11599.14372</v>
      </c>
      <c r="L175" s="47"/>
      <c r="M175" s="47">
        <v>6538900</v>
      </c>
      <c r="N175" s="47">
        <v>6572900</v>
      </c>
      <c r="O175" s="47">
        <v>11599143.609999999</v>
      </c>
      <c r="P175" s="47">
        <f t="shared" si="12"/>
        <v>5026243.6099999994</v>
      </c>
      <c r="Q175" s="48">
        <f t="shared" si="14"/>
        <v>176.46919335453148</v>
      </c>
    </row>
    <row r="176" spans="1:17" s="49" customFormat="1" ht="24.75" customHeight="1" x14ac:dyDescent="0.25">
      <c r="A176" s="31" t="s">
        <v>364</v>
      </c>
      <c r="B176" s="26" t="s">
        <v>390</v>
      </c>
      <c r="C176" s="46">
        <v>9</v>
      </c>
      <c r="D176" s="46">
        <v>9</v>
      </c>
      <c r="E176" s="46">
        <v>-220.89463000000001</v>
      </c>
      <c r="F176" s="46">
        <f t="shared" si="10"/>
        <v>-229.89463000000001</v>
      </c>
      <c r="G176" s="46">
        <f t="shared" si="11"/>
        <v>-2454.3847777777778</v>
      </c>
      <c r="H176" s="46">
        <v>0</v>
      </c>
      <c r="I176" s="46">
        <v>0</v>
      </c>
      <c r="J176" s="46">
        <v>-110.44729</v>
      </c>
      <c r="K176" s="46">
        <v>-110.44729</v>
      </c>
      <c r="L176" s="47"/>
      <c r="M176" s="47">
        <v>9000</v>
      </c>
      <c r="N176" s="47">
        <v>9000</v>
      </c>
      <c r="O176" s="47">
        <v>-110447.34</v>
      </c>
      <c r="P176" s="47">
        <f t="shared" si="12"/>
        <v>-119447.34</v>
      </c>
      <c r="Q176" s="48">
        <f t="shared" si="14"/>
        <v>-1227.1926666666666</v>
      </c>
    </row>
    <row r="177" spans="1:17" s="49" customFormat="1" ht="24.75" customHeight="1" x14ac:dyDescent="0.25">
      <c r="A177" s="31" t="s">
        <v>391</v>
      </c>
      <c r="B177" s="26" t="s">
        <v>392</v>
      </c>
      <c r="C177" s="46">
        <v>0</v>
      </c>
      <c r="D177" s="46">
        <v>0</v>
      </c>
      <c r="E177" s="46">
        <v>5.3999999999999999E-2</v>
      </c>
      <c r="F177" s="46">
        <f t="shared" si="10"/>
        <v>5.3999999999999999E-2</v>
      </c>
      <c r="G177" s="46">
        <v>0</v>
      </c>
      <c r="H177" s="46">
        <v>0</v>
      </c>
      <c r="I177" s="46">
        <v>0</v>
      </c>
      <c r="J177" s="46">
        <v>2.7E-2</v>
      </c>
      <c r="K177" s="46">
        <v>2.7E-2</v>
      </c>
      <c r="L177" s="47"/>
      <c r="M177" s="47" t="s">
        <v>131</v>
      </c>
      <c r="N177" s="47" t="s">
        <v>131</v>
      </c>
      <c r="O177" s="47">
        <v>27</v>
      </c>
      <c r="P177" s="47">
        <f t="shared" si="12"/>
        <v>27</v>
      </c>
      <c r="Q177" s="48"/>
    </row>
    <row r="178" spans="1:17" s="49" customFormat="1" ht="24.75" customHeight="1" x14ac:dyDescent="0.25">
      <c r="A178" s="31" t="s">
        <v>366</v>
      </c>
      <c r="B178" s="26" t="s">
        <v>393</v>
      </c>
      <c r="C178" s="46">
        <v>31745.599999999999</v>
      </c>
      <c r="D178" s="46">
        <v>29037.5</v>
      </c>
      <c r="E178" s="46">
        <v>58016.247779999998</v>
      </c>
      <c r="F178" s="46">
        <f t="shared" si="10"/>
        <v>28978.747779999998</v>
      </c>
      <c r="G178" s="46">
        <f t="shared" si="11"/>
        <v>199.79766777442961</v>
      </c>
      <c r="H178" s="46">
        <v>0</v>
      </c>
      <c r="I178" s="46">
        <v>0</v>
      </c>
      <c r="J178" s="46">
        <v>29008.124309999999</v>
      </c>
      <c r="K178" s="46">
        <v>29008.124309999999</v>
      </c>
      <c r="L178" s="47"/>
      <c r="M178" s="47">
        <v>31745600</v>
      </c>
      <c r="N178" s="47">
        <v>29037500</v>
      </c>
      <c r="O178" s="47">
        <v>29008123.469999999</v>
      </c>
      <c r="P178" s="47">
        <f t="shared" si="12"/>
        <v>-29376.530000001192</v>
      </c>
      <c r="Q178" s="48">
        <f t="shared" si="14"/>
        <v>99.898832440809286</v>
      </c>
    </row>
    <row r="179" spans="1:17" s="49" customFormat="1" ht="24.75" customHeight="1" x14ac:dyDescent="0.25">
      <c r="A179" s="31" t="s">
        <v>394</v>
      </c>
      <c r="B179" s="26" t="s">
        <v>395</v>
      </c>
      <c r="C179" s="46">
        <v>3994.4</v>
      </c>
      <c r="D179" s="46">
        <v>3275.6</v>
      </c>
      <c r="E179" s="46">
        <v>12756.20564</v>
      </c>
      <c r="F179" s="46">
        <f t="shared" si="10"/>
        <v>9480.6056399999998</v>
      </c>
      <c r="G179" s="46">
        <f t="shared" si="11"/>
        <v>389.43111613139581</v>
      </c>
      <c r="H179" s="46">
        <v>0</v>
      </c>
      <c r="I179" s="46">
        <v>0</v>
      </c>
      <c r="J179" s="46">
        <v>6378.1031399999993</v>
      </c>
      <c r="K179" s="46">
        <v>6378.1031399999993</v>
      </c>
      <c r="L179" s="47"/>
      <c r="M179" s="47">
        <v>3994400</v>
      </c>
      <c r="N179" s="47">
        <v>3275600</v>
      </c>
      <c r="O179" s="47">
        <v>6378102.5</v>
      </c>
      <c r="P179" s="47">
        <f t="shared" si="12"/>
        <v>3102502.5</v>
      </c>
      <c r="Q179" s="48">
        <f t="shared" si="14"/>
        <v>194.71554829649529</v>
      </c>
    </row>
    <row r="180" spans="1:17" s="45" customFormat="1" ht="24.75" customHeight="1" x14ac:dyDescent="0.25">
      <c r="A180" s="30" t="s">
        <v>396</v>
      </c>
      <c r="B180" s="27" t="s">
        <v>397</v>
      </c>
      <c r="C180" s="42">
        <v>20013000</v>
      </c>
      <c r="D180" s="42">
        <v>21713000</v>
      </c>
      <c r="E180" s="42">
        <v>22917582.04865</v>
      </c>
      <c r="F180" s="42">
        <f t="shared" si="10"/>
        <v>1204582.0486500002</v>
      </c>
      <c r="G180" s="42">
        <f t="shared" si="11"/>
        <v>105.54774581425875</v>
      </c>
      <c r="H180" s="42">
        <v>20013000</v>
      </c>
      <c r="I180" s="42">
        <v>21713000</v>
      </c>
      <c r="J180" s="42">
        <v>22917582.04865</v>
      </c>
      <c r="K180" s="42">
        <v>1204582.0486500016</v>
      </c>
      <c r="L180" s="43">
        <f t="shared" si="13"/>
        <v>105.54774581425875</v>
      </c>
      <c r="M180" s="43" t="s">
        <v>131</v>
      </c>
      <c r="N180" s="43" t="s">
        <v>131</v>
      </c>
      <c r="O180" s="43" t="s">
        <v>131</v>
      </c>
      <c r="P180" s="43">
        <f t="shared" si="12"/>
        <v>0</v>
      </c>
      <c r="Q180" s="44"/>
    </row>
    <row r="181" spans="1:17" s="45" customFormat="1" ht="24.75" customHeight="1" x14ac:dyDescent="0.25">
      <c r="A181" s="30" t="s">
        <v>398</v>
      </c>
      <c r="B181" s="27" t="s">
        <v>399</v>
      </c>
      <c r="C181" s="42">
        <v>1182800</v>
      </c>
      <c r="D181" s="42">
        <v>850800</v>
      </c>
      <c r="E181" s="42">
        <v>1092858.90653</v>
      </c>
      <c r="F181" s="42">
        <f t="shared" si="10"/>
        <v>242058.90653000004</v>
      </c>
      <c r="G181" s="42">
        <f t="shared" si="11"/>
        <v>128.45074124706159</v>
      </c>
      <c r="H181" s="42">
        <v>1182800</v>
      </c>
      <c r="I181" s="42">
        <v>850800</v>
      </c>
      <c r="J181" s="42">
        <v>1092858.90653</v>
      </c>
      <c r="K181" s="42">
        <v>242058.90652999998</v>
      </c>
      <c r="L181" s="43">
        <f t="shared" si="13"/>
        <v>128.45074124706159</v>
      </c>
      <c r="M181" s="43" t="s">
        <v>131</v>
      </c>
      <c r="N181" s="43" t="s">
        <v>131</v>
      </c>
      <c r="O181" s="43" t="s">
        <v>131</v>
      </c>
      <c r="P181" s="43">
        <f t="shared" si="12"/>
        <v>0</v>
      </c>
      <c r="Q181" s="44"/>
    </row>
    <row r="182" spans="1:17" s="45" customFormat="1" ht="24.75" customHeight="1" x14ac:dyDescent="0.25">
      <c r="A182" s="30" t="s">
        <v>400</v>
      </c>
      <c r="B182" s="27" t="s">
        <v>401</v>
      </c>
      <c r="C182" s="42">
        <v>145900</v>
      </c>
      <c r="D182" s="42">
        <v>5900</v>
      </c>
      <c r="E182" s="42">
        <v>5780.1250199999995</v>
      </c>
      <c r="F182" s="42">
        <f t="shared" si="10"/>
        <v>-119.87498000000051</v>
      </c>
      <c r="G182" s="42">
        <f t="shared" si="11"/>
        <v>97.968220677966087</v>
      </c>
      <c r="H182" s="42">
        <v>145900</v>
      </c>
      <c r="I182" s="42">
        <v>5900</v>
      </c>
      <c r="J182" s="42">
        <v>5780.1250199999995</v>
      </c>
      <c r="K182" s="42">
        <v>-119.87498000000045</v>
      </c>
      <c r="L182" s="43">
        <f t="shared" si="13"/>
        <v>97.968220677966087</v>
      </c>
      <c r="M182" s="43" t="s">
        <v>131</v>
      </c>
      <c r="N182" s="43" t="s">
        <v>131</v>
      </c>
      <c r="O182" s="43" t="s">
        <v>131</v>
      </c>
      <c r="P182" s="43">
        <f t="shared" si="12"/>
        <v>0</v>
      </c>
      <c r="Q182" s="44"/>
    </row>
    <row r="183" spans="1:17" s="49" customFormat="1" ht="24.75" customHeight="1" x14ac:dyDescent="0.25">
      <c r="A183" s="31" t="s">
        <v>402</v>
      </c>
      <c r="B183" s="26" t="s">
        <v>403</v>
      </c>
      <c r="C183" s="46">
        <v>145900</v>
      </c>
      <c r="D183" s="46">
        <v>5900</v>
      </c>
      <c r="E183" s="46">
        <v>5780.1250199999995</v>
      </c>
      <c r="F183" s="46">
        <f t="shared" si="10"/>
        <v>-119.87498000000051</v>
      </c>
      <c r="G183" s="46">
        <f t="shared" si="11"/>
        <v>97.968220677966087</v>
      </c>
      <c r="H183" s="46">
        <v>145900</v>
      </c>
      <c r="I183" s="46">
        <v>5900</v>
      </c>
      <c r="J183" s="46">
        <v>5780.1250199999995</v>
      </c>
      <c r="K183" s="46">
        <v>-119.87498000000045</v>
      </c>
      <c r="L183" s="47">
        <f t="shared" si="13"/>
        <v>97.968220677966087</v>
      </c>
      <c r="M183" s="47" t="s">
        <v>131</v>
      </c>
      <c r="N183" s="47" t="s">
        <v>131</v>
      </c>
      <c r="O183" s="47" t="s">
        <v>131</v>
      </c>
      <c r="P183" s="47">
        <f t="shared" si="12"/>
        <v>0</v>
      </c>
      <c r="Q183" s="48"/>
    </row>
    <row r="184" spans="1:17" s="45" customFormat="1" ht="24.75" customHeight="1" x14ac:dyDescent="0.25">
      <c r="A184" s="30" t="s">
        <v>404</v>
      </c>
      <c r="B184" s="27" t="s">
        <v>405</v>
      </c>
      <c r="C184" s="42">
        <v>10000</v>
      </c>
      <c r="D184" s="42">
        <v>20000</v>
      </c>
      <c r="E184" s="42">
        <v>21452.363539999998</v>
      </c>
      <c r="F184" s="42">
        <f t="shared" si="10"/>
        <v>1452.3635399999985</v>
      </c>
      <c r="G184" s="42">
        <f t="shared" si="11"/>
        <v>107.26181769999998</v>
      </c>
      <c r="H184" s="42">
        <v>10000</v>
      </c>
      <c r="I184" s="42">
        <v>20000</v>
      </c>
      <c r="J184" s="42">
        <v>21452.363539999998</v>
      </c>
      <c r="K184" s="42">
        <v>1452.3635399999991</v>
      </c>
      <c r="L184" s="43">
        <f t="shared" si="13"/>
        <v>107.26181769999998</v>
      </c>
      <c r="M184" s="43" t="s">
        <v>131</v>
      </c>
      <c r="N184" s="43" t="s">
        <v>131</v>
      </c>
      <c r="O184" s="43" t="s">
        <v>131</v>
      </c>
      <c r="P184" s="43">
        <f t="shared" si="12"/>
        <v>0</v>
      </c>
      <c r="Q184" s="44"/>
    </row>
    <row r="185" spans="1:17" s="49" customFormat="1" ht="24.75" customHeight="1" x14ac:dyDescent="0.25">
      <c r="A185" s="31" t="s">
        <v>406</v>
      </c>
      <c r="B185" s="26" t="s">
        <v>407</v>
      </c>
      <c r="C185" s="46">
        <v>10000</v>
      </c>
      <c r="D185" s="46">
        <v>20000</v>
      </c>
      <c r="E185" s="46">
        <v>21452.363539999998</v>
      </c>
      <c r="F185" s="46">
        <f t="shared" si="10"/>
        <v>1452.3635399999985</v>
      </c>
      <c r="G185" s="46">
        <f t="shared" si="11"/>
        <v>107.26181769999998</v>
      </c>
      <c r="H185" s="46">
        <v>10000</v>
      </c>
      <c r="I185" s="46">
        <v>20000</v>
      </c>
      <c r="J185" s="46">
        <v>21452.363539999998</v>
      </c>
      <c r="K185" s="46">
        <v>1452.3635399999991</v>
      </c>
      <c r="L185" s="47">
        <f t="shared" si="13"/>
        <v>107.26181769999998</v>
      </c>
      <c r="M185" s="47" t="s">
        <v>131</v>
      </c>
      <c r="N185" s="47" t="s">
        <v>131</v>
      </c>
      <c r="O185" s="47" t="s">
        <v>131</v>
      </c>
      <c r="P185" s="47">
        <f t="shared" si="12"/>
        <v>0</v>
      </c>
      <c r="Q185" s="48"/>
    </row>
    <row r="186" spans="1:17" s="45" customFormat="1" ht="24.75" customHeight="1" x14ac:dyDescent="0.25">
      <c r="A186" s="30" t="s">
        <v>408</v>
      </c>
      <c r="B186" s="27" t="s">
        <v>409</v>
      </c>
      <c r="C186" s="42">
        <v>1026900</v>
      </c>
      <c r="D186" s="42">
        <v>824900</v>
      </c>
      <c r="E186" s="42">
        <v>813369.96096000005</v>
      </c>
      <c r="F186" s="42">
        <f t="shared" si="10"/>
        <v>-11530.039039999945</v>
      </c>
      <c r="G186" s="42">
        <f t="shared" si="11"/>
        <v>98.602250086071038</v>
      </c>
      <c r="H186" s="42">
        <v>1026900</v>
      </c>
      <c r="I186" s="42">
        <v>824900</v>
      </c>
      <c r="J186" s="42">
        <v>813369.96096000005</v>
      </c>
      <c r="K186" s="42">
        <v>-11530.039039999961</v>
      </c>
      <c r="L186" s="43">
        <f t="shared" si="13"/>
        <v>98.602250086071038</v>
      </c>
      <c r="M186" s="43" t="s">
        <v>131</v>
      </c>
      <c r="N186" s="43" t="s">
        <v>131</v>
      </c>
      <c r="O186" s="43" t="s">
        <v>131</v>
      </c>
      <c r="P186" s="43">
        <f t="shared" si="12"/>
        <v>0</v>
      </c>
      <c r="Q186" s="44"/>
    </row>
    <row r="187" spans="1:17" s="49" customFormat="1" ht="24.75" customHeight="1" x14ac:dyDescent="0.25">
      <c r="A187" s="31" t="s">
        <v>410</v>
      </c>
      <c r="B187" s="26" t="s">
        <v>411</v>
      </c>
      <c r="C187" s="46">
        <v>8500</v>
      </c>
      <c r="D187" s="46">
        <v>6500</v>
      </c>
      <c r="E187" s="46">
        <v>5826.3164000000006</v>
      </c>
      <c r="F187" s="46">
        <f t="shared" si="10"/>
        <v>-673.68359999999939</v>
      </c>
      <c r="G187" s="46">
        <f t="shared" si="11"/>
        <v>89.63563692307693</v>
      </c>
      <c r="H187" s="46">
        <v>8500</v>
      </c>
      <c r="I187" s="46">
        <v>6500</v>
      </c>
      <c r="J187" s="46">
        <v>5826.3164000000006</v>
      </c>
      <c r="K187" s="46">
        <v>-673.68359999999961</v>
      </c>
      <c r="L187" s="47">
        <f t="shared" si="13"/>
        <v>89.63563692307693</v>
      </c>
      <c r="M187" s="47" t="s">
        <v>131</v>
      </c>
      <c r="N187" s="47" t="s">
        <v>131</v>
      </c>
      <c r="O187" s="47" t="s">
        <v>131</v>
      </c>
      <c r="P187" s="47">
        <f t="shared" si="12"/>
        <v>0</v>
      </c>
      <c r="Q187" s="48"/>
    </row>
    <row r="188" spans="1:17" s="49" customFormat="1" ht="24.75" customHeight="1" x14ac:dyDescent="0.25">
      <c r="A188" s="31" t="s">
        <v>412</v>
      </c>
      <c r="B188" s="26" t="s">
        <v>413</v>
      </c>
      <c r="C188" s="46">
        <v>1018400</v>
      </c>
      <c r="D188" s="46">
        <v>818400</v>
      </c>
      <c r="E188" s="46">
        <v>807543.64455999993</v>
      </c>
      <c r="F188" s="46">
        <f t="shared" si="10"/>
        <v>-10856.355440000072</v>
      </c>
      <c r="G188" s="46">
        <f t="shared" si="11"/>
        <v>98.673465855327464</v>
      </c>
      <c r="H188" s="46">
        <v>1018400</v>
      </c>
      <c r="I188" s="46">
        <v>818400</v>
      </c>
      <c r="J188" s="46">
        <v>807543.64455999993</v>
      </c>
      <c r="K188" s="46">
        <v>-10856.355440000058</v>
      </c>
      <c r="L188" s="47">
        <f t="shared" si="13"/>
        <v>98.673465855327464</v>
      </c>
      <c r="M188" s="47" t="s">
        <v>131</v>
      </c>
      <c r="N188" s="47" t="s">
        <v>131</v>
      </c>
      <c r="O188" s="47" t="s">
        <v>131</v>
      </c>
      <c r="P188" s="47">
        <f t="shared" si="12"/>
        <v>0</v>
      </c>
      <c r="Q188" s="48"/>
    </row>
    <row r="189" spans="1:17" s="45" customFormat="1" ht="28.5" customHeight="1" x14ac:dyDescent="0.25">
      <c r="A189" s="30" t="s">
        <v>414</v>
      </c>
      <c r="B189" s="27" t="s">
        <v>415</v>
      </c>
      <c r="C189" s="42">
        <v>0</v>
      </c>
      <c r="D189" s="42">
        <v>0</v>
      </c>
      <c r="E189" s="42">
        <v>246770.74849999999</v>
      </c>
      <c r="F189" s="42">
        <f t="shared" si="10"/>
        <v>246770.74849999999</v>
      </c>
      <c r="G189" s="42"/>
      <c r="H189" s="42">
        <v>0</v>
      </c>
      <c r="I189" s="42">
        <v>0</v>
      </c>
      <c r="J189" s="42">
        <v>246770.74849999999</v>
      </c>
      <c r="K189" s="42">
        <v>246770.74849999999</v>
      </c>
      <c r="L189" s="43"/>
      <c r="M189" s="43" t="s">
        <v>131</v>
      </c>
      <c r="N189" s="43" t="s">
        <v>131</v>
      </c>
      <c r="O189" s="43" t="s">
        <v>131</v>
      </c>
      <c r="P189" s="43">
        <f t="shared" si="12"/>
        <v>0</v>
      </c>
      <c r="Q189" s="44"/>
    </row>
    <row r="190" spans="1:17" s="49" customFormat="1" ht="28.5" customHeight="1" x14ac:dyDescent="0.25">
      <c r="A190" s="31" t="s">
        <v>416</v>
      </c>
      <c r="B190" s="26" t="s">
        <v>417</v>
      </c>
      <c r="C190" s="46">
        <v>0</v>
      </c>
      <c r="D190" s="46">
        <v>0</v>
      </c>
      <c r="E190" s="46">
        <v>246770.74849999999</v>
      </c>
      <c r="F190" s="46">
        <f t="shared" si="10"/>
        <v>246770.74849999999</v>
      </c>
      <c r="G190" s="46"/>
      <c r="H190" s="46">
        <v>0</v>
      </c>
      <c r="I190" s="46">
        <v>0</v>
      </c>
      <c r="J190" s="46">
        <v>246770.74849999999</v>
      </c>
      <c r="K190" s="46">
        <v>246770.74849999999</v>
      </c>
      <c r="L190" s="47"/>
      <c r="M190" s="47" t="s">
        <v>131</v>
      </c>
      <c r="N190" s="47" t="s">
        <v>131</v>
      </c>
      <c r="O190" s="47" t="s">
        <v>131</v>
      </c>
      <c r="P190" s="47">
        <f t="shared" si="12"/>
        <v>0</v>
      </c>
      <c r="Q190" s="48"/>
    </row>
    <row r="191" spans="1:17" s="45" customFormat="1" ht="28.5" customHeight="1" x14ac:dyDescent="0.25">
      <c r="A191" s="30" t="s">
        <v>418</v>
      </c>
      <c r="B191" s="27" t="s">
        <v>419</v>
      </c>
      <c r="C191" s="42">
        <v>0</v>
      </c>
      <c r="D191" s="42">
        <v>0</v>
      </c>
      <c r="E191" s="42">
        <v>5485.7085099999995</v>
      </c>
      <c r="F191" s="42">
        <f t="shared" si="10"/>
        <v>5485.7085099999995</v>
      </c>
      <c r="G191" s="42"/>
      <c r="H191" s="42">
        <v>0</v>
      </c>
      <c r="I191" s="42">
        <v>0</v>
      </c>
      <c r="J191" s="42">
        <v>5485.7085099999995</v>
      </c>
      <c r="K191" s="42">
        <v>5485.7085099999995</v>
      </c>
      <c r="L191" s="43"/>
      <c r="M191" s="43" t="s">
        <v>131</v>
      </c>
      <c r="N191" s="43" t="s">
        <v>131</v>
      </c>
      <c r="O191" s="43" t="s">
        <v>131</v>
      </c>
      <c r="P191" s="43">
        <f t="shared" si="12"/>
        <v>0</v>
      </c>
      <c r="Q191" s="44"/>
    </row>
    <row r="192" spans="1:17" s="49" customFormat="1" ht="28.5" customHeight="1" x14ac:dyDescent="0.25">
      <c r="A192" s="31" t="s">
        <v>420</v>
      </c>
      <c r="B192" s="26" t="s">
        <v>421</v>
      </c>
      <c r="C192" s="46">
        <v>0</v>
      </c>
      <c r="D192" s="46">
        <v>0</v>
      </c>
      <c r="E192" s="46">
        <v>5485.7085099999995</v>
      </c>
      <c r="F192" s="46">
        <f t="shared" si="10"/>
        <v>5485.7085099999995</v>
      </c>
      <c r="G192" s="46"/>
      <c r="H192" s="46">
        <v>0</v>
      </c>
      <c r="I192" s="46">
        <v>0</v>
      </c>
      <c r="J192" s="46">
        <v>5485.7085099999995</v>
      </c>
      <c r="K192" s="46">
        <v>5485.7085099999995</v>
      </c>
      <c r="L192" s="47"/>
      <c r="M192" s="47" t="s">
        <v>131</v>
      </c>
      <c r="N192" s="47" t="s">
        <v>131</v>
      </c>
      <c r="O192" s="47" t="s">
        <v>131</v>
      </c>
      <c r="P192" s="47">
        <f t="shared" si="12"/>
        <v>0</v>
      </c>
      <c r="Q192" s="48"/>
    </row>
    <row r="193" spans="1:17" s="45" customFormat="1" ht="28.5" customHeight="1" x14ac:dyDescent="0.25">
      <c r="A193" s="30" t="s">
        <v>422</v>
      </c>
      <c r="B193" s="27" t="s">
        <v>423</v>
      </c>
      <c r="C193" s="42">
        <v>18830200</v>
      </c>
      <c r="D193" s="42">
        <v>20862200</v>
      </c>
      <c r="E193" s="42">
        <v>21824723.14212</v>
      </c>
      <c r="F193" s="42">
        <f t="shared" si="10"/>
        <v>962523.14211999997</v>
      </c>
      <c r="G193" s="42">
        <f t="shared" si="11"/>
        <v>104.61371831408002</v>
      </c>
      <c r="H193" s="42">
        <v>18830200</v>
      </c>
      <c r="I193" s="42">
        <v>20862200</v>
      </c>
      <c r="J193" s="42">
        <v>21824723.14212</v>
      </c>
      <c r="K193" s="42">
        <v>962523.14211999893</v>
      </c>
      <c r="L193" s="43">
        <f t="shared" si="13"/>
        <v>104.61371831408002</v>
      </c>
      <c r="M193" s="43" t="s">
        <v>131</v>
      </c>
      <c r="N193" s="43" t="s">
        <v>131</v>
      </c>
      <c r="O193" s="43" t="s">
        <v>131</v>
      </c>
      <c r="P193" s="43">
        <f t="shared" si="12"/>
        <v>0</v>
      </c>
      <c r="Q193" s="44"/>
    </row>
    <row r="194" spans="1:17" s="45" customFormat="1" ht="28.5" customHeight="1" x14ac:dyDescent="0.25">
      <c r="A194" s="30" t="s">
        <v>424</v>
      </c>
      <c r="B194" s="27" t="s">
        <v>425</v>
      </c>
      <c r="C194" s="42">
        <v>0</v>
      </c>
      <c r="D194" s="42">
        <v>0</v>
      </c>
      <c r="E194" s="42">
        <v>21497274.846299998</v>
      </c>
      <c r="F194" s="42">
        <f t="shared" si="10"/>
        <v>21497274.846299998</v>
      </c>
      <c r="G194" s="42"/>
      <c r="H194" s="42">
        <v>0</v>
      </c>
      <c r="I194" s="42">
        <v>0</v>
      </c>
      <c r="J194" s="42">
        <v>21497274.846299998</v>
      </c>
      <c r="K194" s="42">
        <v>21497274.846299998</v>
      </c>
      <c r="L194" s="43"/>
      <c r="M194" s="43" t="s">
        <v>131</v>
      </c>
      <c r="N194" s="43" t="s">
        <v>131</v>
      </c>
      <c r="O194" s="43" t="s">
        <v>131</v>
      </c>
      <c r="P194" s="43">
        <f t="shared" si="12"/>
        <v>0</v>
      </c>
      <c r="Q194" s="44"/>
    </row>
    <row r="195" spans="1:17" s="49" customFormat="1" ht="28.5" customHeight="1" x14ac:dyDescent="0.25">
      <c r="A195" s="31" t="s">
        <v>426</v>
      </c>
      <c r="B195" s="26" t="s">
        <v>427</v>
      </c>
      <c r="C195" s="46">
        <v>0</v>
      </c>
      <c r="D195" s="46">
        <v>0</v>
      </c>
      <c r="E195" s="46">
        <v>1140441.7543900001</v>
      </c>
      <c r="F195" s="46">
        <f t="shared" si="10"/>
        <v>1140441.7543900001</v>
      </c>
      <c r="G195" s="46"/>
      <c r="H195" s="46">
        <v>0</v>
      </c>
      <c r="I195" s="46">
        <v>0</v>
      </c>
      <c r="J195" s="46">
        <v>1140441.7543900001</v>
      </c>
      <c r="K195" s="46">
        <v>1140441.7543900001</v>
      </c>
      <c r="L195" s="47"/>
      <c r="M195" s="47" t="s">
        <v>131</v>
      </c>
      <c r="N195" s="47" t="s">
        <v>131</v>
      </c>
      <c r="O195" s="47" t="s">
        <v>131</v>
      </c>
      <c r="P195" s="47">
        <f t="shared" si="12"/>
        <v>0</v>
      </c>
      <c r="Q195" s="48"/>
    </row>
    <row r="196" spans="1:17" s="49" customFormat="1" ht="28.5" customHeight="1" x14ac:dyDescent="0.25">
      <c r="A196" s="31" t="s">
        <v>428</v>
      </c>
      <c r="B196" s="26" t="s">
        <v>429</v>
      </c>
      <c r="C196" s="46">
        <v>0</v>
      </c>
      <c r="D196" s="46">
        <v>0</v>
      </c>
      <c r="E196" s="46">
        <v>987573.11170000001</v>
      </c>
      <c r="F196" s="46">
        <f t="shared" si="10"/>
        <v>987573.11170000001</v>
      </c>
      <c r="G196" s="46"/>
      <c r="H196" s="46">
        <v>0</v>
      </c>
      <c r="I196" s="46">
        <v>0</v>
      </c>
      <c r="J196" s="46">
        <v>987573.11170000001</v>
      </c>
      <c r="K196" s="46">
        <v>987573.11170000001</v>
      </c>
      <c r="L196" s="47"/>
      <c r="M196" s="47" t="s">
        <v>131</v>
      </c>
      <c r="N196" s="47" t="s">
        <v>131</v>
      </c>
      <c r="O196" s="47" t="s">
        <v>131</v>
      </c>
      <c r="P196" s="47">
        <f t="shared" si="12"/>
        <v>0</v>
      </c>
      <c r="Q196" s="48"/>
    </row>
    <row r="197" spans="1:17" s="49" customFormat="1" ht="28.5" customHeight="1" x14ac:dyDescent="0.25">
      <c r="A197" s="31" t="s">
        <v>430</v>
      </c>
      <c r="B197" s="26" t="s">
        <v>431</v>
      </c>
      <c r="C197" s="46">
        <v>0</v>
      </c>
      <c r="D197" s="46">
        <v>0</v>
      </c>
      <c r="E197" s="46">
        <v>19130678.32934</v>
      </c>
      <c r="F197" s="46">
        <f t="shared" si="10"/>
        <v>19130678.32934</v>
      </c>
      <c r="G197" s="46"/>
      <c r="H197" s="46">
        <v>0</v>
      </c>
      <c r="I197" s="46">
        <v>0</v>
      </c>
      <c r="J197" s="46">
        <v>19130678.32934</v>
      </c>
      <c r="K197" s="46">
        <v>19130678.32934</v>
      </c>
      <c r="L197" s="47"/>
      <c r="M197" s="47" t="s">
        <v>131</v>
      </c>
      <c r="N197" s="47" t="s">
        <v>131</v>
      </c>
      <c r="O197" s="47" t="s">
        <v>131</v>
      </c>
      <c r="P197" s="47">
        <f t="shared" si="12"/>
        <v>0</v>
      </c>
      <c r="Q197" s="48"/>
    </row>
    <row r="198" spans="1:17" s="49" customFormat="1" ht="28.5" customHeight="1" x14ac:dyDescent="0.25">
      <c r="A198" s="31" t="s">
        <v>432</v>
      </c>
      <c r="B198" s="26" t="s">
        <v>433</v>
      </c>
      <c r="C198" s="46">
        <v>0</v>
      </c>
      <c r="D198" s="46">
        <v>0</v>
      </c>
      <c r="E198" s="46">
        <v>238581.65087000001</v>
      </c>
      <c r="F198" s="46">
        <f t="shared" si="10"/>
        <v>238581.65087000001</v>
      </c>
      <c r="G198" s="46"/>
      <c r="H198" s="46">
        <v>0</v>
      </c>
      <c r="I198" s="46">
        <v>0</v>
      </c>
      <c r="J198" s="46">
        <v>238581.65087000001</v>
      </c>
      <c r="K198" s="46">
        <v>238581.65087000001</v>
      </c>
      <c r="L198" s="47"/>
      <c r="M198" s="47" t="s">
        <v>131</v>
      </c>
      <c r="N198" s="47" t="s">
        <v>131</v>
      </c>
      <c r="O198" s="47" t="s">
        <v>131</v>
      </c>
      <c r="P198" s="47">
        <f t="shared" si="12"/>
        <v>0</v>
      </c>
      <c r="Q198" s="48"/>
    </row>
    <row r="199" spans="1:17" s="45" customFormat="1" ht="28.5" customHeight="1" x14ac:dyDescent="0.25">
      <c r="A199" s="30" t="s">
        <v>434</v>
      </c>
      <c r="B199" s="27" t="s">
        <v>435</v>
      </c>
      <c r="C199" s="42">
        <v>0</v>
      </c>
      <c r="D199" s="42">
        <v>0</v>
      </c>
      <c r="E199" s="42">
        <v>50.590820000000001</v>
      </c>
      <c r="F199" s="42">
        <f t="shared" si="10"/>
        <v>50.590820000000001</v>
      </c>
      <c r="G199" s="42"/>
      <c r="H199" s="42">
        <v>0</v>
      </c>
      <c r="I199" s="42">
        <v>0</v>
      </c>
      <c r="J199" s="42">
        <v>50.590820000000001</v>
      </c>
      <c r="K199" s="42">
        <v>50.590820000000001</v>
      </c>
      <c r="L199" s="43"/>
      <c r="M199" s="43" t="s">
        <v>131</v>
      </c>
      <c r="N199" s="43" t="s">
        <v>131</v>
      </c>
      <c r="O199" s="43" t="s">
        <v>131</v>
      </c>
      <c r="P199" s="43">
        <f t="shared" si="12"/>
        <v>0</v>
      </c>
      <c r="Q199" s="44"/>
    </row>
    <row r="200" spans="1:17" s="49" customFormat="1" ht="28.5" customHeight="1" x14ac:dyDescent="0.25">
      <c r="A200" s="31" t="s">
        <v>436</v>
      </c>
      <c r="B200" s="26" t="s">
        <v>437</v>
      </c>
      <c r="C200" s="46">
        <v>0</v>
      </c>
      <c r="D200" s="46">
        <v>0</v>
      </c>
      <c r="E200" s="46">
        <v>50.590820000000001</v>
      </c>
      <c r="F200" s="46">
        <f t="shared" ref="F200:F261" si="15">E200-D200</f>
        <v>50.590820000000001</v>
      </c>
      <c r="G200" s="46"/>
      <c r="H200" s="46">
        <v>0</v>
      </c>
      <c r="I200" s="46">
        <v>0</v>
      </c>
      <c r="J200" s="46">
        <v>50.590820000000001</v>
      </c>
      <c r="K200" s="46">
        <v>50.590820000000001</v>
      </c>
      <c r="L200" s="47"/>
      <c r="M200" s="47" t="s">
        <v>131</v>
      </c>
      <c r="N200" s="47" t="s">
        <v>131</v>
      </c>
      <c r="O200" s="47" t="s">
        <v>131</v>
      </c>
      <c r="P200" s="47">
        <f t="shared" si="12"/>
        <v>0</v>
      </c>
      <c r="Q200" s="48"/>
    </row>
    <row r="201" spans="1:17" s="45" customFormat="1" ht="28.5" customHeight="1" x14ac:dyDescent="0.25">
      <c r="A201" s="30" t="s">
        <v>438</v>
      </c>
      <c r="B201" s="27" t="s">
        <v>439</v>
      </c>
      <c r="C201" s="42">
        <v>0</v>
      </c>
      <c r="D201" s="42">
        <v>0</v>
      </c>
      <c r="E201" s="42">
        <v>327397.13026000001</v>
      </c>
      <c r="F201" s="42">
        <f t="shared" si="15"/>
        <v>327397.13026000001</v>
      </c>
      <c r="G201" s="42"/>
      <c r="H201" s="42">
        <v>0</v>
      </c>
      <c r="I201" s="42">
        <v>0</v>
      </c>
      <c r="J201" s="42">
        <v>327397.13026000001</v>
      </c>
      <c r="K201" s="42">
        <v>327397.13026000001</v>
      </c>
      <c r="L201" s="43"/>
      <c r="M201" s="43" t="s">
        <v>131</v>
      </c>
      <c r="N201" s="43" t="s">
        <v>131</v>
      </c>
      <c r="O201" s="43" t="s">
        <v>131</v>
      </c>
      <c r="P201" s="43">
        <f t="shared" ref="P201:P262" si="16">O201-N201</f>
        <v>0</v>
      </c>
      <c r="Q201" s="44"/>
    </row>
    <row r="202" spans="1:17" s="49" customFormat="1" ht="28.5" customHeight="1" x14ac:dyDescent="0.25">
      <c r="A202" s="31" t="s">
        <v>440</v>
      </c>
      <c r="B202" s="26" t="s">
        <v>441</v>
      </c>
      <c r="C202" s="46">
        <v>0</v>
      </c>
      <c r="D202" s="46">
        <v>0</v>
      </c>
      <c r="E202" s="46">
        <v>22217.937819999999</v>
      </c>
      <c r="F202" s="46">
        <f t="shared" si="15"/>
        <v>22217.937819999999</v>
      </c>
      <c r="G202" s="46"/>
      <c r="H202" s="46">
        <v>0</v>
      </c>
      <c r="I202" s="46">
        <v>0</v>
      </c>
      <c r="J202" s="46">
        <v>22217.937819999999</v>
      </c>
      <c r="K202" s="46">
        <v>22217.937819999999</v>
      </c>
      <c r="L202" s="47"/>
      <c r="M202" s="47" t="s">
        <v>131</v>
      </c>
      <c r="N202" s="47" t="s">
        <v>131</v>
      </c>
      <c r="O202" s="47" t="s">
        <v>131</v>
      </c>
      <c r="P202" s="47">
        <f t="shared" si="16"/>
        <v>0</v>
      </c>
      <c r="Q202" s="48"/>
    </row>
    <row r="203" spans="1:17" s="49" customFormat="1" ht="28.5" customHeight="1" x14ac:dyDescent="0.25">
      <c r="A203" s="31" t="s">
        <v>442</v>
      </c>
      <c r="B203" s="26" t="s">
        <v>443</v>
      </c>
      <c r="C203" s="46">
        <v>0</v>
      </c>
      <c r="D203" s="46">
        <v>0</v>
      </c>
      <c r="E203" s="46">
        <v>13110.508400000001</v>
      </c>
      <c r="F203" s="46">
        <f t="shared" si="15"/>
        <v>13110.508400000001</v>
      </c>
      <c r="G203" s="46"/>
      <c r="H203" s="46">
        <v>0</v>
      </c>
      <c r="I203" s="46">
        <v>0</v>
      </c>
      <c r="J203" s="46">
        <v>13110.508400000001</v>
      </c>
      <c r="K203" s="46">
        <v>13110.508400000001</v>
      </c>
      <c r="L203" s="47"/>
      <c r="M203" s="47" t="s">
        <v>131</v>
      </c>
      <c r="N203" s="47" t="s">
        <v>131</v>
      </c>
      <c r="O203" s="47" t="s">
        <v>131</v>
      </c>
      <c r="P203" s="47">
        <f t="shared" si="16"/>
        <v>0</v>
      </c>
      <c r="Q203" s="48"/>
    </row>
    <row r="204" spans="1:17" s="49" customFormat="1" ht="28.5" customHeight="1" x14ac:dyDescent="0.25">
      <c r="A204" s="31" t="s">
        <v>444</v>
      </c>
      <c r="B204" s="26" t="s">
        <v>445</v>
      </c>
      <c r="C204" s="46">
        <v>0</v>
      </c>
      <c r="D204" s="46">
        <v>0</v>
      </c>
      <c r="E204" s="46">
        <v>289111.92625000002</v>
      </c>
      <c r="F204" s="46">
        <f t="shared" si="15"/>
        <v>289111.92625000002</v>
      </c>
      <c r="G204" s="46"/>
      <c r="H204" s="46">
        <v>0</v>
      </c>
      <c r="I204" s="46">
        <v>0</v>
      </c>
      <c r="J204" s="46">
        <v>289111.92625000002</v>
      </c>
      <c r="K204" s="46">
        <v>289111.92625000002</v>
      </c>
      <c r="L204" s="47"/>
      <c r="M204" s="47" t="s">
        <v>131</v>
      </c>
      <c r="N204" s="47" t="s">
        <v>131</v>
      </c>
      <c r="O204" s="47" t="s">
        <v>131</v>
      </c>
      <c r="P204" s="47">
        <f t="shared" si="16"/>
        <v>0</v>
      </c>
      <c r="Q204" s="48"/>
    </row>
    <row r="205" spans="1:17" s="49" customFormat="1" ht="28.5" customHeight="1" x14ac:dyDescent="0.25">
      <c r="A205" s="31" t="s">
        <v>446</v>
      </c>
      <c r="B205" s="26" t="s">
        <v>447</v>
      </c>
      <c r="C205" s="46">
        <v>0</v>
      </c>
      <c r="D205" s="46">
        <v>0</v>
      </c>
      <c r="E205" s="46">
        <v>2956.7577900000001</v>
      </c>
      <c r="F205" s="46">
        <f t="shared" si="15"/>
        <v>2956.7577900000001</v>
      </c>
      <c r="G205" s="46"/>
      <c r="H205" s="46">
        <v>0</v>
      </c>
      <c r="I205" s="46">
        <v>0</v>
      </c>
      <c r="J205" s="46">
        <v>2956.7577900000001</v>
      </c>
      <c r="K205" s="46">
        <v>2956.7577900000001</v>
      </c>
      <c r="L205" s="47"/>
      <c r="M205" s="47" t="s">
        <v>131</v>
      </c>
      <c r="N205" s="47" t="s">
        <v>131</v>
      </c>
      <c r="O205" s="47" t="s">
        <v>131</v>
      </c>
      <c r="P205" s="47">
        <f t="shared" si="16"/>
        <v>0</v>
      </c>
      <c r="Q205" s="48"/>
    </row>
    <row r="206" spans="1:17" s="49" customFormat="1" ht="28.5" customHeight="1" x14ac:dyDescent="0.25">
      <c r="A206" s="31" t="s">
        <v>448</v>
      </c>
      <c r="B206" s="26" t="s">
        <v>449</v>
      </c>
      <c r="C206" s="46">
        <v>0</v>
      </c>
      <c r="D206" s="46">
        <v>0</v>
      </c>
      <c r="E206" s="46">
        <v>0.57474000000000003</v>
      </c>
      <c r="F206" s="46">
        <f t="shared" si="15"/>
        <v>0.57474000000000003</v>
      </c>
      <c r="G206" s="46"/>
      <c r="H206" s="46">
        <v>0</v>
      </c>
      <c r="I206" s="46">
        <v>0</v>
      </c>
      <c r="J206" s="46">
        <v>0.57474000000000003</v>
      </c>
      <c r="K206" s="46">
        <v>0.57474000000000003</v>
      </c>
      <c r="L206" s="47"/>
      <c r="M206" s="47" t="s">
        <v>131</v>
      </c>
      <c r="N206" s="47" t="s">
        <v>131</v>
      </c>
      <c r="O206" s="47" t="s">
        <v>131</v>
      </c>
      <c r="P206" s="47">
        <f t="shared" si="16"/>
        <v>0</v>
      </c>
      <c r="Q206" s="48"/>
    </row>
    <row r="207" spans="1:17" s="49" customFormat="1" ht="28.5" customHeight="1" x14ac:dyDescent="0.25">
      <c r="A207" s="31" t="s">
        <v>450</v>
      </c>
      <c r="B207" s="26" t="s">
        <v>451</v>
      </c>
      <c r="C207" s="46">
        <v>0</v>
      </c>
      <c r="D207" s="46">
        <v>0</v>
      </c>
      <c r="E207" s="46">
        <v>0.57474000000000003</v>
      </c>
      <c r="F207" s="46">
        <f t="shared" si="15"/>
        <v>0.57474000000000003</v>
      </c>
      <c r="G207" s="46"/>
      <c r="H207" s="46">
        <v>0</v>
      </c>
      <c r="I207" s="46">
        <v>0</v>
      </c>
      <c r="J207" s="46">
        <v>0.57474000000000003</v>
      </c>
      <c r="K207" s="46">
        <v>0.57474000000000003</v>
      </c>
      <c r="L207" s="47"/>
      <c r="M207" s="47" t="s">
        <v>131</v>
      </c>
      <c r="N207" s="47" t="s">
        <v>131</v>
      </c>
      <c r="O207" s="47" t="s">
        <v>131</v>
      </c>
      <c r="P207" s="47">
        <f t="shared" si="16"/>
        <v>0</v>
      </c>
      <c r="Q207" s="48"/>
    </row>
    <row r="208" spans="1:17" s="45" customFormat="1" ht="24" customHeight="1" x14ac:dyDescent="0.25">
      <c r="A208" s="30" t="s">
        <v>452</v>
      </c>
      <c r="B208" s="27" t="s">
        <v>453</v>
      </c>
      <c r="C208" s="42">
        <v>400000</v>
      </c>
      <c r="D208" s="42">
        <v>0</v>
      </c>
      <c r="E208" s="42">
        <v>2001651.01618</v>
      </c>
      <c r="F208" s="42">
        <f t="shared" si="15"/>
        <v>2001651.01618</v>
      </c>
      <c r="G208" s="42"/>
      <c r="H208" s="42">
        <v>400000</v>
      </c>
      <c r="I208" s="42">
        <v>0</v>
      </c>
      <c r="J208" s="42">
        <v>2000803.4259200001</v>
      </c>
      <c r="K208" s="42">
        <v>2000803.4259200001</v>
      </c>
      <c r="L208" s="43"/>
      <c r="M208" s="43" t="s">
        <v>131</v>
      </c>
      <c r="N208" s="43" t="s">
        <v>131</v>
      </c>
      <c r="O208" s="43">
        <v>847590.26</v>
      </c>
      <c r="P208" s="43">
        <f t="shared" si="16"/>
        <v>847590.26</v>
      </c>
      <c r="Q208" s="44"/>
    </row>
    <row r="209" spans="1:17" s="45" customFormat="1" ht="24" customHeight="1" x14ac:dyDescent="0.25">
      <c r="A209" s="30" t="s">
        <v>452</v>
      </c>
      <c r="B209" s="27" t="s">
        <v>454</v>
      </c>
      <c r="C209" s="42">
        <v>400000</v>
      </c>
      <c r="D209" s="42">
        <v>0</v>
      </c>
      <c r="E209" s="42">
        <v>2001651.01618</v>
      </c>
      <c r="F209" s="42">
        <f t="shared" si="15"/>
        <v>2001651.01618</v>
      </c>
      <c r="G209" s="42"/>
      <c r="H209" s="42">
        <v>400000</v>
      </c>
      <c r="I209" s="42">
        <v>0</v>
      </c>
      <c r="J209" s="42">
        <v>2000803.4259200001</v>
      </c>
      <c r="K209" s="42">
        <v>2000803.4259200001</v>
      </c>
      <c r="L209" s="43"/>
      <c r="M209" s="43" t="s">
        <v>131</v>
      </c>
      <c r="N209" s="43" t="s">
        <v>131</v>
      </c>
      <c r="O209" s="43">
        <v>847590.26</v>
      </c>
      <c r="P209" s="43">
        <f t="shared" si="16"/>
        <v>847590.26</v>
      </c>
      <c r="Q209" s="44"/>
    </row>
    <row r="210" spans="1:17" s="45" customFormat="1" ht="24" customHeight="1" x14ac:dyDescent="0.25">
      <c r="A210" s="30" t="s">
        <v>452</v>
      </c>
      <c r="B210" s="27" t="s">
        <v>455</v>
      </c>
      <c r="C210" s="42">
        <v>400000</v>
      </c>
      <c r="D210" s="42">
        <v>0</v>
      </c>
      <c r="E210" s="42">
        <v>2001651.01618</v>
      </c>
      <c r="F210" s="42">
        <f t="shared" si="15"/>
        <v>2001651.01618</v>
      </c>
      <c r="G210" s="42"/>
      <c r="H210" s="42">
        <v>400000</v>
      </c>
      <c r="I210" s="42">
        <v>0</v>
      </c>
      <c r="J210" s="42">
        <v>2000803.4259200001</v>
      </c>
      <c r="K210" s="42">
        <v>2000803.4259200001</v>
      </c>
      <c r="L210" s="43"/>
      <c r="M210" s="43" t="s">
        <v>131</v>
      </c>
      <c r="N210" s="43" t="s">
        <v>131</v>
      </c>
      <c r="O210" s="43">
        <v>847590.26</v>
      </c>
      <c r="P210" s="43">
        <f t="shared" si="16"/>
        <v>847590.26</v>
      </c>
      <c r="Q210" s="44"/>
    </row>
    <row r="211" spans="1:17" s="49" customFormat="1" ht="24" customHeight="1" x14ac:dyDescent="0.25">
      <c r="A211" s="31" t="s">
        <v>456</v>
      </c>
      <c r="B211" s="26" t="s">
        <v>457</v>
      </c>
      <c r="C211" s="46">
        <v>400000</v>
      </c>
      <c r="D211" s="46">
        <v>0</v>
      </c>
      <c r="E211" s="46">
        <v>2000803.4259200001</v>
      </c>
      <c r="F211" s="46">
        <f t="shared" si="15"/>
        <v>2000803.4259200001</v>
      </c>
      <c r="G211" s="46"/>
      <c r="H211" s="46">
        <v>400000</v>
      </c>
      <c r="I211" s="46">
        <v>0</v>
      </c>
      <c r="J211" s="46">
        <v>2000803.4259200001</v>
      </c>
      <c r="K211" s="46">
        <v>2000803.4259200001</v>
      </c>
      <c r="L211" s="47"/>
      <c r="M211" s="47" t="s">
        <v>131</v>
      </c>
      <c r="N211" s="47" t="s">
        <v>131</v>
      </c>
      <c r="O211" s="47" t="s">
        <v>131</v>
      </c>
      <c r="P211" s="47">
        <f t="shared" si="16"/>
        <v>0</v>
      </c>
      <c r="Q211" s="48"/>
    </row>
    <row r="212" spans="1:17" s="49" customFormat="1" ht="24" customHeight="1" x14ac:dyDescent="0.25">
      <c r="A212" s="31" t="s">
        <v>458</v>
      </c>
      <c r="B212" s="26" t="s">
        <v>459</v>
      </c>
      <c r="C212" s="46">
        <v>0</v>
      </c>
      <c r="D212" s="46">
        <v>0</v>
      </c>
      <c r="E212" s="46">
        <v>847.59026000000006</v>
      </c>
      <c r="F212" s="46">
        <f t="shared" si="15"/>
        <v>847.59026000000006</v>
      </c>
      <c r="G212" s="46"/>
      <c r="H212" s="46">
        <v>0</v>
      </c>
      <c r="I212" s="46">
        <v>0</v>
      </c>
      <c r="J212" s="46">
        <v>0</v>
      </c>
      <c r="K212" s="46">
        <v>0</v>
      </c>
      <c r="L212" s="47"/>
      <c r="M212" s="47" t="s">
        <v>131</v>
      </c>
      <c r="N212" s="47" t="s">
        <v>131</v>
      </c>
      <c r="O212" s="47">
        <v>847590.26</v>
      </c>
      <c r="P212" s="47">
        <f t="shared" si="16"/>
        <v>847590.26</v>
      </c>
      <c r="Q212" s="48"/>
    </row>
    <row r="213" spans="1:17" s="45" customFormat="1" ht="24" customHeight="1" x14ac:dyDescent="0.25">
      <c r="A213" s="30" t="s">
        <v>460</v>
      </c>
      <c r="B213" s="27" t="s">
        <v>461</v>
      </c>
      <c r="C213" s="42">
        <v>18089850.899999999</v>
      </c>
      <c r="D213" s="42">
        <v>14924179.1</v>
      </c>
      <c r="E213" s="42">
        <v>13738475.3704</v>
      </c>
      <c r="F213" s="42">
        <f t="shared" si="15"/>
        <v>-1185703.7295999993</v>
      </c>
      <c r="G213" s="42">
        <f t="shared" ref="G213:G261" si="17">E213/D213*100</f>
        <v>92.055149421250249</v>
      </c>
      <c r="H213" s="42">
        <v>18089850.899999999</v>
      </c>
      <c r="I213" s="42">
        <v>14924179.1</v>
      </c>
      <c r="J213" s="42">
        <v>13738475.3704</v>
      </c>
      <c r="K213" s="42">
        <v>-1185703.7296000004</v>
      </c>
      <c r="L213" s="43">
        <f t="shared" ref="L213:L261" si="18">J213/I213*100</f>
        <v>92.055149421250249</v>
      </c>
      <c r="M213" s="43">
        <v>2042300000</v>
      </c>
      <c r="N213" s="43">
        <v>3586373200</v>
      </c>
      <c r="O213" s="43">
        <f>O221</f>
        <v>3572828174.4099998</v>
      </c>
      <c r="P213" s="43">
        <f t="shared" si="16"/>
        <v>-13545025.590000153</v>
      </c>
      <c r="Q213" s="44">
        <f t="shared" ref="Q213:Q262" si="19">O213/N213*100</f>
        <v>99.622319685246367</v>
      </c>
    </row>
    <row r="214" spans="1:17" s="45" customFormat="1" ht="24" customHeight="1" x14ac:dyDescent="0.25">
      <c r="A214" s="30" t="s">
        <v>462</v>
      </c>
      <c r="B214" s="27" t="s">
        <v>463</v>
      </c>
      <c r="C214" s="42">
        <v>18089850.899999999</v>
      </c>
      <c r="D214" s="42">
        <v>14924179.1</v>
      </c>
      <c r="E214" s="42">
        <v>13738475.3704</v>
      </c>
      <c r="F214" s="42">
        <f t="shared" si="15"/>
        <v>-1185703.7295999993</v>
      </c>
      <c r="G214" s="42">
        <f t="shared" si="17"/>
        <v>92.055149421250249</v>
      </c>
      <c r="H214" s="42">
        <v>18089850.899999999</v>
      </c>
      <c r="I214" s="42">
        <v>14924179.1</v>
      </c>
      <c r="J214" s="42">
        <v>13738475.3704</v>
      </c>
      <c r="K214" s="42">
        <v>-1185703.7296000004</v>
      </c>
      <c r="L214" s="43">
        <f t="shared" si="18"/>
        <v>92.055149421250249</v>
      </c>
      <c r="M214" s="43" t="s">
        <v>131</v>
      </c>
      <c r="N214" s="43" t="s">
        <v>131</v>
      </c>
      <c r="O214" s="43" t="s">
        <v>131</v>
      </c>
      <c r="P214" s="43">
        <f t="shared" si="16"/>
        <v>0</v>
      </c>
      <c r="Q214" s="44"/>
    </row>
    <row r="215" spans="1:17" s="45" customFormat="1" ht="24" customHeight="1" x14ac:dyDescent="0.25">
      <c r="A215" s="30" t="s">
        <v>464</v>
      </c>
      <c r="B215" s="27" t="s">
        <v>465</v>
      </c>
      <c r="C215" s="42">
        <v>1930832.8</v>
      </c>
      <c r="D215" s="42">
        <v>2855120.2</v>
      </c>
      <c r="E215" s="42">
        <v>2591703.031</v>
      </c>
      <c r="F215" s="42">
        <f t="shared" si="15"/>
        <v>-263417.16900000023</v>
      </c>
      <c r="G215" s="42">
        <f t="shared" si="17"/>
        <v>90.773867629110669</v>
      </c>
      <c r="H215" s="42">
        <v>1930832.8</v>
      </c>
      <c r="I215" s="42">
        <v>2855120.2</v>
      </c>
      <c r="J215" s="42">
        <v>2591703.031</v>
      </c>
      <c r="K215" s="42">
        <v>-263417.16899999999</v>
      </c>
      <c r="L215" s="43">
        <f t="shared" si="18"/>
        <v>90.773867629110669</v>
      </c>
      <c r="M215" s="43" t="s">
        <v>131</v>
      </c>
      <c r="N215" s="43" t="s">
        <v>131</v>
      </c>
      <c r="O215" s="43" t="s">
        <v>131</v>
      </c>
      <c r="P215" s="43">
        <f t="shared" si="16"/>
        <v>0</v>
      </c>
      <c r="Q215" s="44"/>
    </row>
    <row r="216" spans="1:17" s="45" customFormat="1" ht="24" hidden="1" customHeight="1" x14ac:dyDescent="0.25">
      <c r="A216" s="30" t="s">
        <v>464</v>
      </c>
      <c r="B216" s="27" t="s">
        <v>466</v>
      </c>
      <c r="C216" s="42">
        <v>1930832.8</v>
      </c>
      <c r="D216" s="42">
        <v>2855120.2</v>
      </c>
      <c r="E216" s="42">
        <v>2591703.031</v>
      </c>
      <c r="F216" s="42">
        <f t="shared" si="15"/>
        <v>-263417.16900000023</v>
      </c>
      <c r="G216" s="42">
        <f t="shared" si="17"/>
        <v>90.773867629110669</v>
      </c>
      <c r="H216" s="42">
        <v>1930832.8</v>
      </c>
      <c r="I216" s="42">
        <v>2855120.2</v>
      </c>
      <c r="J216" s="42">
        <v>2591703.031</v>
      </c>
      <c r="K216" s="42">
        <v>-263417.16899999999</v>
      </c>
      <c r="L216" s="43">
        <f t="shared" si="18"/>
        <v>90.773867629110669</v>
      </c>
      <c r="M216" s="43" t="s">
        <v>131</v>
      </c>
      <c r="N216" s="43" t="s">
        <v>131</v>
      </c>
      <c r="O216" s="43" t="s">
        <v>131</v>
      </c>
      <c r="P216" s="43">
        <f t="shared" si="16"/>
        <v>0</v>
      </c>
      <c r="Q216" s="44"/>
    </row>
    <row r="217" spans="1:17" s="49" customFormat="1" ht="24" customHeight="1" x14ac:dyDescent="0.25">
      <c r="A217" s="31" t="s">
        <v>467</v>
      </c>
      <c r="B217" s="26" t="s">
        <v>468</v>
      </c>
      <c r="C217" s="46">
        <v>1930832.8</v>
      </c>
      <c r="D217" s="46">
        <v>2855120.2</v>
      </c>
      <c r="E217" s="46">
        <v>2591703.031</v>
      </c>
      <c r="F217" s="46">
        <f t="shared" si="15"/>
        <v>-263417.16900000023</v>
      </c>
      <c r="G217" s="46">
        <f t="shared" si="17"/>
        <v>90.773867629110669</v>
      </c>
      <c r="H217" s="46">
        <v>1930832.8</v>
      </c>
      <c r="I217" s="46">
        <v>2855120.2</v>
      </c>
      <c r="J217" s="46">
        <v>2591703.031</v>
      </c>
      <c r="K217" s="46">
        <v>-263417.16899999999</v>
      </c>
      <c r="L217" s="47">
        <f t="shared" si="18"/>
        <v>90.773867629110669</v>
      </c>
      <c r="M217" s="47" t="s">
        <v>131</v>
      </c>
      <c r="N217" s="47" t="s">
        <v>131</v>
      </c>
      <c r="O217" s="47" t="s">
        <v>131</v>
      </c>
      <c r="P217" s="47">
        <f t="shared" si="16"/>
        <v>0</v>
      </c>
      <c r="Q217" s="48"/>
    </row>
    <row r="218" spans="1:17" s="45" customFormat="1" ht="24" customHeight="1" x14ac:dyDescent="0.25">
      <c r="A218" s="30" t="s">
        <v>469</v>
      </c>
      <c r="B218" s="27" t="s">
        <v>470</v>
      </c>
      <c r="C218" s="42">
        <v>16159018.1</v>
      </c>
      <c r="D218" s="42">
        <v>12069058.9</v>
      </c>
      <c r="E218" s="42">
        <v>11146772.339399999</v>
      </c>
      <c r="F218" s="42">
        <f t="shared" si="15"/>
        <v>-922286.56060000136</v>
      </c>
      <c r="G218" s="42">
        <f t="shared" si="17"/>
        <v>92.358256196761118</v>
      </c>
      <c r="H218" s="42">
        <v>16159018.1</v>
      </c>
      <c r="I218" s="42">
        <v>12069058.9</v>
      </c>
      <c r="J218" s="42">
        <v>11146772.339399999</v>
      </c>
      <c r="K218" s="42">
        <v>-922286.56060000043</v>
      </c>
      <c r="L218" s="43">
        <f t="shared" si="18"/>
        <v>92.358256196761118</v>
      </c>
      <c r="M218" s="43" t="s">
        <v>131</v>
      </c>
      <c r="N218" s="43" t="s">
        <v>131</v>
      </c>
      <c r="O218" s="43" t="s">
        <v>131</v>
      </c>
      <c r="P218" s="43">
        <f t="shared" si="16"/>
        <v>0</v>
      </c>
      <c r="Q218" s="44"/>
    </row>
    <row r="219" spans="1:17" s="45" customFormat="1" ht="24" hidden="1" customHeight="1" x14ac:dyDescent="0.25">
      <c r="A219" s="30" t="s">
        <v>469</v>
      </c>
      <c r="B219" s="27" t="s">
        <v>471</v>
      </c>
      <c r="C219" s="42">
        <v>16159018.1</v>
      </c>
      <c r="D219" s="42">
        <v>12069058.9</v>
      </c>
      <c r="E219" s="42">
        <v>11146772.339399999</v>
      </c>
      <c r="F219" s="42">
        <f t="shared" si="15"/>
        <v>-922286.56060000136</v>
      </c>
      <c r="G219" s="42">
        <f t="shared" si="17"/>
        <v>92.358256196761118</v>
      </c>
      <c r="H219" s="42">
        <v>16159018.1</v>
      </c>
      <c r="I219" s="42">
        <v>12069058.9</v>
      </c>
      <c r="J219" s="42">
        <v>11146772.339399999</v>
      </c>
      <c r="K219" s="42">
        <v>-922286.56060000043</v>
      </c>
      <c r="L219" s="43">
        <f t="shared" si="18"/>
        <v>92.358256196761118</v>
      </c>
      <c r="M219" s="43" t="s">
        <v>131</v>
      </c>
      <c r="N219" s="43" t="s">
        <v>131</v>
      </c>
      <c r="O219" s="43" t="s">
        <v>131</v>
      </c>
      <c r="P219" s="43">
        <f t="shared" si="16"/>
        <v>0</v>
      </c>
      <c r="Q219" s="44"/>
    </row>
    <row r="220" spans="1:17" s="49" customFormat="1" ht="24" customHeight="1" x14ac:dyDescent="0.25">
      <c r="A220" s="31" t="s">
        <v>467</v>
      </c>
      <c r="B220" s="26" t="s">
        <v>472</v>
      </c>
      <c r="C220" s="46">
        <v>16159018.1</v>
      </c>
      <c r="D220" s="46">
        <v>12069058.9</v>
      </c>
      <c r="E220" s="46">
        <v>11146772.339399999</v>
      </c>
      <c r="F220" s="46">
        <f t="shared" si="15"/>
        <v>-922286.56060000136</v>
      </c>
      <c r="G220" s="46">
        <f t="shared" si="17"/>
        <v>92.358256196761118</v>
      </c>
      <c r="H220" s="46">
        <v>16159018.1</v>
      </c>
      <c r="I220" s="46">
        <v>12069058.9</v>
      </c>
      <c r="J220" s="46">
        <v>11146772.339399999</v>
      </c>
      <c r="K220" s="46">
        <v>-922286.56060000043</v>
      </c>
      <c r="L220" s="47">
        <f t="shared" si="18"/>
        <v>92.358256196761118</v>
      </c>
      <c r="M220" s="47" t="s">
        <v>131</v>
      </c>
      <c r="N220" s="47" t="s">
        <v>131</v>
      </c>
      <c r="O220" s="47" t="s">
        <v>131</v>
      </c>
      <c r="P220" s="47">
        <f t="shared" si="16"/>
        <v>0</v>
      </c>
      <c r="Q220" s="48"/>
    </row>
    <row r="221" spans="1:17" s="45" customFormat="1" ht="24" customHeight="1" x14ac:dyDescent="0.25">
      <c r="A221" s="30" t="s">
        <v>473</v>
      </c>
      <c r="B221" s="27" t="s">
        <v>474</v>
      </c>
      <c r="C221" s="42">
        <v>0</v>
      </c>
      <c r="D221" s="42">
        <v>0</v>
      </c>
      <c r="E221" s="42">
        <v>0</v>
      </c>
      <c r="F221" s="42">
        <f t="shared" si="15"/>
        <v>0</v>
      </c>
      <c r="G221" s="42"/>
      <c r="H221" s="42">
        <v>0</v>
      </c>
      <c r="I221" s="42">
        <v>0</v>
      </c>
      <c r="J221" s="42">
        <v>0</v>
      </c>
      <c r="K221" s="42">
        <v>0</v>
      </c>
      <c r="L221" s="43"/>
      <c r="M221" s="43">
        <v>0</v>
      </c>
      <c r="N221" s="43">
        <v>3586373200</v>
      </c>
      <c r="O221" s="43">
        <f>O222</f>
        <v>3572828174.4099998</v>
      </c>
      <c r="P221" s="43">
        <f t="shared" si="16"/>
        <v>-13545025.590000153</v>
      </c>
      <c r="Q221" s="44">
        <f t="shared" si="19"/>
        <v>99.622319685246367</v>
      </c>
    </row>
    <row r="222" spans="1:17" s="45" customFormat="1" ht="24" customHeight="1" x14ac:dyDescent="0.25">
      <c r="A222" s="30" t="s">
        <v>475</v>
      </c>
      <c r="B222" s="27" t="s">
        <v>476</v>
      </c>
      <c r="C222" s="42">
        <v>0</v>
      </c>
      <c r="D222" s="42">
        <v>0</v>
      </c>
      <c r="E222" s="42">
        <v>0</v>
      </c>
      <c r="F222" s="42">
        <f t="shared" si="15"/>
        <v>0</v>
      </c>
      <c r="G222" s="42"/>
      <c r="H222" s="42">
        <v>0</v>
      </c>
      <c r="I222" s="42">
        <v>0</v>
      </c>
      <c r="J222" s="42">
        <v>0</v>
      </c>
      <c r="K222" s="42">
        <v>0</v>
      </c>
      <c r="L222" s="43"/>
      <c r="M222" s="43">
        <v>2042300000</v>
      </c>
      <c r="N222" s="43">
        <v>3586373200</v>
      </c>
      <c r="O222" s="43">
        <f>O223</f>
        <v>3572828174.4099998</v>
      </c>
      <c r="P222" s="43">
        <f t="shared" si="16"/>
        <v>-13545025.590000153</v>
      </c>
      <c r="Q222" s="44">
        <f t="shared" si="19"/>
        <v>99.622319685246367</v>
      </c>
    </row>
    <row r="223" spans="1:17" s="45" customFormat="1" ht="24" hidden="1" customHeight="1" x14ac:dyDescent="0.25">
      <c r="A223" s="30" t="s">
        <v>475</v>
      </c>
      <c r="B223" s="27" t="s">
        <v>477</v>
      </c>
      <c r="C223" s="42">
        <v>0</v>
      </c>
      <c r="D223" s="42">
        <v>0</v>
      </c>
      <c r="E223" s="42">
        <v>0</v>
      </c>
      <c r="F223" s="42">
        <f t="shared" si="15"/>
        <v>0</v>
      </c>
      <c r="G223" s="42"/>
      <c r="H223" s="42">
        <v>0</v>
      </c>
      <c r="I223" s="42">
        <v>0</v>
      </c>
      <c r="J223" s="42">
        <v>0</v>
      </c>
      <c r="K223" s="42">
        <v>0</v>
      </c>
      <c r="L223" s="43"/>
      <c r="M223" s="43">
        <v>2042300000</v>
      </c>
      <c r="N223" s="43">
        <v>3586373200</v>
      </c>
      <c r="O223" s="43">
        <f>O224+O225</f>
        <v>3572828174.4099998</v>
      </c>
      <c r="P223" s="43">
        <f t="shared" si="16"/>
        <v>-13545025.590000153</v>
      </c>
      <c r="Q223" s="44">
        <f t="shared" si="19"/>
        <v>99.622319685246367</v>
      </c>
    </row>
    <row r="224" spans="1:17" s="49" customFormat="1" ht="24" customHeight="1" x14ac:dyDescent="0.25">
      <c r="A224" s="31" t="s">
        <v>478</v>
      </c>
      <c r="B224" s="26" t="s">
        <v>479</v>
      </c>
      <c r="C224" s="46">
        <v>0</v>
      </c>
      <c r="D224" s="46">
        <v>0</v>
      </c>
      <c r="E224" s="46">
        <v>0</v>
      </c>
      <c r="F224" s="46">
        <f t="shared" si="15"/>
        <v>0</v>
      </c>
      <c r="G224" s="46"/>
      <c r="H224" s="46">
        <v>0</v>
      </c>
      <c r="I224" s="46">
        <v>0</v>
      </c>
      <c r="J224" s="46">
        <v>0</v>
      </c>
      <c r="K224" s="46">
        <v>0</v>
      </c>
      <c r="L224" s="47"/>
      <c r="M224" s="47">
        <v>1967300000</v>
      </c>
      <c r="N224" s="47">
        <v>1967300000</v>
      </c>
      <c r="O224" s="47">
        <v>1966406030.0699999</v>
      </c>
      <c r="P224" s="47">
        <f t="shared" si="16"/>
        <v>-893969.93000006676</v>
      </c>
      <c r="Q224" s="48">
        <f t="shared" si="19"/>
        <v>99.954558535556345</v>
      </c>
    </row>
    <row r="225" spans="1:17" s="49" customFormat="1" ht="24" customHeight="1" x14ac:dyDescent="0.25">
      <c r="A225" s="31" t="s">
        <v>480</v>
      </c>
      <c r="B225" s="26" t="s">
        <v>481</v>
      </c>
      <c r="C225" s="46">
        <v>0</v>
      </c>
      <c r="D225" s="46">
        <v>0</v>
      </c>
      <c r="E225" s="46">
        <v>0</v>
      </c>
      <c r="F225" s="46">
        <f t="shared" si="15"/>
        <v>0</v>
      </c>
      <c r="G225" s="46"/>
      <c r="H225" s="46">
        <v>0</v>
      </c>
      <c r="I225" s="46">
        <v>0</v>
      </c>
      <c r="J225" s="46">
        <v>0</v>
      </c>
      <c r="K225" s="46">
        <v>0</v>
      </c>
      <c r="L225" s="47"/>
      <c r="M225" s="47">
        <v>75000000</v>
      </c>
      <c r="N225" s="47">
        <v>1616848200</v>
      </c>
      <c r="O225" s="47">
        <v>1606422144.3399999</v>
      </c>
      <c r="P225" s="47">
        <f t="shared" si="16"/>
        <v>-10426055.660000086</v>
      </c>
      <c r="Q225" s="48">
        <f t="shared" si="19"/>
        <v>99.355161748641592</v>
      </c>
    </row>
    <row r="226" spans="1:17" s="127" customFormat="1" ht="24" customHeight="1" x14ac:dyDescent="0.25">
      <c r="A226" s="122" t="s">
        <v>482</v>
      </c>
      <c r="B226" s="123" t="s">
        <v>483</v>
      </c>
      <c r="C226" s="124">
        <v>0</v>
      </c>
      <c r="D226" s="124">
        <v>0</v>
      </c>
      <c r="E226" s="124">
        <v>0</v>
      </c>
      <c r="F226" s="124">
        <f t="shared" si="15"/>
        <v>0</v>
      </c>
      <c r="G226" s="124"/>
      <c r="H226" s="124">
        <v>0</v>
      </c>
      <c r="I226" s="124">
        <v>0</v>
      </c>
      <c r="J226" s="124">
        <v>0</v>
      </c>
      <c r="K226" s="124">
        <v>0</v>
      </c>
      <c r="L226" s="125"/>
      <c r="M226" s="125" t="s">
        <v>131</v>
      </c>
      <c r="N226" s="125">
        <v>2225000</v>
      </c>
      <c r="O226" s="125"/>
      <c r="P226" s="125">
        <f t="shared" si="16"/>
        <v>-2225000</v>
      </c>
      <c r="Q226" s="126">
        <f t="shared" si="19"/>
        <v>0</v>
      </c>
    </row>
    <row r="227" spans="1:17" s="45" customFormat="1" ht="24" customHeight="1" x14ac:dyDescent="0.25">
      <c r="A227" s="30" t="s">
        <v>8</v>
      </c>
      <c r="B227" s="27" t="s">
        <v>9</v>
      </c>
      <c r="C227" s="42">
        <v>31295755.899999999</v>
      </c>
      <c r="D227" s="42">
        <v>44218992.299999997</v>
      </c>
      <c r="E227" s="42">
        <v>44903246.672639996</v>
      </c>
      <c r="F227" s="42">
        <f t="shared" si="15"/>
        <v>684254.37263999879</v>
      </c>
      <c r="G227" s="42">
        <f t="shared" si="17"/>
        <v>101.54742190413958</v>
      </c>
      <c r="H227" s="42">
        <v>27726569.699999999</v>
      </c>
      <c r="I227" s="42">
        <v>40516305.200000003</v>
      </c>
      <c r="J227" s="42">
        <v>41565719.3495</v>
      </c>
      <c r="K227" s="42">
        <v>1049414.1495000001</v>
      </c>
      <c r="L227" s="43">
        <f t="shared" si="18"/>
        <v>102.59010327896334</v>
      </c>
      <c r="M227" s="43">
        <v>3569186200</v>
      </c>
      <c r="N227" s="43">
        <v>3702687100</v>
      </c>
      <c r="O227" s="43">
        <v>3337527323.1399999</v>
      </c>
      <c r="P227" s="43">
        <f t="shared" si="16"/>
        <v>-365159776.86000013</v>
      </c>
      <c r="Q227" s="44">
        <f t="shared" si="19"/>
        <v>90.137979067688434</v>
      </c>
    </row>
    <row r="228" spans="1:17" s="51" customFormat="1" ht="24" customHeight="1" x14ac:dyDescent="0.25">
      <c r="A228" s="38" t="s">
        <v>824</v>
      </c>
      <c r="B228" s="29"/>
      <c r="C228" s="119">
        <v>919797.5</v>
      </c>
      <c r="D228" s="119">
        <v>1329020.7</v>
      </c>
      <c r="E228" s="119">
        <v>1417057.20242</v>
      </c>
      <c r="F228" s="120">
        <f t="shared" si="15"/>
        <v>88036.502420000033</v>
      </c>
      <c r="G228" s="120">
        <f t="shared" si="17"/>
        <v>106.62416337232369</v>
      </c>
      <c r="H228" s="119">
        <v>691840</v>
      </c>
      <c r="I228" s="119">
        <v>1017958.6</v>
      </c>
      <c r="J228" s="119">
        <v>1085521.33834</v>
      </c>
      <c r="K228" s="119">
        <v>67562.738339999909</v>
      </c>
      <c r="L228" s="50">
        <f t="shared" si="18"/>
        <v>106.63708114848677</v>
      </c>
      <c r="M228" s="50">
        <v>227957500</v>
      </c>
      <c r="N228" s="50">
        <v>311062100</v>
      </c>
      <c r="O228" s="50">
        <v>331535864.07999998</v>
      </c>
      <c r="P228" s="50">
        <f t="shared" si="16"/>
        <v>20473764.079999983</v>
      </c>
      <c r="Q228" s="121">
        <f t="shared" si="19"/>
        <v>106.58188962268305</v>
      </c>
    </row>
    <row r="229" spans="1:17" s="51" customFormat="1" ht="24" customHeight="1" x14ac:dyDescent="0.25">
      <c r="A229" s="38" t="s">
        <v>846</v>
      </c>
      <c r="B229" s="29"/>
      <c r="C229" s="119">
        <f>C375+C298</f>
        <v>13292516.800000001</v>
      </c>
      <c r="D229" s="119">
        <f t="shared" ref="D229:E229" si="20">D375+D298</f>
        <v>17039113.300000001</v>
      </c>
      <c r="E229" s="119">
        <f t="shared" si="20"/>
        <v>15840270.273910001</v>
      </c>
      <c r="F229" s="120">
        <f t="shared" ref="F229" si="21">E229-D229</f>
        <v>-1198843.0260899998</v>
      </c>
      <c r="G229" s="120">
        <f t="shared" ref="G229" si="22">E229/D229*100</f>
        <v>92.964170112713546</v>
      </c>
      <c r="H229" s="119">
        <f>H375+H298</f>
        <v>12006981.1</v>
      </c>
      <c r="I229" s="119">
        <f t="shared" ref="I229:J229" si="23">I375+I298</f>
        <v>15646095.800000001</v>
      </c>
      <c r="J229" s="119">
        <f t="shared" si="23"/>
        <v>14736502.309909999</v>
      </c>
      <c r="K229" s="120">
        <f t="shared" ref="K229" si="24">J229-I229</f>
        <v>-909593.49009000137</v>
      </c>
      <c r="L229" s="120">
        <f t="shared" si="18"/>
        <v>94.186450717692765</v>
      </c>
      <c r="M229" s="119">
        <f>M375+M298</f>
        <v>1285535700</v>
      </c>
      <c r="N229" s="119">
        <f t="shared" ref="N229:O229" si="25">N375+N298</f>
        <v>1393017500</v>
      </c>
      <c r="O229" s="119">
        <f t="shared" si="25"/>
        <v>1103767964</v>
      </c>
      <c r="P229" s="120">
        <f t="shared" si="16"/>
        <v>-289249536</v>
      </c>
      <c r="Q229" s="120">
        <f t="shared" si="19"/>
        <v>79.235757196158701</v>
      </c>
    </row>
    <row r="230" spans="1:17" s="45" customFormat="1" ht="24" customHeight="1" x14ac:dyDescent="0.25">
      <c r="A230" s="30" t="s">
        <v>484</v>
      </c>
      <c r="B230" s="27" t="s">
        <v>485</v>
      </c>
      <c r="C230" s="42">
        <v>10251602.1</v>
      </c>
      <c r="D230" s="42">
        <v>15119676.699999999</v>
      </c>
      <c r="E230" s="42">
        <v>15524313.84075</v>
      </c>
      <c r="F230" s="42">
        <f t="shared" si="15"/>
        <v>404637.14075000025</v>
      </c>
      <c r="G230" s="42">
        <f t="shared" si="17"/>
        <v>102.67622878966718</v>
      </c>
      <c r="H230" s="42">
        <v>8575150.0999999996</v>
      </c>
      <c r="I230" s="42">
        <v>13521891.4</v>
      </c>
      <c r="J230" s="42">
        <v>14102206.106069999</v>
      </c>
      <c r="K230" s="42">
        <v>580314.70606999972</v>
      </c>
      <c r="L230" s="43">
        <f t="shared" si="18"/>
        <v>104.29166814688364</v>
      </c>
      <c r="M230" s="43">
        <v>1676452000</v>
      </c>
      <c r="N230" s="43">
        <v>1597785300</v>
      </c>
      <c r="O230" s="43">
        <v>1422107734.6800001</v>
      </c>
      <c r="P230" s="43">
        <f t="shared" si="16"/>
        <v>-175677565.31999993</v>
      </c>
      <c r="Q230" s="44">
        <f t="shared" si="19"/>
        <v>89.004932933104342</v>
      </c>
    </row>
    <row r="231" spans="1:17" s="45" customFormat="1" ht="24" customHeight="1" x14ac:dyDescent="0.25">
      <c r="A231" s="30" t="s">
        <v>486</v>
      </c>
      <c r="B231" s="27" t="s">
        <v>487</v>
      </c>
      <c r="C231" s="42">
        <v>1538900.1</v>
      </c>
      <c r="D231" s="42">
        <v>1818311.3</v>
      </c>
      <c r="E231" s="42">
        <v>1834180.34549</v>
      </c>
      <c r="F231" s="42">
        <f t="shared" si="15"/>
        <v>15869.045489999931</v>
      </c>
      <c r="G231" s="42">
        <f t="shared" si="17"/>
        <v>100.87273535010203</v>
      </c>
      <c r="H231" s="42">
        <v>1538900.1</v>
      </c>
      <c r="I231" s="42">
        <v>1818311.3</v>
      </c>
      <c r="J231" s="42">
        <v>1834180.34549</v>
      </c>
      <c r="K231" s="42">
        <v>15869.04549000001</v>
      </c>
      <c r="L231" s="43">
        <f t="shared" si="18"/>
        <v>100.87273535010203</v>
      </c>
      <c r="M231" s="43" t="s">
        <v>131</v>
      </c>
      <c r="N231" s="43" t="s">
        <v>131</v>
      </c>
      <c r="O231" s="43" t="s">
        <v>131</v>
      </c>
      <c r="P231" s="43">
        <f t="shared" si="16"/>
        <v>0</v>
      </c>
      <c r="Q231" s="44"/>
    </row>
    <row r="232" spans="1:17" s="45" customFormat="1" ht="24" customHeight="1" x14ac:dyDescent="0.25">
      <c r="A232" s="30" t="s">
        <v>488</v>
      </c>
      <c r="B232" s="27" t="s">
        <v>489</v>
      </c>
      <c r="C232" s="42">
        <v>0</v>
      </c>
      <c r="D232" s="42">
        <v>0</v>
      </c>
      <c r="E232" s="42">
        <v>0</v>
      </c>
      <c r="F232" s="42">
        <f t="shared" si="15"/>
        <v>0</v>
      </c>
      <c r="G232" s="42"/>
      <c r="H232" s="42">
        <v>0</v>
      </c>
      <c r="I232" s="42">
        <v>0</v>
      </c>
      <c r="J232" s="42">
        <v>0</v>
      </c>
      <c r="K232" s="42">
        <v>0</v>
      </c>
      <c r="L232" s="43"/>
      <c r="M232" s="43" t="s">
        <v>131</v>
      </c>
      <c r="N232" s="43" t="s">
        <v>131</v>
      </c>
      <c r="O232" s="43" t="s">
        <v>131</v>
      </c>
      <c r="P232" s="43">
        <f t="shared" si="16"/>
        <v>0</v>
      </c>
      <c r="Q232" s="44"/>
    </row>
    <row r="233" spans="1:17" s="49" customFormat="1" ht="33" customHeight="1" x14ac:dyDescent="0.25">
      <c r="A233" s="31" t="s">
        <v>490</v>
      </c>
      <c r="B233" s="26" t="s">
        <v>491</v>
      </c>
      <c r="C233" s="46">
        <v>0</v>
      </c>
      <c r="D233" s="46">
        <v>0</v>
      </c>
      <c r="E233" s="46">
        <v>0</v>
      </c>
      <c r="F233" s="46">
        <f t="shared" si="15"/>
        <v>0</v>
      </c>
      <c r="G233" s="46"/>
      <c r="H233" s="46">
        <v>0</v>
      </c>
      <c r="I233" s="46">
        <v>0</v>
      </c>
      <c r="J233" s="46">
        <v>0</v>
      </c>
      <c r="K233" s="46">
        <v>0</v>
      </c>
      <c r="L233" s="47"/>
      <c r="M233" s="47" t="s">
        <v>131</v>
      </c>
      <c r="N233" s="47" t="s">
        <v>131</v>
      </c>
      <c r="O233" s="47" t="s">
        <v>131</v>
      </c>
      <c r="P233" s="47">
        <f t="shared" si="16"/>
        <v>0</v>
      </c>
      <c r="Q233" s="48"/>
    </row>
    <row r="234" spans="1:17" s="45" customFormat="1" ht="26.25" customHeight="1" x14ac:dyDescent="0.25">
      <c r="A234" s="30" t="s">
        <v>492</v>
      </c>
      <c r="B234" s="27" t="s">
        <v>493</v>
      </c>
      <c r="C234" s="42">
        <v>1538900.1</v>
      </c>
      <c r="D234" s="42">
        <v>1818311.3</v>
      </c>
      <c r="E234" s="42">
        <v>1834180.34549</v>
      </c>
      <c r="F234" s="42">
        <f t="shared" si="15"/>
        <v>15869.045489999931</v>
      </c>
      <c r="G234" s="42">
        <f t="shared" si="17"/>
        <v>100.87273535010203</v>
      </c>
      <c r="H234" s="42">
        <v>1538900.1</v>
      </c>
      <c r="I234" s="42">
        <v>1818311.3</v>
      </c>
      <c r="J234" s="42">
        <v>1834180.34549</v>
      </c>
      <c r="K234" s="42">
        <v>15869.04549000001</v>
      </c>
      <c r="L234" s="43">
        <f t="shared" si="18"/>
        <v>100.87273535010203</v>
      </c>
      <c r="M234" s="43" t="s">
        <v>131</v>
      </c>
      <c r="N234" s="43" t="s">
        <v>131</v>
      </c>
      <c r="O234" s="43" t="s">
        <v>131</v>
      </c>
      <c r="P234" s="43">
        <f t="shared" si="16"/>
        <v>0</v>
      </c>
      <c r="Q234" s="44"/>
    </row>
    <row r="235" spans="1:17" s="49" customFormat="1" ht="24" customHeight="1" x14ac:dyDescent="0.25">
      <c r="A235" s="31" t="s">
        <v>492</v>
      </c>
      <c r="B235" s="26" t="s">
        <v>494</v>
      </c>
      <c r="C235" s="46">
        <v>1538900.1</v>
      </c>
      <c r="D235" s="46">
        <v>1818311.3</v>
      </c>
      <c r="E235" s="46">
        <v>1834180.34549</v>
      </c>
      <c r="F235" s="46">
        <f t="shared" si="15"/>
        <v>15869.045489999931</v>
      </c>
      <c r="G235" s="46">
        <f t="shared" si="17"/>
        <v>100.87273535010203</v>
      </c>
      <c r="H235" s="46">
        <v>1538900.1</v>
      </c>
      <c r="I235" s="46">
        <v>1818311.3</v>
      </c>
      <c r="J235" s="46">
        <v>1834180.34549</v>
      </c>
      <c r="K235" s="46">
        <v>15869.04549000001</v>
      </c>
      <c r="L235" s="47">
        <f t="shared" si="18"/>
        <v>100.87273535010203</v>
      </c>
      <c r="M235" s="47" t="s">
        <v>131</v>
      </c>
      <c r="N235" s="47" t="s">
        <v>131</v>
      </c>
      <c r="O235" s="47" t="s">
        <v>131</v>
      </c>
      <c r="P235" s="47">
        <f t="shared" si="16"/>
        <v>0</v>
      </c>
      <c r="Q235" s="48"/>
    </row>
    <row r="236" spans="1:17" s="45" customFormat="1" ht="22.5" customHeight="1" x14ac:dyDescent="0.25">
      <c r="A236" s="30" t="s">
        <v>495</v>
      </c>
      <c r="B236" s="27" t="s">
        <v>496</v>
      </c>
      <c r="C236" s="42">
        <v>6750000</v>
      </c>
      <c r="D236" s="42">
        <v>11386330.1</v>
      </c>
      <c r="E236" s="42">
        <v>11635922.554950001</v>
      </c>
      <c r="F236" s="42">
        <f t="shared" si="15"/>
        <v>249592.45495000109</v>
      </c>
      <c r="G236" s="42">
        <f t="shared" si="17"/>
        <v>102.19203600069527</v>
      </c>
      <c r="H236" s="42">
        <v>6750000</v>
      </c>
      <c r="I236" s="42">
        <v>11386330.1</v>
      </c>
      <c r="J236" s="42">
        <v>11635922.554950001</v>
      </c>
      <c r="K236" s="42">
        <v>249592.45495000077</v>
      </c>
      <c r="L236" s="43">
        <f t="shared" si="18"/>
        <v>102.19203600069527</v>
      </c>
      <c r="M236" s="43" t="s">
        <v>131</v>
      </c>
      <c r="N236" s="43" t="s">
        <v>131</v>
      </c>
      <c r="O236" s="43" t="s">
        <v>131</v>
      </c>
      <c r="P236" s="43">
        <f t="shared" si="16"/>
        <v>0</v>
      </c>
      <c r="Q236" s="44"/>
    </row>
    <row r="237" spans="1:17" s="45" customFormat="1" ht="21" customHeight="1" x14ac:dyDescent="0.25">
      <c r="A237" s="30" t="s">
        <v>497</v>
      </c>
      <c r="B237" s="27" t="s">
        <v>498</v>
      </c>
      <c r="C237" s="42">
        <v>1750000</v>
      </c>
      <c r="D237" s="42">
        <v>2750000</v>
      </c>
      <c r="E237" s="42">
        <v>2704785.2428000001</v>
      </c>
      <c r="F237" s="42">
        <f t="shared" si="15"/>
        <v>-45214.757199999876</v>
      </c>
      <c r="G237" s="42">
        <f t="shared" si="17"/>
        <v>98.355827010909096</v>
      </c>
      <c r="H237" s="42">
        <v>1750000</v>
      </c>
      <c r="I237" s="42">
        <v>2750000</v>
      </c>
      <c r="J237" s="42">
        <v>2704785.2428000001</v>
      </c>
      <c r="K237" s="42">
        <v>-45214.757199999811</v>
      </c>
      <c r="L237" s="43">
        <f t="shared" si="18"/>
        <v>98.355827010909096</v>
      </c>
      <c r="M237" s="43" t="s">
        <v>131</v>
      </c>
      <c r="N237" s="43" t="s">
        <v>131</v>
      </c>
      <c r="O237" s="43" t="s">
        <v>131</v>
      </c>
      <c r="P237" s="43">
        <f t="shared" si="16"/>
        <v>0</v>
      </c>
      <c r="Q237" s="44"/>
    </row>
    <row r="238" spans="1:17" s="49" customFormat="1" ht="31.5" customHeight="1" x14ac:dyDescent="0.25">
      <c r="A238" s="31" t="s">
        <v>499</v>
      </c>
      <c r="B238" s="26" t="s">
        <v>500</v>
      </c>
      <c r="C238" s="46">
        <v>1750000</v>
      </c>
      <c r="D238" s="46">
        <v>2750000</v>
      </c>
      <c r="E238" s="46">
        <v>2704785.2428000001</v>
      </c>
      <c r="F238" s="46">
        <f t="shared" si="15"/>
        <v>-45214.757199999876</v>
      </c>
      <c r="G238" s="46">
        <f t="shared" si="17"/>
        <v>98.355827010909096</v>
      </c>
      <c r="H238" s="46">
        <v>1750000</v>
      </c>
      <c r="I238" s="46">
        <v>2750000</v>
      </c>
      <c r="J238" s="46">
        <v>2704785.2428000001</v>
      </c>
      <c r="K238" s="46">
        <v>-45214.757199999811</v>
      </c>
      <c r="L238" s="47">
        <f t="shared" si="18"/>
        <v>98.355827010909096</v>
      </c>
      <c r="M238" s="47" t="s">
        <v>131</v>
      </c>
      <c r="N238" s="47" t="s">
        <v>131</v>
      </c>
      <c r="O238" s="47" t="s">
        <v>131</v>
      </c>
      <c r="P238" s="47">
        <f t="shared" si="16"/>
        <v>0</v>
      </c>
      <c r="Q238" s="48"/>
    </row>
    <row r="239" spans="1:17" s="45" customFormat="1" ht="21" customHeight="1" x14ac:dyDescent="0.25">
      <c r="A239" s="30" t="s">
        <v>501</v>
      </c>
      <c r="B239" s="27" t="s">
        <v>502</v>
      </c>
      <c r="C239" s="42">
        <v>5000000</v>
      </c>
      <c r="D239" s="42">
        <v>8636330.0999999996</v>
      </c>
      <c r="E239" s="42">
        <v>8931137.3121499997</v>
      </c>
      <c r="F239" s="42">
        <f t="shared" si="15"/>
        <v>294807.21215000004</v>
      </c>
      <c r="G239" s="42">
        <f t="shared" si="17"/>
        <v>103.41357044874884</v>
      </c>
      <c r="H239" s="42">
        <v>5000000</v>
      </c>
      <c r="I239" s="42">
        <v>8636330.0999999996</v>
      </c>
      <c r="J239" s="42">
        <v>8931137.3121499997</v>
      </c>
      <c r="K239" s="42">
        <v>294807.21214999963</v>
      </c>
      <c r="L239" s="43">
        <f t="shared" si="18"/>
        <v>103.41357044874884</v>
      </c>
      <c r="M239" s="43" t="s">
        <v>131</v>
      </c>
      <c r="N239" s="43" t="s">
        <v>131</v>
      </c>
      <c r="O239" s="43" t="s">
        <v>131</v>
      </c>
      <c r="P239" s="43">
        <f t="shared" si="16"/>
        <v>0</v>
      </c>
      <c r="Q239" s="44"/>
    </row>
    <row r="240" spans="1:17" s="49" customFormat="1" ht="24.75" customHeight="1" x14ac:dyDescent="0.25">
      <c r="A240" s="31" t="s">
        <v>503</v>
      </c>
      <c r="B240" s="26" t="s">
        <v>504</v>
      </c>
      <c r="C240" s="46">
        <v>4500000</v>
      </c>
      <c r="D240" s="46">
        <v>8136330.0999999996</v>
      </c>
      <c r="E240" s="46">
        <v>8136330.1348700002</v>
      </c>
      <c r="F240" s="46">
        <f t="shared" si="15"/>
        <v>3.4870000556111336E-2</v>
      </c>
      <c r="G240" s="46">
        <f t="shared" si="17"/>
        <v>100.0000004285716</v>
      </c>
      <c r="H240" s="46">
        <v>4500000</v>
      </c>
      <c r="I240" s="46">
        <v>8136330.0999999996</v>
      </c>
      <c r="J240" s="46">
        <v>8136330.1348700002</v>
      </c>
      <c r="K240" s="46">
        <v>3.4869999885559083E-2</v>
      </c>
      <c r="L240" s="47">
        <f t="shared" si="18"/>
        <v>100.0000004285716</v>
      </c>
      <c r="M240" s="47" t="s">
        <v>131</v>
      </c>
      <c r="N240" s="47" t="s">
        <v>131</v>
      </c>
      <c r="O240" s="47" t="s">
        <v>131</v>
      </c>
      <c r="P240" s="47">
        <f t="shared" si="16"/>
        <v>0</v>
      </c>
      <c r="Q240" s="48"/>
    </row>
    <row r="241" spans="1:17" s="49" customFormat="1" ht="24" customHeight="1" x14ac:dyDescent="0.25">
      <c r="A241" s="31" t="s">
        <v>505</v>
      </c>
      <c r="B241" s="26" t="s">
        <v>506</v>
      </c>
      <c r="C241" s="46">
        <v>500000</v>
      </c>
      <c r="D241" s="46">
        <v>500000</v>
      </c>
      <c r="E241" s="46">
        <v>794807.17727999995</v>
      </c>
      <c r="F241" s="46">
        <f t="shared" si="15"/>
        <v>294807.17727999995</v>
      </c>
      <c r="G241" s="46">
        <f t="shared" si="17"/>
        <v>158.96143545599998</v>
      </c>
      <c r="H241" s="46">
        <v>500000</v>
      </c>
      <c r="I241" s="46">
        <v>500000</v>
      </c>
      <c r="J241" s="46">
        <v>794807.17727999995</v>
      </c>
      <c r="K241" s="46">
        <v>294807.17727999995</v>
      </c>
      <c r="L241" s="47">
        <f t="shared" si="18"/>
        <v>158.96143545599998</v>
      </c>
      <c r="M241" s="47" t="s">
        <v>131</v>
      </c>
      <c r="N241" s="47" t="s">
        <v>131</v>
      </c>
      <c r="O241" s="47" t="s">
        <v>131</v>
      </c>
      <c r="P241" s="47">
        <f t="shared" si="16"/>
        <v>0</v>
      </c>
      <c r="Q241" s="48"/>
    </row>
    <row r="242" spans="1:17" s="45" customFormat="1" ht="28.5" customHeight="1" x14ac:dyDescent="0.25">
      <c r="A242" s="30" t="s">
        <v>507</v>
      </c>
      <c r="B242" s="27" t="s">
        <v>508</v>
      </c>
      <c r="C242" s="42">
        <v>1962702</v>
      </c>
      <c r="D242" s="42">
        <v>1915035.3</v>
      </c>
      <c r="E242" s="42">
        <v>2054210.94031</v>
      </c>
      <c r="F242" s="42">
        <f t="shared" si="15"/>
        <v>139175.64030999993</v>
      </c>
      <c r="G242" s="42">
        <f t="shared" si="17"/>
        <v>107.26752349212569</v>
      </c>
      <c r="H242" s="42">
        <v>286250</v>
      </c>
      <c r="I242" s="42">
        <v>317250</v>
      </c>
      <c r="J242" s="42">
        <v>632103.20562999998</v>
      </c>
      <c r="K242" s="42">
        <v>314853.20562999998</v>
      </c>
      <c r="L242" s="43">
        <f t="shared" si="18"/>
        <v>199.24450926083529</v>
      </c>
      <c r="M242" s="43">
        <v>1676452000</v>
      </c>
      <c r="N242" s="43">
        <v>1597785300</v>
      </c>
      <c r="O242" s="43">
        <v>1422107734.6800001</v>
      </c>
      <c r="P242" s="43">
        <f t="shared" si="16"/>
        <v>-175677565.31999993</v>
      </c>
      <c r="Q242" s="44">
        <f t="shared" si="19"/>
        <v>89.004932933104342</v>
      </c>
    </row>
    <row r="243" spans="1:17" s="45" customFormat="1" ht="28.5" customHeight="1" x14ac:dyDescent="0.25">
      <c r="A243" s="30" t="s">
        <v>509</v>
      </c>
      <c r="B243" s="27" t="s">
        <v>510</v>
      </c>
      <c r="C243" s="42">
        <v>417962</v>
      </c>
      <c r="D243" s="42">
        <v>367000</v>
      </c>
      <c r="E243" s="42">
        <v>318719.17361</v>
      </c>
      <c r="F243" s="42">
        <f t="shared" si="15"/>
        <v>-48280.826390000002</v>
      </c>
      <c r="G243" s="42">
        <f t="shared" si="17"/>
        <v>86.844461474114439</v>
      </c>
      <c r="H243" s="42">
        <v>65000</v>
      </c>
      <c r="I243" s="42">
        <v>96000</v>
      </c>
      <c r="J243" s="42">
        <v>86846.480620000002</v>
      </c>
      <c r="K243" s="42">
        <v>-9153.5193799999961</v>
      </c>
      <c r="L243" s="43">
        <f t="shared" si="18"/>
        <v>90.465083979166678</v>
      </c>
      <c r="M243" s="43">
        <v>352962000</v>
      </c>
      <c r="N243" s="43">
        <v>271000000</v>
      </c>
      <c r="O243" s="43">
        <v>231872692.99000001</v>
      </c>
      <c r="P243" s="43">
        <f t="shared" si="16"/>
        <v>-39127307.00999999</v>
      </c>
      <c r="Q243" s="44">
        <f t="shared" si="19"/>
        <v>85.561879332103331</v>
      </c>
    </row>
    <row r="244" spans="1:17" s="49" customFormat="1" ht="28.5" customHeight="1" x14ac:dyDescent="0.25">
      <c r="A244" s="31" t="s">
        <v>511</v>
      </c>
      <c r="B244" s="26" t="s">
        <v>512</v>
      </c>
      <c r="C244" s="46">
        <v>65000</v>
      </c>
      <c r="D244" s="46">
        <v>96000</v>
      </c>
      <c r="E244" s="46">
        <v>74675.938590000005</v>
      </c>
      <c r="F244" s="46">
        <f t="shared" si="15"/>
        <v>-21324.061409999995</v>
      </c>
      <c r="G244" s="46">
        <f t="shared" si="17"/>
        <v>77.787436031249996</v>
      </c>
      <c r="H244" s="46">
        <v>65000</v>
      </c>
      <c r="I244" s="46">
        <v>96000</v>
      </c>
      <c r="J244" s="46">
        <v>73656.399059999996</v>
      </c>
      <c r="K244" s="46">
        <v>-22343.600939999997</v>
      </c>
      <c r="L244" s="47">
        <f t="shared" si="18"/>
        <v>76.725415687500004</v>
      </c>
      <c r="M244" s="47" t="s">
        <v>131</v>
      </c>
      <c r="N244" s="47" t="s">
        <v>131</v>
      </c>
      <c r="O244" s="47">
        <v>1019539.53</v>
      </c>
      <c r="P244" s="47">
        <f t="shared" si="16"/>
        <v>1019539.53</v>
      </c>
      <c r="Q244" s="48"/>
    </row>
    <row r="245" spans="1:17" s="49" customFormat="1" ht="24.75" customHeight="1" x14ac:dyDescent="0.25">
      <c r="A245" s="31" t="s">
        <v>513</v>
      </c>
      <c r="B245" s="26" t="s">
        <v>514</v>
      </c>
      <c r="C245" s="46">
        <v>352962</v>
      </c>
      <c r="D245" s="46">
        <v>271000</v>
      </c>
      <c r="E245" s="46">
        <v>244043.23502000002</v>
      </c>
      <c r="F245" s="46">
        <f t="shared" si="15"/>
        <v>-26956.764979999978</v>
      </c>
      <c r="G245" s="46">
        <f t="shared" si="17"/>
        <v>90.052854250922522</v>
      </c>
      <c r="H245" s="46">
        <v>0</v>
      </c>
      <c r="I245" s="46">
        <v>0</v>
      </c>
      <c r="J245" s="46">
        <v>13190.081560000001</v>
      </c>
      <c r="K245" s="46">
        <v>13190.081560000001</v>
      </c>
      <c r="L245" s="47"/>
      <c r="M245" s="47">
        <v>352962000</v>
      </c>
      <c r="N245" s="47">
        <v>271000000</v>
      </c>
      <c r="O245" s="47">
        <v>230853153.46000001</v>
      </c>
      <c r="P245" s="47">
        <f t="shared" si="16"/>
        <v>-40146846.539999992</v>
      </c>
      <c r="Q245" s="48">
        <f t="shared" si="19"/>
        <v>85.185665483394828</v>
      </c>
    </row>
    <row r="246" spans="1:17" s="45" customFormat="1" ht="24.75" customHeight="1" x14ac:dyDescent="0.25">
      <c r="A246" s="30" t="s">
        <v>515</v>
      </c>
      <c r="B246" s="27" t="s">
        <v>516</v>
      </c>
      <c r="C246" s="42">
        <v>1323490</v>
      </c>
      <c r="D246" s="42">
        <v>1326785.3</v>
      </c>
      <c r="E246" s="42">
        <v>1474041.9724600001</v>
      </c>
      <c r="F246" s="42">
        <f t="shared" si="15"/>
        <v>147256.67246000003</v>
      </c>
      <c r="G246" s="42">
        <f t="shared" si="17"/>
        <v>111.09875670615284</v>
      </c>
      <c r="H246" s="42">
        <v>0</v>
      </c>
      <c r="I246" s="42">
        <v>0</v>
      </c>
      <c r="J246" s="42">
        <v>283810.95676999999</v>
      </c>
      <c r="K246" s="42">
        <v>283810.95676999999</v>
      </c>
      <c r="L246" s="43"/>
      <c r="M246" s="43">
        <v>1323490000</v>
      </c>
      <c r="N246" s="43">
        <v>1326785300</v>
      </c>
      <c r="O246" s="43">
        <v>1190231015.6900001</v>
      </c>
      <c r="P246" s="43">
        <f t="shared" si="16"/>
        <v>-136554284.30999994</v>
      </c>
      <c r="Q246" s="44">
        <f t="shared" si="19"/>
        <v>89.707883836970453</v>
      </c>
    </row>
    <row r="247" spans="1:17" s="49" customFormat="1" ht="24.75" customHeight="1" x14ac:dyDescent="0.25">
      <c r="A247" s="31" t="s">
        <v>517</v>
      </c>
      <c r="B247" s="26" t="s">
        <v>518</v>
      </c>
      <c r="C247" s="46">
        <v>868375.9</v>
      </c>
      <c r="D247" s="46">
        <v>857833.5</v>
      </c>
      <c r="E247" s="46">
        <v>689578.82472999999</v>
      </c>
      <c r="F247" s="46">
        <f t="shared" si="15"/>
        <v>-168254.67527000001</v>
      </c>
      <c r="G247" s="46">
        <f t="shared" si="17"/>
        <v>80.386091791705496</v>
      </c>
      <c r="H247" s="46">
        <v>0</v>
      </c>
      <c r="I247" s="46">
        <v>0</v>
      </c>
      <c r="J247" s="46">
        <v>0</v>
      </c>
      <c r="K247" s="46">
        <v>0</v>
      </c>
      <c r="L247" s="47"/>
      <c r="M247" s="47">
        <v>868375900</v>
      </c>
      <c r="N247" s="47">
        <v>857833500</v>
      </c>
      <c r="O247" s="47">
        <v>689578824.73000002</v>
      </c>
      <c r="P247" s="47">
        <f t="shared" si="16"/>
        <v>-168254675.26999998</v>
      </c>
      <c r="Q247" s="48">
        <f t="shared" si="19"/>
        <v>80.38609179170551</v>
      </c>
    </row>
    <row r="248" spans="1:17" s="49" customFormat="1" ht="24.75" customHeight="1" x14ac:dyDescent="0.25">
      <c r="A248" s="31" t="s">
        <v>519</v>
      </c>
      <c r="B248" s="26" t="s">
        <v>520</v>
      </c>
      <c r="C248" s="46">
        <v>118426.5</v>
      </c>
      <c r="D248" s="46">
        <v>121770.7</v>
      </c>
      <c r="E248" s="46">
        <v>113956.53366</v>
      </c>
      <c r="F248" s="46">
        <f t="shared" si="15"/>
        <v>-7814.1663399999961</v>
      </c>
      <c r="G248" s="46">
        <f t="shared" si="17"/>
        <v>93.582884601960899</v>
      </c>
      <c r="H248" s="46">
        <v>0</v>
      </c>
      <c r="I248" s="46">
        <v>0</v>
      </c>
      <c r="J248" s="46">
        <v>0</v>
      </c>
      <c r="K248" s="46">
        <v>0</v>
      </c>
      <c r="L248" s="47"/>
      <c r="M248" s="47">
        <v>118426500</v>
      </c>
      <c r="N248" s="47">
        <v>121770700</v>
      </c>
      <c r="O248" s="47">
        <v>113956533.66</v>
      </c>
      <c r="P248" s="47">
        <f t="shared" si="16"/>
        <v>-7814166.3400000036</v>
      </c>
      <c r="Q248" s="48">
        <f t="shared" si="19"/>
        <v>93.582884601960899</v>
      </c>
    </row>
    <row r="249" spans="1:17" s="49" customFormat="1" ht="28.5" customHeight="1" x14ac:dyDescent="0.25">
      <c r="A249" s="31" t="s">
        <v>521</v>
      </c>
      <c r="B249" s="26" t="s">
        <v>522</v>
      </c>
      <c r="C249" s="46">
        <v>0</v>
      </c>
      <c r="D249" s="46">
        <v>0</v>
      </c>
      <c r="E249" s="46">
        <v>111268.82736</v>
      </c>
      <c r="F249" s="46">
        <f t="shared" si="15"/>
        <v>111268.82736</v>
      </c>
      <c r="G249" s="46">
        <v>0</v>
      </c>
      <c r="H249" s="46">
        <v>0</v>
      </c>
      <c r="I249" s="46">
        <v>0</v>
      </c>
      <c r="J249" s="46">
        <v>111268.82736</v>
      </c>
      <c r="K249" s="46">
        <v>111268.82736</v>
      </c>
      <c r="L249" s="47"/>
      <c r="M249" s="47" t="s">
        <v>131</v>
      </c>
      <c r="N249" s="47" t="s">
        <v>131</v>
      </c>
      <c r="O249" s="47" t="s">
        <v>131</v>
      </c>
      <c r="P249" s="47">
        <f t="shared" si="16"/>
        <v>0</v>
      </c>
      <c r="Q249" s="48"/>
    </row>
    <row r="250" spans="1:17" s="49" customFormat="1" ht="28.5" customHeight="1" x14ac:dyDescent="0.25">
      <c r="A250" s="31" t="s">
        <v>523</v>
      </c>
      <c r="B250" s="26" t="s">
        <v>524</v>
      </c>
      <c r="C250" s="46">
        <v>0</v>
      </c>
      <c r="D250" s="46">
        <v>17.8</v>
      </c>
      <c r="E250" s="46">
        <v>3537.8579100000002</v>
      </c>
      <c r="F250" s="46">
        <f t="shared" si="15"/>
        <v>3520.05791</v>
      </c>
      <c r="G250" s="46">
        <f t="shared" si="17"/>
        <v>19875.606235955056</v>
      </c>
      <c r="H250" s="46">
        <v>0</v>
      </c>
      <c r="I250" s="46">
        <v>0</v>
      </c>
      <c r="J250" s="46">
        <v>0</v>
      </c>
      <c r="K250" s="46">
        <v>0</v>
      </c>
      <c r="L250" s="47"/>
      <c r="M250" s="47" t="s">
        <v>131</v>
      </c>
      <c r="N250" s="47">
        <v>17800</v>
      </c>
      <c r="O250" s="47">
        <v>3537857.91</v>
      </c>
      <c r="P250" s="47">
        <f t="shared" si="16"/>
        <v>3520057.91</v>
      </c>
      <c r="Q250" s="48">
        <f t="shared" si="19"/>
        <v>19875.60623595506</v>
      </c>
    </row>
    <row r="251" spans="1:17" s="49" customFormat="1" ht="28.5" customHeight="1" x14ac:dyDescent="0.25">
      <c r="A251" s="31" t="s">
        <v>525</v>
      </c>
      <c r="B251" s="26" t="s">
        <v>526</v>
      </c>
      <c r="C251" s="46">
        <v>330756.09999999998</v>
      </c>
      <c r="D251" s="46">
        <v>336394</v>
      </c>
      <c r="E251" s="46">
        <v>374886.89647000004</v>
      </c>
      <c r="F251" s="46">
        <f t="shared" si="15"/>
        <v>38492.896470000036</v>
      </c>
      <c r="G251" s="46">
        <f t="shared" si="17"/>
        <v>111.44280114092405</v>
      </c>
      <c r="H251" s="46">
        <v>0</v>
      </c>
      <c r="I251" s="46">
        <v>0</v>
      </c>
      <c r="J251" s="46">
        <v>0</v>
      </c>
      <c r="K251" s="46">
        <v>0</v>
      </c>
      <c r="L251" s="47"/>
      <c r="M251" s="47">
        <v>330756100</v>
      </c>
      <c r="N251" s="47">
        <v>336394000</v>
      </c>
      <c r="O251" s="47">
        <v>374886896.47000003</v>
      </c>
      <c r="P251" s="47">
        <f t="shared" si="16"/>
        <v>38492896.470000029</v>
      </c>
      <c r="Q251" s="48">
        <f t="shared" si="19"/>
        <v>111.44280114092405</v>
      </c>
    </row>
    <row r="252" spans="1:17" s="49" customFormat="1" ht="28.5" customHeight="1" x14ac:dyDescent="0.25">
      <c r="A252" s="31" t="s">
        <v>527</v>
      </c>
      <c r="B252" s="26" t="s">
        <v>528</v>
      </c>
      <c r="C252" s="46">
        <v>0</v>
      </c>
      <c r="D252" s="46">
        <v>0</v>
      </c>
      <c r="E252" s="46">
        <v>70642.48</v>
      </c>
      <c r="F252" s="46">
        <f t="shared" si="15"/>
        <v>70642.48</v>
      </c>
      <c r="G252" s="46"/>
      <c r="H252" s="46">
        <v>0</v>
      </c>
      <c r="I252" s="46">
        <v>0</v>
      </c>
      <c r="J252" s="46">
        <v>70530.826000000001</v>
      </c>
      <c r="K252" s="46">
        <v>70530.826000000001</v>
      </c>
      <c r="L252" s="47"/>
      <c r="M252" s="47" t="s">
        <v>131</v>
      </c>
      <c r="N252" s="47" t="s">
        <v>131</v>
      </c>
      <c r="O252" s="47">
        <v>111654</v>
      </c>
      <c r="P252" s="47">
        <f t="shared" si="16"/>
        <v>111654</v>
      </c>
      <c r="Q252" s="48"/>
    </row>
    <row r="253" spans="1:17" s="49" customFormat="1" ht="28.5" customHeight="1" x14ac:dyDescent="0.25">
      <c r="A253" s="31" t="s">
        <v>529</v>
      </c>
      <c r="B253" s="26" t="s">
        <v>530</v>
      </c>
      <c r="C253" s="46">
        <v>0</v>
      </c>
      <c r="D253" s="46">
        <v>0</v>
      </c>
      <c r="E253" s="46">
        <v>18908.647199999999</v>
      </c>
      <c r="F253" s="46">
        <f t="shared" si="15"/>
        <v>18908.647199999999</v>
      </c>
      <c r="G253" s="46"/>
      <c r="H253" s="46">
        <v>0</v>
      </c>
      <c r="I253" s="46">
        <v>0</v>
      </c>
      <c r="J253" s="46">
        <v>18906.197199999999</v>
      </c>
      <c r="K253" s="46">
        <v>18906.197199999999</v>
      </c>
      <c r="L253" s="47"/>
      <c r="M253" s="47" t="s">
        <v>131</v>
      </c>
      <c r="N253" s="47" t="s">
        <v>131</v>
      </c>
      <c r="O253" s="47">
        <v>2450</v>
      </c>
      <c r="P253" s="47">
        <f t="shared" si="16"/>
        <v>2450</v>
      </c>
      <c r="Q253" s="48"/>
    </row>
    <row r="254" spans="1:17" s="49" customFormat="1" ht="24" customHeight="1" x14ac:dyDescent="0.25">
      <c r="A254" s="31" t="s">
        <v>531</v>
      </c>
      <c r="B254" s="26" t="s">
        <v>532</v>
      </c>
      <c r="C254" s="46">
        <v>5931.5</v>
      </c>
      <c r="D254" s="46">
        <v>10769.3</v>
      </c>
      <c r="E254" s="46">
        <v>91261.905129999999</v>
      </c>
      <c r="F254" s="46">
        <f t="shared" si="15"/>
        <v>80492.605129999996</v>
      </c>
      <c r="G254" s="46">
        <f t="shared" si="17"/>
        <v>847.4265284651741</v>
      </c>
      <c r="H254" s="46">
        <v>0</v>
      </c>
      <c r="I254" s="46">
        <v>0</v>
      </c>
      <c r="J254" s="46">
        <v>83105.106209999998</v>
      </c>
      <c r="K254" s="46">
        <v>83105.106209999998</v>
      </c>
      <c r="L254" s="47"/>
      <c r="M254" s="47">
        <v>5931500</v>
      </c>
      <c r="N254" s="47">
        <v>10769300</v>
      </c>
      <c r="O254" s="47">
        <v>8156798.9199999999</v>
      </c>
      <c r="P254" s="47">
        <f t="shared" si="16"/>
        <v>-2612501.08</v>
      </c>
      <c r="Q254" s="48">
        <f t="shared" si="19"/>
        <v>75.74121734931704</v>
      </c>
    </row>
    <row r="255" spans="1:17" s="45" customFormat="1" ht="24" customHeight="1" x14ac:dyDescent="0.25">
      <c r="A255" s="30" t="s">
        <v>533</v>
      </c>
      <c r="B255" s="27" t="s">
        <v>534</v>
      </c>
      <c r="C255" s="42">
        <v>221250</v>
      </c>
      <c r="D255" s="42">
        <v>221250</v>
      </c>
      <c r="E255" s="42">
        <v>261449.79424000002</v>
      </c>
      <c r="F255" s="42">
        <f t="shared" si="15"/>
        <v>40199.794240000017</v>
      </c>
      <c r="G255" s="42">
        <f t="shared" si="17"/>
        <v>118.16939852655368</v>
      </c>
      <c r="H255" s="42">
        <v>221250</v>
      </c>
      <c r="I255" s="42">
        <v>221250</v>
      </c>
      <c r="J255" s="42">
        <v>261445.76824</v>
      </c>
      <c r="K255" s="42">
        <v>40195.768240000012</v>
      </c>
      <c r="L255" s="43">
        <f t="shared" si="18"/>
        <v>118.16757886553673</v>
      </c>
      <c r="M255" s="43" t="s">
        <v>131</v>
      </c>
      <c r="N255" s="43" t="s">
        <v>131</v>
      </c>
      <c r="O255" s="43">
        <v>4026</v>
      </c>
      <c r="P255" s="43">
        <f t="shared" si="16"/>
        <v>4026</v>
      </c>
      <c r="Q255" s="44"/>
    </row>
    <row r="256" spans="1:17" s="49" customFormat="1" ht="24" customHeight="1" x14ac:dyDescent="0.25">
      <c r="A256" s="31" t="s">
        <v>533</v>
      </c>
      <c r="B256" s="26" t="s">
        <v>535</v>
      </c>
      <c r="C256" s="46">
        <v>221250</v>
      </c>
      <c r="D256" s="46">
        <v>221250</v>
      </c>
      <c r="E256" s="46">
        <v>261300.72724000001</v>
      </c>
      <c r="F256" s="46">
        <f t="shared" si="15"/>
        <v>40050.727240000007</v>
      </c>
      <c r="G256" s="46">
        <f t="shared" si="17"/>
        <v>118.10202361129944</v>
      </c>
      <c r="H256" s="46">
        <v>221250</v>
      </c>
      <c r="I256" s="46">
        <v>221250</v>
      </c>
      <c r="J256" s="46">
        <v>261296.70124000002</v>
      </c>
      <c r="K256" s="46">
        <v>40046.701240000009</v>
      </c>
      <c r="L256" s="47">
        <f t="shared" si="18"/>
        <v>118.10020395028249</v>
      </c>
      <c r="M256" s="47" t="s">
        <v>131</v>
      </c>
      <c r="N256" s="47" t="s">
        <v>131</v>
      </c>
      <c r="O256" s="47">
        <v>4026</v>
      </c>
      <c r="P256" s="47">
        <f t="shared" si="16"/>
        <v>4026</v>
      </c>
      <c r="Q256" s="48"/>
    </row>
    <row r="257" spans="1:17" s="49" customFormat="1" ht="24" customHeight="1" x14ac:dyDescent="0.25">
      <c r="A257" s="31" t="s">
        <v>536</v>
      </c>
      <c r="B257" s="26" t="s">
        <v>537</v>
      </c>
      <c r="C257" s="46">
        <v>0</v>
      </c>
      <c r="D257" s="46">
        <v>0</v>
      </c>
      <c r="E257" s="46">
        <v>149.06700000000001</v>
      </c>
      <c r="F257" s="46">
        <f t="shared" si="15"/>
        <v>149.06700000000001</v>
      </c>
      <c r="G257" s="46"/>
      <c r="H257" s="46">
        <v>0</v>
      </c>
      <c r="I257" s="46">
        <v>0</v>
      </c>
      <c r="J257" s="46">
        <v>149.06700000000001</v>
      </c>
      <c r="K257" s="46">
        <v>149.06700000000001</v>
      </c>
      <c r="L257" s="47"/>
      <c r="M257" s="47" t="s">
        <v>131</v>
      </c>
      <c r="N257" s="47" t="s">
        <v>131</v>
      </c>
      <c r="O257" s="47" t="s">
        <v>131</v>
      </c>
      <c r="P257" s="47">
        <f t="shared" si="16"/>
        <v>0</v>
      </c>
      <c r="Q257" s="48"/>
    </row>
    <row r="258" spans="1:17" s="45" customFormat="1" ht="24" customHeight="1" x14ac:dyDescent="0.25">
      <c r="A258" s="30" t="s">
        <v>538</v>
      </c>
      <c r="B258" s="27" t="s">
        <v>10</v>
      </c>
      <c r="C258" s="42">
        <v>16333937.800000001</v>
      </c>
      <c r="D258" s="42">
        <v>21111428.5</v>
      </c>
      <c r="E258" s="42">
        <v>19277884.985339999</v>
      </c>
      <c r="F258" s="42">
        <f t="shared" si="15"/>
        <v>-1833543.5146600008</v>
      </c>
      <c r="G258" s="42">
        <f t="shared" si="17"/>
        <v>91.314924451180545</v>
      </c>
      <c r="H258" s="42">
        <v>14619263.6</v>
      </c>
      <c r="I258" s="42">
        <v>19414924.100000001</v>
      </c>
      <c r="J258" s="42">
        <v>17832242.477169998</v>
      </c>
      <c r="K258" s="42">
        <v>-1582681.6228300019</v>
      </c>
      <c r="L258" s="43">
        <f t="shared" si="18"/>
        <v>91.848118413040808</v>
      </c>
      <c r="M258" s="43">
        <v>1714674200</v>
      </c>
      <c r="N258" s="43">
        <v>1696504400</v>
      </c>
      <c r="O258" s="43">
        <v>1445642508.1700001</v>
      </c>
      <c r="P258" s="43">
        <f t="shared" si="16"/>
        <v>-250861891.82999992</v>
      </c>
      <c r="Q258" s="44">
        <f t="shared" si="19"/>
        <v>85.213012602266176</v>
      </c>
    </row>
    <row r="259" spans="1:17" s="45" customFormat="1" ht="24" customHeight="1" x14ac:dyDescent="0.25">
      <c r="A259" s="30" t="s">
        <v>539</v>
      </c>
      <c r="B259" s="27" t="s">
        <v>540</v>
      </c>
      <c r="C259" s="42">
        <v>1018598.4</v>
      </c>
      <c r="D259" s="42">
        <v>2055510.9</v>
      </c>
      <c r="E259" s="42">
        <v>2046432.5372899999</v>
      </c>
      <c r="F259" s="42">
        <f t="shared" si="15"/>
        <v>-9078.3627100000158</v>
      </c>
      <c r="G259" s="42">
        <f t="shared" si="17"/>
        <v>99.558340327458254</v>
      </c>
      <c r="H259" s="42">
        <v>656943.4</v>
      </c>
      <c r="I259" s="42">
        <v>1697735.2</v>
      </c>
      <c r="J259" s="42">
        <v>1669643.7794000001</v>
      </c>
      <c r="K259" s="42">
        <v>-28091.420599999903</v>
      </c>
      <c r="L259" s="43">
        <f t="shared" si="18"/>
        <v>98.345359123142416</v>
      </c>
      <c r="M259" s="43">
        <v>361655000</v>
      </c>
      <c r="N259" s="43">
        <v>357775700</v>
      </c>
      <c r="O259" s="43">
        <v>376788757.88999999</v>
      </c>
      <c r="P259" s="43">
        <f t="shared" si="16"/>
        <v>19013057.889999986</v>
      </c>
      <c r="Q259" s="44">
        <f t="shared" si="19"/>
        <v>105.31423958921748</v>
      </c>
    </row>
    <row r="260" spans="1:17" s="45" customFormat="1" ht="24" customHeight="1" x14ac:dyDescent="0.25">
      <c r="A260" s="30" t="s">
        <v>541</v>
      </c>
      <c r="B260" s="27" t="s">
        <v>542</v>
      </c>
      <c r="C260" s="42">
        <v>1010598.4</v>
      </c>
      <c r="D260" s="42">
        <v>969219.1</v>
      </c>
      <c r="E260" s="42">
        <v>963056.43566999992</v>
      </c>
      <c r="F260" s="42">
        <f t="shared" si="15"/>
        <v>-6162.6643300000578</v>
      </c>
      <c r="G260" s="42">
        <f t="shared" si="17"/>
        <v>99.364161897965062</v>
      </c>
      <c r="H260" s="42">
        <v>648943.4</v>
      </c>
      <c r="I260" s="42">
        <v>611443.4</v>
      </c>
      <c r="J260" s="42">
        <v>586267.67778000003</v>
      </c>
      <c r="K260" s="42">
        <v>-25175.722220000029</v>
      </c>
      <c r="L260" s="43">
        <f t="shared" si="18"/>
        <v>95.882575195022142</v>
      </c>
      <c r="M260" s="43">
        <v>361655000</v>
      </c>
      <c r="N260" s="43">
        <v>357775700</v>
      </c>
      <c r="O260" s="43">
        <v>376788757.88999999</v>
      </c>
      <c r="P260" s="43">
        <f t="shared" si="16"/>
        <v>19013057.889999986</v>
      </c>
      <c r="Q260" s="44">
        <f t="shared" si="19"/>
        <v>105.31423958921748</v>
      </c>
    </row>
    <row r="261" spans="1:17" s="49" customFormat="1" ht="28.5" customHeight="1" x14ac:dyDescent="0.25">
      <c r="A261" s="31" t="s">
        <v>543</v>
      </c>
      <c r="B261" s="26" t="s">
        <v>544</v>
      </c>
      <c r="C261" s="46">
        <v>300000</v>
      </c>
      <c r="D261" s="46">
        <v>205000</v>
      </c>
      <c r="E261" s="46">
        <v>182035.71290000001</v>
      </c>
      <c r="F261" s="46">
        <f t="shared" si="15"/>
        <v>-22964.287099999987</v>
      </c>
      <c r="G261" s="46">
        <f t="shared" si="17"/>
        <v>88.797908731707324</v>
      </c>
      <c r="H261" s="46">
        <v>300000</v>
      </c>
      <c r="I261" s="46">
        <v>205000</v>
      </c>
      <c r="J261" s="46">
        <v>182035.71290000001</v>
      </c>
      <c r="K261" s="46">
        <v>-22964.287099999994</v>
      </c>
      <c r="L261" s="47">
        <f t="shared" si="18"/>
        <v>88.797908731707324</v>
      </c>
      <c r="M261" s="47" t="s">
        <v>131</v>
      </c>
      <c r="N261" s="47" t="s">
        <v>131</v>
      </c>
      <c r="O261" s="47" t="s">
        <v>131</v>
      </c>
      <c r="P261" s="47">
        <f t="shared" si="16"/>
        <v>0</v>
      </c>
      <c r="Q261" s="48"/>
    </row>
    <row r="262" spans="1:17" s="49" customFormat="1" ht="28.5" customHeight="1" x14ac:dyDescent="0.25">
      <c r="A262" s="31" t="s">
        <v>545</v>
      </c>
      <c r="B262" s="26" t="s">
        <v>546</v>
      </c>
      <c r="C262" s="46">
        <v>226896.9</v>
      </c>
      <c r="D262" s="46">
        <v>223017.60000000001</v>
      </c>
      <c r="E262" s="46">
        <v>220888.37990999999</v>
      </c>
      <c r="F262" s="46">
        <f t="shared" ref="F262:F325" si="26">E262-D262</f>
        <v>-2129.2200900000171</v>
      </c>
      <c r="G262" s="46">
        <f t="shared" ref="G262:G323" si="27">E262/D262*100</f>
        <v>99.045268135788376</v>
      </c>
      <c r="H262" s="46">
        <v>0</v>
      </c>
      <c r="I262" s="46">
        <v>0</v>
      </c>
      <c r="J262" s="46">
        <v>0</v>
      </c>
      <c r="K262" s="46">
        <v>0</v>
      </c>
      <c r="L262" s="47"/>
      <c r="M262" s="47">
        <v>226896900</v>
      </c>
      <c r="N262" s="47">
        <v>223017600</v>
      </c>
      <c r="O262" s="47">
        <v>220888379.91</v>
      </c>
      <c r="P262" s="47">
        <f t="shared" si="16"/>
        <v>-2129220.0900000036</v>
      </c>
      <c r="Q262" s="48">
        <f t="shared" si="19"/>
        <v>99.04526813578839</v>
      </c>
    </row>
    <row r="263" spans="1:17" s="49" customFormat="1" ht="28.5" customHeight="1" x14ac:dyDescent="0.25">
      <c r="A263" s="31" t="s">
        <v>547</v>
      </c>
      <c r="B263" s="26" t="s">
        <v>548</v>
      </c>
      <c r="C263" s="46">
        <v>483701.5</v>
      </c>
      <c r="D263" s="46">
        <v>541201.5</v>
      </c>
      <c r="E263" s="46">
        <v>560132.34285999998</v>
      </c>
      <c r="F263" s="46">
        <f t="shared" si="26"/>
        <v>18930.842859999975</v>
      </c>
      <c r="G263" s="46">
        <f t="shared" si="27"/>
        <v>103.4979287492736</v>
      </c>
      <c r="H263" s="46">
        <v>348943.4</v>
      </c>
      <c r="I263" s="46">
        <v>406443.4</v>
      </c>
      <c r="J263" s="46">
        <v>404231.96487999998</v>
      </c>
      <c r="K263" s="46">
        <v>-2211.4351200000046</v>
      </c>
      <c r="L263" s="47">
        <f t="shared" ref="L263:L298" si="28">J263/I263*100</f>
        <v>99.455905762032287</v>
      </c>
      <c r="M263" s="47">
        <v>134758100</v>
      </c>
      <c r="N263" s="47">
        <v>134758100</v>
      </c>
      <c r="O263" s="47">
        <v>155900377.97999999</v>
      </c>
      <c r="P263" s="47">
        <f t="shared" ref="P263:P326" si="29">O263-N263</f>
        <v>21142277.979999989</v>
      </c>
      <c r="Q263" s="48">
        <f t="shared" ref="Q263:Q326" si="30">O263/N263*100</f>
        <v>115.68905912149251</v>
      </c>
    </row>
    <row r="264" spans="1:17" s="45" customFormat="1" ht="28.5" customHeight="1" x14ac:dyDescent="0.25">
      <c r="A264" s="30" t="s">
        <v>549</v>
      </c>
      <c r="B264" s="27" t="s">
        <v>550</v>
      </c>
      <c r="C264" s="42">
        <v>8000</v>
      </c>
      <c r="D264" s="42">
        <v>1086291.8</v>
      </c>
      <c r="E264" s="42">
        <v>1083376.1016199999</v>
      </c>
      <c r="F264" s="42">
        <f t="shared" si="26"/>
        <v>-2915.6983800001908</v>
      </c>
      <c r="G264" s="42">
        <f t="shared" si="27"/>
        <v>99.731591605496774</v>
      </c>
      <c r="H264" s="42">
        <v>8000</v>
      </c>
      <c r="I264" s="42">
        <v>1086291.8</v>
      </c>
      <c r="J264" s="42">
        <v>1083376.1016199999</v>
      </c>
      <c r="K264" s="42">
        <v>-2915.6983800001144</v>
      </c>
      <c r="L264" s="43">
        <f t="shared" si="28"/>
        <v>99.731591605496774</v>
      </c>
      <c r="M264" s="43" t="s">
        <v>131</v>
      </c>
      <c r="N264" s="43" t="s">
        <v>131</v>
      </c>
      <c r="O264" s="43" t="s">
        <v>131</v>
      </c>
      <c r="P264" s="43">
        <f t="shared" si="29"/>
        <v>0</v>
      </c>
      <c r="Q264" s="44"/>
    </row>
    <row r="265" spans="1:17" s="49" customFormat="1" ht="28.5" customHeight="1" x14ac:dyDescent="0.25">
      <c r="A265" s="31" t="s">
        <v>551</v>
      </c>
      <c r="B265" s="26" t="s">
        <v>552</v>
      </c>
      <c r="C265" s="46">
        <v>8000</v>
      </c>
      <c r="D265" s="46">
        <v>1086291.8</v>
      </c>
      <c r="E265" s="46">
        <v>1083376.1016199999</v>
      </c>
      <c r="F265" s="46">
        <f t="shared" si="26"/>
        <v>-2915.6983800001908</v>
      </c>
      <c r="G265" s="46">
        <f t="shared" si="27"/>
        <v>99.731591605496774</v>
      </c>
      <c r="H265" s="46">
        <v>8000</v>
      </c>
      <c r="I265" s="46">
        <v>1086291.8</v>
      </c>
      <c r="J265" s="46">
        <v>1083376.1016199999</v>
      </c>
      <c r="K265" s="46">
        <v>-2915.6983800001144</v>
      </c>
      <c r="L265" s="47">
        <f t="shared" si="28"/>
        <v>99.731591605496774</v>
      </c>
      <c r="M265" s="47" t="s">
        <v>131</v>
      </c>
      <c r="N265" s="47" t="s">
        <v>131</v>
      </c>
      <c r="O265" s="47" t="s">
        <v>131</v>
      </c>
      <c r="P265" s="47">
        <f t="shared" si="29"/>
        <v>0</v>
      </c>
      <c r="Q265" s="48"/>
    </row>
    <row r="266" spans="1:17" s="45" customFormat="1" ht="24" customHeight="1" x14ac:dyDescent="0.25">
      <c r="A266" s="30" t="s">
        <v>553</v>
      </c>
      <c r="B266" s="27" t="s">
        <v>554</v>
      </c>
      <c r="C266" s="42">
        <v>2645022.6</v>
      </c>
      <c r="D266" s="42">
        <v>2770779.8</v>
      </c>
      <c r="E266" s="42">
        <v>2895141.9838999999</v>
      </c>
      <c r="F266" s="42">
        <f t="shared" si="26"/>
        <v>124362.18390000006</v>
      </c>
      <c r="G266" s="42">
        <f t="shared" si="27"/>
        <v>104.48834598476573</v>
      </c>
      <c r="H266" s="42">
        <v>2577439.1</v>
      </c>
      <c r="I266" s="42">
        <v>2693193.1</v>
      </c>
      <c r="J266" s="42">
        <v>2779047.5569600002</v>
      </c>
      <c r="K266" s="42">
        <v>85854.45696000004</v>
      </c>
      <c r="L266" s="43">
        <f t="shared" si="28"/>
        <v>103.18783146147226</v>
      </c>
      <c r="M266" s="43">
        <v>67583500</v>
      </c>
      <c r="N266" s="43">
        <v>77586700</v>
      </c>
      <c r="O266" s="43">
        <v>116094426.94</v>
      </c>
      <c r="P266" s="43">
        <f t="shared" si="29"/>
        <v>38507726.939999998</v>
      </c>
      <c r="Q266" s="44">
        <f t="shared" si="30"/>
        <v>149.63186595125194</v>
      </c>
    </row>
    <row r="267" spans="1:17" s="45" customFormat="1" ht="24" customHeight="1" x14ac:dyDescent="0.25">
      <c r="A267" s="30" t="s">
        <v>555</v>
      </c>
      <c r="B267" s="27" t="s">
        <v>556</v>
      </c>
      <c r="C267" s="42">
        <v>1155365.1000000001</v>
      </c>
      <c r="D267" s="42">
        <v>1265721.3</v>
      </c>
      <c r="E267" s="42">
        <v>1300335.0266500001</v>
      </c>
      <c r="F267" s="42">
        <f t="shared" si="26"/>
        <v>34613.726650000084</v>
      </c>
      <c r="G267" s="42">
        <f t="shared" si="27"/>
        <v>102.73470365474613</v>
      </c>
      <c r="H267" s="42">
        <v>1153165.1000000001</v>
      </c>
      <c r="I267" s="42">
        <v>1261293.1000000001</v>
      </c>
      <c r="J267" s="42">
        <v>1293947.7363499999</v>
      </c>
      <c r="K267" s="42">
        <v>32654.636349999906</v>
      </c>
      <c r="L267" s="43">
        <f t="shared" si="28"/>
        <v>102.58898081262791</v>
      </c>
      <c r="M267" s="43">
        <v>2200000</v>
      </c>
      <c r="N267" s="43">
        <v>4428200</v>
      </c>
      <c r="O267" s="43">
        <v>6387290.2999999998</v>
      </c>
      <c r="P267" s="43">
        <f t="shared" si="29"/>
        <v>1959090.2999999998</v>
      </c>
      <c r="Q267" s="44">
        <f t="shared" si="30"/>
        <v>144.24123345829005</v>
      </c>
    </row>
    <row r="268" spans="1:17" s="49" customFormat="1" ht="24" customHeight="1" x14ac:dyDescent="0.25">
      <c r="A268" s="31" t="s">
        <v>557</v>
      </c>
      <c r="B268" s="26" t="s">
        <v>558</v>
      </c>
      <c r="C268" s="46">
        <v>0</v>
      </c>
      <c r="D268" s="46">
        <v>0</v>
      </c>
      <c r="E268" s="46">
        <v>50.9</v>
      </c>
      <c r="F268" s="46">
        <f t="shared" si="26"/>
        <v>50.9</v>
      </c>
      <c r="G268" s="46"/>
      <c r="H268" s="46">
        <v>0</v>
      </c>
      <c r="I268" s="46">
        <v>0</v>
      </c>
      <c r="J268" s="46">
        <v>50.9</v>
      </c>
      <c r="K268" s="46">
        <v>50.9</v>
      </c>
      <c r="L268" s="47"/>
      <c r="M268" s="47" t="s">
        <v>131</v>
      </c>
      <c r="N268" s="47" t="s">
        <v>131</v>
      </c>
      <c r="O268" s="47" t="s">
        <v>131</v>
      </c>
      <c r="P268" s="47">
        <f t="shared" si="29"/>
        <v>0</v>
      </c>
      <c r="Q268" s="48"/>
    </row>
    <row r="269" spans="1:17" s="49" customFormat="1" ht="24" customHeight="1" x14ac:dyDescent="0.25">
      <c r="A269" s="31" t="s">
        <v>559</v>
      </c>
      <c r="B269" s="26" t="s">
        <v>560</v>
      </c>
      <c r="C269" s="46">
        <v>0</v>
      </c>
      <c r="D269" s="46">
        <v>0</v>
      </c>
      <c r="E269" s="46">
        <v>14802.858</v>
      </c>
      <c r="F269" s="46">
        <f t="shared" si="26"/>
        <v>14802.858</v>
      </c>
      <c r="G269" s="46"/>
      <c r="H269" s="46">
        <v>0</v>
      </c>
      <c r="I269" s="46">
        <v>0</v>
      </c>
      <c r="J269" s="46">
        <v>14802.858</v>
      </c>
      <c r="K269" s="46">
        <v>14802.858</v>
      </c>
      <c r="L269" s="47"/>
      <c r="M269" s="47" t="s">
        <v>131</v>
      </c>
      <c r="N269" s="47" t="s">
        <v>131</v>
      </c>
      <c r="O269" s="47" t="s">
        <v>131</v>
      </c>
      <c r="P269" s="47">
        <f t="shared" si="29"/>
        <v>0</v>
      </c>
      <c r="Q269" s="48"/>
    </row>
    <row r="270" spans="1:17" s="49" customFormat="1" ht="24" customHeight="1" x14ac:dyDescent="0.25">
      <c r="A270" s="31" t="s">
        <v>561</v>
      </c>
      <c r="B270" s="26" t="s">
        <v>562</v>
      </c>
      <c r="C270" s="46">
        <v>512765.1</v>
      </c>
      <c r="D270" s="46">
        <v>783293.1</v>
      </c>
      <c r="E270" s="46">
        <v>762529.48054000002</v>
      </c>
      <c r="F270" s="46">
        <f t="shared" si="26"/>
        <v>-20763.619459999958</v>
      </c>
      <c r="G270" s="46">
        <f t="shared" si="27"/>
        <v>97.349189025155468</v>
      </c>
      <c r="H270" s="46">
        <v>512765.1</v>
      </c>
      <c r="I270" s="46">
        <v>783293.1</v>
      </c>
      <c r="J270" s="46">
        <v>762529.48054000002</v>
      </c>
      <c r="K270" s="46">
        <v>-20763.619460000038</v>
      </c>
      <c r="L270" s="47">
        <f t="shared" si="28"/>
        <v>97.349189025155468</v>
      </c>
      <c r="M270" s="47" t="s">
        <v>131</v>
      </c>
      <c r="N270" s="47" t="s">
        <v>131</v>
      </c>
      <c r="O270" s="47" t="s">
        <v>131</v>
      </c>
      <c r="P270" s="47">
        <f t="shared" si="29"/>
        <v>0</v>
      </c>
      <c r="Q270" s="48"/>
    </row>
    <row r="271" spans="1:17" s="49" customFormat="1" ht="24" customHeight="1" x14ac:dyDescent="0.25">
      <c r="A271" s="31" t="s">
        <v>563</v>
      </c>
      <c r="B271" s="26" t="s">
        <v>564</v>
      </c>
      <c r="C271" s="46">
        <v>214000</v>
      </c>
      <c r="D271" s="46">
        <v>214000</v>
      </c>
      <c r="E271" s="46">
        <v>204192.86497999998</v>
      </c>
      <c r="F271" s="46">
        <f t="shared" si="26"/>
        <v>-9807.1350200000161</v>
      </c>
      <c r="G271" s="46">
        <f t="shared" si="27"/>
        <v>95.417226626168215</v>
      </c>
      <c r="H271" s="46">
        <v>214000</v>
      </c>
      <c r="I271" s="46">
        <v>214000</v>
      </c>
      <c r="J271" s="46">
        <v>204192.86497999998</v>
      </c>
      <c r="K271" s="46">
        <v>-9807.1350200000106</v>
      </c>
      <c r="L271" s="47">
        <f t="shared" si="28"/>
        <v>95.417226626168215</v>
      </c>
      <c r="M271" s="47" t="s">
        <v>131</v>
      </c>
      <c r="N271" s="47" t="s">
        <v>131</v>
      </c>
      <c r="O271" s="47" t="s">
        <v>131</v>
      </c>
      <c r="P271" s="47">
        <f t="shared" si="29"/>
        <v>0</v>
      </c>
      <c r="Q271" s="48"/>
    </row>
    <row r="272" spans="1:17" s="49" customFormat="1" ht="24" customHeight="1" x14ac:dyDescent="0.25">
      <c r="A272" s="31" t="s">
        <v>565</v>
      </c>
      <c r="B272" s="26" t="s">
        <v>566</v>
      </c>
      <c r="C272" s="46">
        <v>420000</v>
      </c>
      <c r="D272" s="46">
        <v>250000</v>
      </c>
      <c r="E272" s="46">
        <v>242412.46686000002</v>
      </c>
      <c r="F272" s="46">
        <f t="shared" si="26"/>
        <v>-7587.533139999985</v>
      </c>
      <c r="G272" s="46">
        <f t="shared" si="27"/>
        <v>96.964986744000001</v>
      </c>
      <c r="H272" s="46">
        <v>420000</v>
      </c>
      <c r="I272" s="46">
        <v>250000</v>
      </c>
      <c r="J272" s="46">
        <v>242412.46686000002</v>
      </c>
      <c r="K272" s="46">
        <v>-7587.5331399999859</v>
      </c>
      <c r="L272" s="47">
        <f t="shared" si="28"/>
        <v>96.964986744000001</v>
      </c>
      <c r="M272" s="47" t="s">
        <v>131</v>
      </c>
      <c r="N272" s="47" t="s">
        <v>131</v>
      </c>
      <c r="O272" s="47" t="s">
        <v>131</v>
      </c>
      <c r="P272" s="47">
        <f t="shared" si="29"/>
        <v>0</v>
      </c>
      <c r="Q272" s="48"/>
    </row>
    <row r="273" spans="1:17" s="49" customFormat="1" ht="28.5" customHeight="1" x14ac:dyDescent="0.25">
      <c r="A273" s="31" t="s">
        <v>567</v>
      </c>
      <c r="B273" s="26" t="s">
        <v>568</v>
      </c>
      <c r="C273" s="46">
        <v>6400</v>
      </c>
      <c r="D273" s="46">
        <v>14000</v>
      </c>
      <c r="E273" s="46">
        <v>14427.817999999999</v>
      </c>
      <c r="F273" s="46">
        <f t="shared" si="26"/>
        <v>427.8179999999993</v>
      </c>
      <c r="G273" s="46">
        <f t="shared" si="27"/>
        <v>103.05584285714285</v>
      </c>
      <c r="H273" s="46">
        <v>6400</v>
      </c>
      <c r="I273" s="46">
        <v>14000</v>
      </c>
      <c r="J273" s="46">
        <v>14427.817999999999</v>
      </c>
      <c r="K273" s="46">
        <v>427.81799999999998</v>
      </c>
      <c r="L273" s="47">
        <f t="shared" si="28"/>
        <v>103.05584285714285</v>
      </c>
      <c r="M273" s="47" t="s">
        <v>131</v>
      </c>
      <c r="N273" s="47" t="s">
        <v>131</v>
      </c>
      <c r="O273" s="47" t="s">
        <v>131</v>
      </c>
      <c r="P273" s="47">
        <f t="shared" si="29"/>
        <v>0</v>
      </c>
      <c r="Q273" s="48"/>
    </row>
    <row r="274" spans="1:17" s="49" customFormat="1" ht="24" customHeight="1" x14ac:dyDescent="0.25">
      <c r="A274" s="31" t="s">
        <v>569</v>
      </c>
      <c r="B274" s="26" t="s">
        <v>570</v>
      </c>
      <c r="C274" s="46">
        <v>2200</v>
      </c>
      <c r="D274" s="46">
        <v>4428.2</v>
      </c>
      <c r="E274" s="46">
        <v>61918.638270000003</v>
      </c>
      <c r="F274" s="46">
        <f t="shared" si="26"/>
        <v>57490.438270000006</v>
      </c>
      <c r="G274" s="46">
        <f t="shared" si="27"/>
        <v>1398.2800747482049</v>
      </c>
      <c r="H274" s="46">
        <v>0</v>
      </c>
      <c r="I274" s="46">
        <v>0</v>
      </c>
      <c r="J274" s="46">
        <v>55531.347969999995</v>
      </c>
      <c r="K274" s="46">
        <v>55531.347969999995</v>
      </c>
      <c r="L274" s="47"/>
      <c r="M274" s="47">
        <v>2200000</v>
      </c>
      <c r="N274" s="47">
        <v>4428200</v>
      </c>
      <c r="O274" s="47">
        <v>6387290.2999999998</v>
      </c>
      <c r="P274" s="47">
        <f t="shared" si="29"/>
        <v>1959090.2999999998</v>
      </c>
      <c r="Q274" s="48">
        <f t="shared" si="30"/>
        <v>144.24123345829005</v>
      </c>
    </row>
    <row r="275" spans="1:17" s="45" customFormat="1" ht="24" customHeight="1" x14ac:dyDescent="0.25">
      <c r="A275" s="30" t="s">
        <v>571</v>
      </c>
      <c r="B275" s="27" t="s">
        <v>572</v>
      </c>
      <c r="C275" s="42">
        <v>851500</v>
      </c>
      <c r="D275" s="42">
        <v>811500</v>
      </c>
      <c r="E275" s="42">
        <v>851038.19175999996</v>
      </c>
      <c r="F275" s="42">
        <f t="shared" si="26"/>
        <v>39538.191759999958</v>
      </c>
      <c r="G275" s="42">
        <f t="shared" si="27"/>
        <v>104.87223558348737</v>
      </c>
      <c r="H275" s="42">
        <v>851500</v>
      </c>
      <c r="I275" s="42">
        <v>811500</v>
      </c>
      <c r="J275" s="42">
        <v>851038.19175999996</v>
      </c>
      <c r="K275" s="42">
        <v>39538.191759999987</v>
      </c>
      <c r="L275" s="43">
        <f t="shared" si="28"/>
        <v>104.87223558348737</v>
      </c>
      <c r="M275" s="43" t="s">
        <v>131</v>
      </c>
      <c r="N275" s="43" t="s">
        <v>131</v>
      </c>
      <c r="O275" s="43" t="s">
        <v>131</v>
      </c>
      <c r="P275" s="43">
        <f t="shared" si="29"/>
        <v>0</v>
      </c>
      <c r="Q275" s="44"/>
    </row>
    <row r="276" spans="1:17" s="49" customFormat="1" ht="28.5" customHeight="1" x14ac:dyDescent="0.25">
      <c r="A276" s="31" t="s">
        <v>573</v>
      </c>
      <c r="B276" s="26" t="s">
        <v>574</v>
      </c>
      <c r="C276" s="46">
        <v>84500</v>
      </c>
      <c r="D276" s="46">
        <v>84500</v>
      </c>
      <c r="E276" s="46">
        <v>83254.808310000008</v>
      </c>
      <c r="F276" s="46">
        <f t="shared" si="26"/>
        <v>-1245.1916899999924</v>
      </c>
      <c r="G276" s="46">
        <f t="shared" si="27"/>
        <v>98.526400366863925</v>
      </c>
      <c r="H276" s="46">
        <v>84500</v>
      </c>
      <c r="I276" s="46">
        <v>84500</v>
      </c>
      <c r="J276" s="46">
        <v>83254.808310000008</v>
      </c>
      <c r="K276" s="46">
        <v>-1245.1916899999976</v>
      </c>
      <c r="L276" s="47">
        <f t="shared" si="28"/>
        <v>98.526400366863925</v>
      </c>
      <c r="M276" s="47" t="s">
        <v>131</v>
      </c>
      <c r="N276" s="47" t="s">
        <v>131</v>
      </c>
      <c r="O276" s="47" t="s">
        <v>131</v>
      </c>
      <c r="P276" s="47">
        <f t="shared" si="29"/>
        <v>0</v>
      </c>
      <c r="Q276" s="48"/>
    </row>
    <row r="277" spans="1:17" s="49" customFormat="1" ht="28.5" customHeight="1" x14ac:dyDescent="0.25">
      <c r="A277" s="31" t="s">
        <v>575</v>
      </c>
      <c r="B277" s="26" t="s">
        <v>576</v>
      </c>
      <c r="C277" s="46">
        <v>190500</v>
      </c>
      <c r="D277" s="46">
        <v>190500</v>
      </c>
      <c r="E277" s="46">
        <v>206554.11351</v>
      </c>
      <c r="F277" s="46">
        <f t="shared" si="26"/>
        <v>16054.113509999996</v>
      </c>
      <c r="G277" s="46">
        <f t="shared" si="27"/>
        <v>108.42735617322833</v>
      </c>
      <c r="H277" s="46">
        <v>190500</v>
      </c>
      <c r="I277" s="46">
        <v>190500</v>
      </c>
      <c r="J277" s="46">
        <v>206554.11351</v>
      </c>
      <c r="K277" s="46">
        <v>16054.11350999999</v>
      </c>
      <c r="L277" s="47">
        <f t="shared" si="28"/>
        <v>108.42735617322833</v>
      </c>
      <c r="M277" s="47" t="s">
        <v>131</v>
      </c>
      <c r="N277" s="47" t="s">
        <v>131</v>
      </c>
      <c r="O277" s="47" t="s">
        <v>131</v>
      </c>
      <c r="P277" s="47">
        <f t="shared" si="29"/>
        <v>0</v>
      </c>
      <c r="Q277" s="48"/>
    </row>
    <row r="278" spans="1:17" s="49" customFormat="1" ht="28.5" customHeight="1" x14ac:dyDescent="0.25">
      <c r="A278" s="31" t="s">
        <v>577</v>
      </c>
      <c r="B278" s="26" t="s">
        <v>578</v>
      </c>
      <c r="C278" s="46">
        <v>210000</v>
      </c>
      <c r="D278" s="46">
        <v>210000</v>
      </c>
      <c r="E278" s="46">
        <v>252200.13181999998</v>
      </c>
      <c r="F278" s="46">
        <f t="shared" si="26"/>
        <v>42200.131819999981</v>
      </c>
      <c r="G278" s="46">
        <f t="shared" si="27"/>
        <v>120.09530086666666</v>
      </c>
      <c r="H278" s="46">
        <v>210000</v>
      </c>
      <c r="I278" s="46">
        <v>210000</v>
      </c>
      <c r="J278" s="46">
        <v>252200.13181999998</v>
      </c>
      <c r="K278" s="46">
        <v>42200.131819999995</v>
      </c>
      <c r="L278" s="47">
        <f t="shared" si="28"/>
        <v>120.09530086666666</v>
      </c>
      <c r="M278" s="47" t="s">
        <v>131</v>
      </c>
      <c r="N278" s="47" t="s">
        <v>131</v>
      </c>
      <c r="O278" s="47" t="s">
        <v>131</v>
      </c>
      <c r="P278" s="47">
        <f t="shared" si="29"/>
        <v>0</v>
      </c>
      <c r="Q278" s="48"/>
    </row>
    <row r="279" spans="1:17" s="49" customFormat="1" ht="28.5" customHeight="1" x14ac:dyDescent="0.25">
      <c r="A279" s="31" t="s">
        <v>579</v>
      </c>
      <c r="B279" s="26" t="s">
        <v>580</v>
      </c>
      <c r="C279" s="46">
        <v>100000</v>
      </c>
      <c r="D279" s="46">
        <v>100000</v>
      </c>
      <c r="E279" s="46">
        <v>95047.411519999994</v>
      </c>
      <c r="F279" s="46">
        <f t="shared" si="26"/>
        <v>-4952.5884800000058</v>
      </c>
      <c r="G279" s="46">
        <f t="shared" si="27"/>
        <v>95.047411519999997</v>
      </c>
      <c r="H279" s="46">
        <v>100000</v>
      </c>
      <c r="I279" s="46">
        <v>100000</v>
      </c>
      <c r="J279" s="46">
        <v>95047.411519999994</v>
      </c>
      <c r="K279" s="46">
        <v>-4952.588480000004</v>
      </c>
      <c r="L279" s="47">
        <f t="shared" si="28"/>
        <v>95.047411519999997</v>
      </c>
      <c r="M279" s="47" t="s">
        <v>131</v>
      </c>
      <c r="N279" s="47" t="s">
        <v>131</v>
      </c>
      <c r="O279" s="47" t="s">
        <v>131</v>
      </c>
      <c r="P279" s="47">
        <f t="shared" si="29"/>
        <v>0</v>
      </c>
      <c r="Q279" s="48"/>
    </row>
    <row r="280" spans="1:17" s="49" customFormat="1" ht="28.5" customHeight="1" x14ac:dyDescent="0.25">
      <c r="A280" s="31" t="s">
        <v>581</v>
      </c>
      <c r="B280" s="26" t="s">
        <v>582</v>
      </c>
      <c r="C280" s="46">
        <v>0</v>
      </c>
      <c r="D280" s="46">
        <v>0</v>
      </c>
      <c r="E280" s="46">
        <v>14.387120000000001</v>
      </c>
      <c r="F280" s="46">
        <f t="shared" si="26"/>
        <v>14.387120000000001</v>
      </c>
      <c r="G280" s="46"/>
      <c r="H280" s="46">
        <v>0</v>
      </c>
      <c r="I280" s="46">
        <v>0</v>
      </c>
      <c r="J280" s="46">
        <v>14.387120000000001</v>
      </c>
      <c r="K280" s="46">
        <v>14.387120000000001</v>
      </c>
      <c r="L280" s="47"/>
      <c r="M280" s="47" t="s">
        <v>131</v>
      </c>
      <c r="N280" s="47" t="s">
        <v>131</v>
      </c>
      <c r="O280" s="47" t="s">
        <v>131</v>
      </c>
      <c r="P280" s="47">
        <f t="shared" si="29"/>
        <v>0</v>
      </c>
      <c r="Q280" s="48"/>
    </row>
    <row r="281" spans="1:17" s="49" customFormat="1" ht="28.5" customHeight="1" x14ac:dyDescent="0.25">
      <c r="A281" s="31" t="s">
        <v>583</v>
      </c>
      <c r="B281" s="26" t="s">
        <v>584</v>
      </c>
      <c r="C281" s="46">
        <v>150000</v>
      </c>
      <c r="D281" s="46">
        <v>150000</v>
      </c>
      <c r="E281" s="46">
        <v>134154.26500000001</v>
      </c>
      <c r="F281" s="46">
        <f t="shared" si="26"/>
        <v>-15845.734999999986</v>
      </c>
      <c r="G281" s="46">
        <f t="shared" si="27"/>
        <v>89.436176666666682</v>
      </c>
      <c r="H281" s="46">
        <v>150000</v>
      </c>
      <c r="I281" s="46">
        <v>150000</v>
      </c>
      <c r="J281" s="46">
        <v>134154.26500000001</v>
      </c>
      <c r="K281" s="46">
        <v>-15845.735000000001</v>
      </c>
      <c r="L281" s="47">
        <f t="shared" si="28"/>
        <v>89.436176666666682</v>
      </c>
      <c r="M281" s="47" t="s">
        <v>131</v>
      </c>
      <c r="N281" s="47" t="s">
        <v>131</v>
      </c>
      <c r="O281" s="47" t="s">
        <v>131</v>
      </c>
      <c r="P281" s="47">
        <f t="shared" si="29"/>
        <v>0</v>
      </c>
      <c r="Q281" s="48"/>
    </row>
    <row r="282" spans="1:17" s="49" customFormat="1" ht="28.5" customHeight="1" x14ac:dyDescent="0.25">
      <c r="A282" s="31" t="s">
        <v>585</v>
      </c>
      <c r="B282" s="26" t="s">
        <v>586</v>
      </c>
      <c r="C282" s="46">
        <v>16500</v>
      </c>
      <c r="D282" s="46">
        <v>16500</v>
      </c>
      <c r="E282" s="46">
        <v>16306.53745</v>
      </c>
      <c r="F282" s="46">
        <f t="shared" si="26"/>
        <v>-193.46255000000019</v>
      </c>
      <c r="G282" s="46">
        <f t="shared" si="27"/>
        <v>98.827499696969696</v>
      </c>
      <c r="H282" s="46">
        <v>16500</v>
      </c>
      <c r="I282" s="46">
        <v>16500</v>
      </c>
      <c r="J282" s="46">
        <v>16306.53745</v>
      </c>
      <c r="K282" s="46">
        <v>-193.46255000000073</v>
      </c>
      <c r="L282" s="47">
        <f t="shared" si="28"/>
        <v>98.827499696969696</v>
      </c>
      <c r="M282" s="47" t="s">
        <v>131</v>
      </c>
      <c r="N282" s="47" t="s">
        <v>131</v>
      </c>
      <c r="O282" s="47" t="s">
        <v>131</v>
      </c>
      <c r="P282" s="47">
        <f t="shared" si="29"/>
        <v>0</v>
      </c>
      <c r="Q282" s="48"/>
    </row>
    <row r="283" spans="1:17" s="49" customFormat="1" ht="28.5" customHeight="1" x14ac:dyDescent="0.25">
      <c r="A283" s="31" t="s">
        <v>587</v>
      </c>
      <c r="B283" s="26" t="s">
        <v>588</v>
      </c>
      <c r="C283" s="46">
        <v>100000</v>
      </c>
      <c r="D283" s="46">
        <v>60000</v>
      </c>
      <c r="E283" s="46">
        <v>48753.633799999996</v>
      </c>
      <c r="F283" s="46">
        <f t="shared" si="26"/>
        <v>-11246.366200000004</v>
      </c>
      <c r="G283" s="46">
        <f t="shared" si="27"/>
        <v>81.256056333333333</v>
      </c>
      <c r="H283" s="46">
        <v>100000</v>
      </c>
      <c r="I283" s="46">
        <v>60000</v>
      </c>
      <c r="J283" s="46">
        <v>48753.633799999996</v>
      </c>
      <c r="K283" s="46">
        <v>-11246.366200000002</v>
      </c>
      <c r="L283" s="47">
        <f t="shared" si="28"/>
        <v>81.256056333333333</v>
      </c>
      <c r="M283" s="47" t="s">
        <v>131</v>
      </c>
      <c r="N283" s="47" t="s">
        <v>131</v>
      </c>
      <c r="O283" s="47" t="s">
        <v>131</v>
      </c>
      <c r="P283" s="47">
        <f t="shared" si="29"/>
        <v>0</v>
      </c>
      <c r="Q283" s="48"/>
    </row>
    <row r="284" spans="1:17" s="49" customFormat="1" ht="28.5" customHeight="1" x14ac:dyDescent="0.25">
      <c r="A284" s="31" t="s">
        <v>589</v>
      </c>
      <c r="B284" s="26" t="s">
        <v>590</v>
      </c>
      <c r="C284" s="46">
        <v>0</v>
      </c>
      <c r="D284" s="46">
        <v>0</v>
      </c>
      <c r="E284" s="46">
        <v>14752.90323</v>
      </c>
      <c r="F284" s="46">
        <f t="shared" si="26"/>
        <v>14752.90323</v>
      </c>
      <c r="G284" s="46"/>
      <c r="H284" s="46">
        <v>0</v>
      </c>
      <c r="I284" s="46">
        <v>0</v>
      </c>
      <c r="J284" s="46">
        <v>14752.90323</v>
      </c>
      <c r="K284" s="46">
        <v>14752.90323</v>
      </c>
      <c r="L284" s="47"/>
      <c r="M284" s="47" t="s">
        <v>131</v>
      </c>
      <c r="N284" s="47" t="s">
        <v>131</v>
      </c>
      <c r="O284" s="47" t="s">
        <v>131</v>
      </c>
      <c r="P284" s="47">
        <f t="shared" si="29"/>
        <v>0</v>
      </c>
      <c r="Q284" s="48"/>
    </row>
    <row r="285" spans="1:17" s="45" customFormat="1" ht="28.5" customHeight="1" x14ac:dyDescent="0.25">
      <c r="A285" s="30" t="s">
        <v>591</v>
      </c>
      <c r="B285" s="27" t="s">
        <v>592</v>
      </c>
      <c r="C285" s="42">
        <v>0</v>
      </c>
      <c r="D285" s="42">
        <v>0</v>
      </c>
      <c r="E285" s="42">
        <v>2571.5798500000001</v>
      </c>
      <c r="F285" s="42">
        <f t="shared" si="26"/>
        <v>2571.5798500000001</v>
      </c>
      <c r="G285" s="42"/>
      <c r="H285" s="42">
        <v>0</v>
      </c>
      <c r="I285" s="42">
        <v>0</v>
      </c>
      <c r="J285" s="42">
        <v>2571.5798500000001</v>
      </c>
      <c r="K285" s="42">
        <v>2571.5798500000001</v>
      </c>
      <c r="L285" s="43"/>
      <c r="M285" s="43" t="s">
        <v>131</v>
      </c>
      <c r="N285" s="43" t="s">
        <v>131</v>
      </c>
      <c r="O285" s="43" t="s">
        <v>131</v>
      </c>
      <c r="P285" s="43">
        <f t="shared" si="29"/>
        <v>0</v>
      </c>
      <c r="Q285" s="44"/>
    </row>
    <row r="286" spans="1:17" s="49" customFormat="1" ht="28.5" customHeight="1" x14ac:dyDescent="0.25">
      <c r="A286" s="31" t="s">
        <v>591</v>
      </c>
      <c r="B286" s="26" t="s">
        <v>593</v>
      </c>
      <c r="C286" s="46">
        <v>0</v>
      </c>
      <c r="D286" s="46">
        <v>0</v>
      </c>
      <c r="E286" s="46">
        <v>2571.5798500000001</v>
      </c>
      <c r="F286" s="46">
        <f t="shared" si="26"/>
        <v>2571.5798500000001</v>
      </c>
      <c r="G286" s="46"/>
      <c r="H286" s="46">
        <v>0</v>
      </c>
      <c r="I286" s="46">
        <v>0</v>
      </c>
      <c r="J286" s="46">
        <v>2571.5798500000001</v>
      </c>
      <c r="K286" s="46">
        <v>2571.5798500000001</v>
      </c>
      <c r="L286" s="47"/>
      <c r="M286" s="47" t="s">
        <v>131</v>
      </c>
      <c r="N286" s="47" t="s">
        <v>131</v>
      </c>
      <c r="O286" s="47" t="s">
        <v>131</v>
      </c>
      <c r="P286" s="47">
        <f t="shared" si="29"/>
        <v>0</v>
      </c>
      <c r="Q286" s="48"/>
    </row>
    <row r="287" spans="1:17" s="45" customFormat="1" ht="20.25" customHeight="1" x14ac:dyDescent="0.25">
      <c r="A287" s="30" t="s">
        <v>594</v>
      </c>
      <c r="B287" s="27" t="s">
        <v>595</v>
      </c>
      <c r="C287" s="42">
        <v>638157.5</v>
      </c>
      <c r="D287" s="42">
        <v>693558.5</v>
      </c>
      <c r="E287" s="42">
        <v>741197.18564000004</v>
      </c>
      <c r="F287" s="42">
        <f t="shared" si="26"/>
        <v>47638.68564000004</v>
      </c>
      <c r="G287" s="42">
        <f t="shared" si="27"/>
        <v>106.86873358772189</v>
      </c>
      <c r="H287" s="42">
        <v>572774</v>
      </c>
      <c r="I287" s="42">
        <v>620400</v>
      </c>
      <c r="J287" s="42">
        <v>631490.049</v>
      </c>
      <c r="K287" s="42">
        <v>11090.049000000001</v>
      </c>
      <c r="L287" s="43">
        <f t="shared" si="28"/>
        <v>101.78756431334624</v>
      </c>
      <c r="M287" s="43">
        <v>65383500</v>
      </c>
      <c r="N287" s="43">
        <v>73158500</v>
      </c>
      <c r="O287" s="43">
        <v>109707136.64</v>
      </c>
      <c r="P287" s="43">
        <f t="shared" si="29"/>
        <v>36548636.640000001</v>
      </c>
      <c r="Q287" s="44">
        <f t="shared" si="30"/>
        <v>149.95815474620173</v>
      </c>
    </row>
    <row r="288" spans="1:17" s="49" customFormat="1" ht="24" customHeight="1" x14ac:dyDescent="0.25">
      <c r="A288" s="31" t="s">
        <v>596</v>
      </c>
      <c r="B288" s="26" t="s">
        <v>597</v>
      </c>
      <c r="C288" s="46">
        <v>557374</v>
      </c>
      <c r="D288" s="46">
        <v>590000</v>
      </c>
      <c r="E288" s="46">
        <v>596047.80500000005</v>
      </c>
      <c r="F288" s="46">
        <f t="shared" si="26"/>
        <v>6047.8050000000512</v>
      </c>
      <c r="G288" s="46">
        <f t="shared" si="27"/>
        <v>101.02505169491526</v>
      </c>
      <c r="H288" s="46">
        <v>557374</v>
      </c>
      <c r="I288" s="46">
        <v>590000</v>
      </c>
      <c r="J288" s="46">
        <v>596047.80500000005</v>
      </c>
      <c r="K288" s="46">
        <v>6047.8050000000003</v>
      </c>
      <c r="L288" s="47">
        <f t="shared" si="28"/>
        <v>101.02505169491526</v>
      </c>
      <c r="M288" s="47" t="s">
        <v>131</v>
      </c>
      <c r="N288" s="47" t="s">
        <v>131</v>
      </c>
      <c r="O288" s="47" t="s">
        <v>131</v>
      </c>
      <c r="P288" s="47">
        <f t="shared" si="29"/>
        <v>0</v>
      </c>
      <c r="Q288" s="48"/>
    </row>
    <row r="289" spans="1:17" s="49" customFormat="1" ht="24" customHeight="1" x14ac:dyDescent="0.25">
      <c r="A289" s="31" t="s">
        <v>598</v>
      </c>
      <c r="B289" s="26" t="s">
        <v>599</v>
      </c>
      <c r="C289" s="46">
        <v>54997.5</v>
      </c>
      <c r="D289" s="46">
        <v>55452.5</v>
      </c>
      <c r="E289" s="46">
        <v>54616.229590000003</v>
      </c>
      <c r="F289" s="46">
        <f t="shared" si="26"/>
        <v>-836.27040999999736</v>
      </c>
      <c r="G289" s="46">
        <f t="shared" si="27"/>
        <v>98.49191576574546</v>
      </c>
      <c r="H289" s="46">
        <v>0</v>
      </c>
      <c r="I289" s="46">
        <v>0</v>
      </c>
      <c r="J289" s="46">
        <v>0</v>
      </c>
      <c r="K289" s="46">
        <v>0</v>
      </c>
      <c r="L289" s="47"/>
      <c r="M289" s="47">
        <v>54997500</v>
      </c>
      <c r="N289" s="47">
        <v>55452500</v>
      </c>
      <c r="O289" s="47">
        <v>54616229.590000004</v>
      </c>
      <c r="P289" s="47">
        <f t="shared" si="29"/>
        <v>-836270.40999999642</v>
      </c>
      <c r="Q289" s="48">
        <f t="shared" si="30"/>
        <v>98.49191576574546</v>
      </c>
    </row>
    <row r="290" spans="1:17" s="49" customFormat="1" ht="24" customHeight="1" x14ac:dyDescent="0.25">
      <c r="A290" s="31" t="s">
        <v>600</v>
      </c>
      <c r="B290" s="26" t="s">
        <v>601</v>
      </c>
      <c r="C290" s="46">
        <v>10386</v>
      </c>
      <c r="D290" s="46">
        <v>16586</v>
      </c>
      <c r="E290" s="46">
        <v>14758.84705</v>
      </c>
      <c r="F290" s="46">
        <f t="shared" si="26"/>
        <v>-1827.1529499999997</v>
      </c>
      <c r="G290" s="46">
        <f t="shared" si="27"/>
        <v>88.983763716387315</v>
      </c>
      <c r="H290" s="46">
        <v>0</v>
      </c>
      <c r="I290" s="46">
        <v>0</v>
      </c>
      <c r="J290" s="46">
        <v>0</v>
      </c>
      <c r="K290" s="46">
        <v>0</v>
      </c>
      <c r="L290" s="47"/>
      <c r="M290" s="47">
        <v>10386000</v>
      </c>
      <c r="N290" s="47">
        <v>16586000</v>
      </c>
      <c r="O290" s="47">
        <v>14758847.050000001</v>
      </c>
      <c r="P290" s="47">
        <f t="shared" si="29"/>
        <v>-1827152.9499999993</v>
      </c>
      <c r="Q290" s="48">
        <f t="shared" si="30"/>
        <v>88.983763716387315</v>
      </c>
    </row>
    <row r="291" spans="1:17" s="49" customFormat="1" ht="28.5" customHeight="1" x14ac:dyDescent="0.25">
      <c r="A291" s="31" t="s">
        <v>602</v>
      </c>
      <c r="B291" s="26" t="s">
        <v>603</v>
      </c>
      <c r="C291" s="46">
        <v>0</v>
      </c>
      <c r="D291" s="46">
        <v>1120</v>
      </c>
      <c r="E291" s="46">
        <v>40332.06</v>
      </c>
      <c r="F291" s="46">
        <f t="shared" si="26"/>
        <v>39212.06</v>
      </c>
      <c r="G291" s="46">
        <f t="shared" si="27"/>
        <v>3601.0767857142851</v>
      </c>
      <c r="H291" s="46">
        <v>0</v>
      </c>
      <c r="I291" s="46">
        <v>0</v>
      </c>
      <c r="J291" s="46">
        <v>0</v>
      </c>
      <c r="K291" s="46">
        <v>0</v>
      </c>
      <c r="L291" s="47"/>
      <c r="M291" s="47">
        <v>0</v>
      </c>
      <c r="N291" s="47">
        <v>1120000</v>
      </c>
      <c r="O291" s="47">
        <v>40332060</v>
      </c>
      <c r="P291" s="47">
        <f t="shared" si="29"/>
        <v>39212060</v>
      </c>
      <c r="Q291" s="48">
        <f t="shared" si="30"/>
        <v>3601.076785714286</v>
      </c>
    </row>
    <row r="292" spans="1:17" s="49" customFormat="1" ht="28.5" customHeight="1" x14ac:dyDescent="0.25">
      <c r="A292" s="31" t="s">
        <v>604</v>
      </c>
      <c r="B292" s="26" t="s">
        <v>605</v>
      </c>
      <c r="C292" s="46">
        <v>0</v>
      </c>
      <c r="D292" s="46">
        <v>0</v>
      </c>
      <c r="E292" s="46">
        <v>2000</v>
      </c>
      <c r="F292" s="46">
        <f t="shared" si="26"/>
        <v>2000</v>
      </c>
      <c r="G292" s="46"/>
      <c r="H292" s="46">
        <v>0</v>
      </c>
      <c r="I292" s="46">
        <v>0</v>
      </c>
      <c r="J292" s="46">
        <v>2000</v>
      </c>
      <c r="K292" s="46">
        <v>2000</v>
      </c>
      <c r="L292" s="47"/>
      <c r="M292" s="47" t="s">
        <v>131</v>
      </c>
      <c r="N292" s="47" t="s">
        <v>131</v>
      </c>
      <c r="O292" s="47" t="s">
        <v>131</v>
      </c>
      <c r="P292" s="47">
        <f t="shared" si="29"/>
        <v>0</v>
      </c>
      <c r="Q292" s="48"/>
    </row>
    <row r="293" spans="1:17" s="49" customFormat="1" ht="28.5" customHeight="1" x14ac:dyDescent="0.25">
      <c r="A293" s="31" t="s">
        <v>606</v>
      </c>
      <c r="B293" s="26" t="s">
        <v>607</v>
      </c>
      <c r="C293" s="46">
        <v>0</v>
      </c>
      <c r="D293" s="46">
        <v>0</v>
      </c>
      <c r="E293" s="46">
        <v>1751.673</v>
      </c>
      <c r="F293" s="46">
        <f t="shared" si="26"/>
        <v>1751.673</v>
      </c>
      <c r="G293" s="46"/>
      <c r="H293" s="46">
        <v>0</v>
      </c>
      <c r="I293" s="46">
        <v>0</v>
      </c>
      <c r="J293" s="46">
        <v>1751.673</v>
      </c>
      <c r="K293" s="46">
        <v>1751.673</v>
      </c>
      <c r="L293" s="47"/>
      <c r="M293" s="47" t="s">
        <v>131</v>
      </c>
      <c r="N293" s="47" t="s">
        <v>131</v>
      </c>
      <c r="O293" s="47" t="s">
        <v>131</v>
      </c>
      <c r="P293" s="47">
        <f t="shared" si="29"/>
        <v>0</v>
      </c>
      <c r="Q293" s="48"/>
    </row>
    <row r="294" spans="1:17" s="49" customFormat="1" ht="28.5" customHeight="1" x14ac:dyDescent="0.25">
      <c r="A294" s="31" t="s">
        <v>608</v>
      </c>
      <c r="B294" s="26" t="s">
        <v>609</v>
      </c>
      <c r="C294" s="46">
        <v>15400</v>
      </c>
      <c r="D294" s="46">
        <v>30400</v>
      </c>
      <c r="E294" s="46">
        <v>31679.833999999999</v>
      </c>
      <c r="F294" s="46">
        <f t="shared" si="26"/>
        <v>1279.8339999999989</v>
      </c>
      <c r="G294" s="46">
        <f t="shared" si="27"/>
        <v>104.20998026315789</v>
      </c>
      <c r="H294" s="46">
        <v>15400</v>
      </c>
      <c r="I294" s="46">
        <v>30400</v>
      </c>
      <c r="J294" s="46">
        <v>31679.833999999999</v>
      </c>
      <c r="K294" s="46">
        <v>1279.8340000000001</v>
      </c>
      <c r="L294" s="47">
        <f t="shared" si="28"/>
        <v>104.20998026315789</v>
      </c>
      <c r="M294" s="47" t="s">
        <v>131</v>
      </c>
      <c r="N294" s="47" t="s">
        <v>131</v>
      </c>
      <c r="O294" s="47" t="s">
        <v>131</v>
      </c>
      <c r="P294" s="47">
        <f t="shared" si="29"/>
        <v>0</v>
      </c>
      <c r="Q294" s="48"/>
    </row>
    <row r="295" spans="1:17" s="49" customFormat="1" ht="28.5" customHeight="1" x14ac:dyDescent="0.25">
      <c r="A295" s="31" t="s">
        <v>610</v>
      </c>
      <c r="B295" s="26" t="s">
        <v>611</v>
      </c>
      <c r="C295" s="46">
        <v>0</v>
      </c>
      <c r="D295" s="46">
        <v>0</v>
      </c>
      <c r="E295" s="46">
        <v>1.79</v>
      </c>
      <c r="F295" s="46">
        <f t="shared" si="26"/>
        <v>1.79</v>
      </c>
      <c r="G295" s="46"/>
      <c r="H295" s="46">
        <v>0</v>
      </c>
      <c r="I295" s="46">
        <v>0</v>
      </c>
      <c r="J295" s="46">
        <v>1.79</v>
      </c>
      <c r="K295" s="46">
        <v>1.79</v>
      </c>
      <c r="L295" s="47"/>
      <c r="M295" s="47" t="s">
        <v>131</v>
      </c>
      <c r="N295" s="47" t="s">
        <v>131</v>
      </c>
      <c r="O295" s="47" t="s">
        <v>131</v>
      </c>
      <c r="P295" s="47">
        <f t="shared" si="29"/>
        <v>0</v>
      </c>
      <c r="Q295" s="48"/>
    </row>
    <row r="296" spans="1:17" s="49" customFormat="1" ht="28.5" customHeight="1" x14ac:dyDescent="0.25">
      <c r="A296" s="31" t="s">
        <v>612</v>
      </c>
      <c r="B296" s="26" t="s">
        <v>613</v>
      </c>
      <c r="C296" s="46">
        <v>0</v>
      </c>
      <c r="D296" s="46">
        <v>0</v>
      </c>
      <c r="E296" s="46">
        <v>8.0169999999999995</v>
      </c>
      <c r="F296" s="46">
        <f t="shared" si="26"/>
        <v>8.0169999999999995</v>
      </c>
      <c r="G296" s="46"/>
      <c r="H296" s="46">
        <v>0</v>
      </c>
      <c r="I296" s="46">
        <v>0</v>
      </c>
      <c r="J296" s="46">
        <v>8.0169999999999995</v>
      </c>
      <c r="K296" s="46">
        <v>8.0169999999999995</v>
      </c>
      <c r="L296" s="47"/>
      <c r="M296" s="47" t="s">
        <v>131</v>
      </c>
      <c r="N296" s="47" t="s">
        <v>131</v>
      </c>
      <c r="O296" s="47" t="s">
        <v>131</v>
      </c>
      <c r="P296" s="47">
        <f t="shared" si="29"/>
        <v>0</v>
      </c>
      <c r="Q296" s="48"/>
    </row>
    <row r="297" spans="1:17" s="49" customFormat="1" ht="28.5" customHeight="1" x14ac:dyDescent="0.25">
      <c r="A297" s="31" t="s">
        <v>614</v>
      </c>
      <c r="B297" s="26" t="s">
        <v>615</v>
      </c>
      <c r="C297" s="46">
        <v>0</v>
      </c>
      <c r="D297" s="46">
        <v>0</v>
      </c>
      <c r="E297" s="46">
        <v>0.93</v>
      </c>
      <c r="F297" s="46">
        <f t="shared" si="26"/>
        <v>0.93</v>
      </c>
      <c r="G297" s="46"/>
      <c r="H297" s="46">
        <v>0</v>
      </c>
      <c r="I297" s="46">
        <v>0</v>
      </c>
      <c r="J297" s="46">
        <v>0.93</v>
      </c>
      <c r="K297" s="46">
        <v>0.93</v>
      </c>
      <c r="L297" s="47"/>
      <c r="M297" s="47" t="s">
        <v>131</v>
      </c>
      <c r="N297" s="47" t="s">
        <v>131</v>
      </c>
      <c r="O297" s="47" t="s">
        <v>131</v>
      </c>
      <c r="P297" s="47">
        <f t="shared" si="29"/>
        <v>0</v>
      </c>
      <c r="Q297" s="48"/>
    </row>
    <row r="298" spans="1:17" s="45" customFormat="1" ht="24" customHeight="1" x14ac:dyDescent="0.25">
      <c r="A298" s="30" t="s">
        <v>11</v>
      </c>
      <c r="B298" s="27" t="s">
        <v>12</v>
      </c>
      <c r="C298" s="42">
        <v>12670316.800000001</v>
      </c>
      <c r="D298" s="42">
        <v>16285137.800000001</v>
      </c>
      <c r="E298" s="42">
        <v>14336310.46415</v>
      </c>
      <c r="F298" s="42">
        <f t="shared" si="26"/>
        <v>-1948827.3358500004</v>
      </c>
      <c r="G298" s="42">
        <f t="shared" si="27"/>
        <v>88.033092751293765</v>
      </c>
      <c r="H298" s="42">
        <v>11384881.1</v>
      </c>
      <c r="I298" s="42">
        <v>15023995.800000001</v>
      </c>
      <c r="J298" s="42">
        <v>13383551.14081</v>
      </c>
      <c r="K298" s="42">
        <v>-1640444.6591900005</v>
      </c>
      <c r="L298" s="43">
        <f t="shared" si="28"/>
        <v>89.081169343843925</v>
      </c>
      <c r="M298" s="43">
        <v>1285435700</v>
      </c>
      <c r="N298" s="43">
        <v>1261142000</v>
      </c>
      <c r="O298" s="43">
        <v>952759323.34000003</v>
      </c>
      <c r="P298" s="43">
        <f t="shared" si="29"/>
        <v>-308382676.65999997</v>
      </c>
      <c r="Q298" s="44">
        <f t="shared" si="30"/>
        <v>75.547347034671759</v>
      </c>
    </row>
    <row r="299" spans="1:17" s="45" customFormat="1" ht="22.5" customHeight="1" x14ac:dyDescent="0.25">
      <c r="A299" s="30" t="s">
        <v>616</v>
      </c>
      <c r="B299" s="27" t="s">
        <v>617</v>
      </c>
      <c r="C299" s="42">
        <v>809.6</v>
      </c>
      <c r="D299" s="42">
        <v>809.6</v>
      </c>
      <c r="E299" s="42">
        <v>748420.13526000001</v>
      </c>
      <c r="F299" s="42">
        <f t="shared" si="26"/>
        <v>747610.53526000003</v>
      </c>
      <c r="G299" s="42">
        <f t="shared" si="27"/>
        <v>92443.198525197629</v>
      </c>
      <c r="H299" s="42">
        <v>0</v>
      </c>
      <c r="I299" s="42">
        <v>0</v>
      </c>
      <c r="J299" s="42">
        <v>747434.05226000003</v>
      </c>
      <c r="K299" s="42">
        <v>747434.05226000003</v>
      </c>
      <c r="L299" s="43"/>
      <c r="M299" s="43">
        <v>809600</v>
      </c>
      <c r="N299" s="43">
        <v>809600</v>
      </c>
      <c r="O299" s="43">
        <v>986083</v>
      </c>
      <c r="P299" s="43">
        <f t="shared" si="29"/>
        <v>176483</v>
      </c>
      <c r="Q299" s="44">
        <f t="shared" si="30"/>
        <v>121.7987895256917</v>
      </c>
    </row>
    <row r="300" spans="1:17" s="49" customFormat="1" ht="28.5" customHeight="1" x14ac:dyDescent="0.25">
      <c r="A300" s="31" t="s">
        <v>618</v>
      </c>
      <c r="B300" s="26" t="s">
        <v>619</v>
      </c>
      <c r="C300" s="46">
        <v>0</v>
      </c>
      <c r="D300" s="46">
        <v>0</v>
      </c>
      <c r="E300" s="46">
        <v>34993.081969999999</v>
      </c>
      <c r="F300" s="46">
        <f t="shared" si="26"/>
        <v>34993.081969999999</v>
      </c>
      <c r="G300" s="46"/>
      <c r="H300" s="46">
        <v>0</v>
      </c>
      <c r="I300" s="46">
        <v>0</v>
      </c>
      <c r="J300" s="46">
        <v>34993.081969999999</v>
      </c>
      <c r="K300" s="46">
        <v>34993.081969999999</v>
      </c>
      <c r="L300" s="47"/>
      <c r="M300" s="47" t="s">
        <v>131</v>
      </c>
      <c r="N300" s="47" t="s">
        <v>131</v>
      </c>
      <c r="O300" s="47" t="s">
        <v>131</v>
      </c>
      <c r="P300" s="47">
        <f t="shared" si="29"/>
        <v>0</v>
      </c>
      <c r="Q300" s="48"/>
    </row>
    <row r="301" spans="1:17" s="49" customFormat="1" ht="28.5" customHeight="1" x14ac:dyDescent="0.25">
      <c r="A301" s="31" t="s">
        <v>620</v>
      </c>
      <c r="B301" s="26" t="s">
        <v>621</v>
      </c>
      <c r="C301" s="46">
        <v>0</v>
      </c>
      <c r="D301" s="46">
        <v>0</v>
      </c>
      <c r="E301" s="46">
        <v>2439.8121599999999</v>
      </c>
      <c r="F301" s="46">
        <f t="shared" si="26"/>
        <v>2439.8121599999999</v>
      </c>
      <c r="G301" s="46"/>
      <c r="H301" s="46">
        <v>0</v>
      </c>
      <c r="I301" s="46">
        <v>0</v>
      </c>
      <c r="J301" s="46">
        <v>2439.8121599999999</v>
      </c>
      <c r="K301" s="46">
        <v>2439.8121599999999</v>
      </c>
      <c r="L301" s="47"/>
      <c r="M301" s="47" t="s">
        <v>131</v>
      </c>
      <c r="N301" s="47" t="s">
        <v>131</v>
      </c>
      <c r="O301" s="47" t="s">
        <v>131</v>
      </c>
      <c r="P301" s="47">
        <f t="shared" si="29"/>
        <v>0</v>
      </c>
      <c r="Q301" s="48"/>
    </row>
    <row r="302" spans="1:17" s="49" customFormat="1" ht="28.5" customHeight="1" x14ac:dyDescent="0.25">
      <c r="A302" s="31" t="s">
        <v>622</v>
      </c>
      <c r="B302" s="26" t="s">
        <v>623</v>
      </c>
      <c r="C302" s="46">
        <v>0</v>
      </c>
      <c r="D302" s="46">
        <v>0</v>
      </c>
      <c r="E302" s="46">
        <v>19231.328000000001</v>
      </c>
      <c r="F302" s="46">
        <f t="shared" si="26"/>
        <v>19231.328000000001</v>
      </c>
      <c r="G302" s="46"/>
      <c r="H302" s="46">
        <v>0</v>
      </c>
      <c r="I302" s="46">
        <v>0</v>
      </c>
      <c r="J302" s="46">
        <v>19231.328000000001</v>
      </c>
      <c r="K302" s="46">
        <v>19231.328000000001</v>
      </c>
      <c r="L302" s="47"/>
      <c r="M302" s="47" t="s">
        <v>131</v>
      </c>
      <c r="N302" s="47" t="s">
        <v>131</v>
      </c>
      <c r="O302" s="47" t="s">
        <v>131</v>
      </c>
      <c r="P302" s="47">
        <f t="shared" si="29"/>
        <v>0</v>
      </c>
      <c r="Q302" s="48"/>
    </row>
    <row r="303" spans="1:17" s="49" customFormat="1" ht="28.5" customHeight="1" x14ac:dyDescent="0.25">
      <c r="A303" s="31" t="s">
        <v>624</v>
      </c>
      <c r="B303" s="26" t="s">
        <v>625</v>
      </c>
      <c r="C303" s="46">
        <v>0</v>
      </c>
      <c r="D303" s="46">
        <v>0</v>
      </c>
      <c r="E303" s="46">
        <v>156864.73637</v>
      </c>
      <c r="F303" s="46">
        <f t="shared" si="26"/>
        <v>156864.73637</v>
      </c>
      <c r="G303" s="46"/>
      <c r="H303" s="46">
        <v>0</v>
      </c>
      <c r="I303" s="46">
        <v>0</v>
      </c>
      <c r="J303" s="46">
        <v>156864.73637</v>
      </c>
      <c r="K303" s="46">
        <v>156864.73637</v>
      </c>
      <c r="L303" s="47"/>
      <c r="M303" s="47" t="s">
        <v>131</v>
      </c>
      <c r="N303" s="47" t="s">
        <v>131</v>
      </c>
      <c r="O303" s="47" t="s">
        <v>131</v>
      </c>
      <c r="P303" s="47">
        <f t="shared" si="29"/>
        <v>0</v>
      </c>
      <c r="Q303" s="48"/>
    </row>
    <row r="304" spans="1:17" s="49" customFormat="1" ht="28.5" customHeight="1" x14ac:dyDescent="0.25">
      <c r="A304" s="31" t="s">
        <v>626</v>
      </c>
      <c r="B304" s="26" t="s">
        <v>627</v>
      </c>
      <c r="C304" s="46">
        <v>0</v>
      </c>
      <c r="D304" s="46">
        <v>0</v>
      </c>
      <c r="E304" s="46">
        <v>3809.5336000000002</v>
      </c>
      <c r="F304" s="46">
        <f t="shared" si="26"/>
        <v>3809.5336000000002</v>
      </c>
      <c r="G304" s="46"/>
      <c r="H304" s="46">
        <v>0</v>
      </c>
      <c r="I304" s="46">
        <v>0</v>
      </c>
      <c r="J304" s="46">
        <v>3809.5336000000002</v>
      </c>
      <c r="K304" s="46">
        <v>3809.5336000000002</v>
      </c>
      <c r="L304" s="47"/>
      <c r="M304" s="47" t="s">
        <v>131</v>
      </c>
      <c r="N304" s="47" t="s">
        <v>131</v>
      </c>
      <c r="O304" s="47" t="s">
        <v>131</v>
      </c>
      <c r="P304" s="47">
        <f t="shared" si="29"/>
        <v>0</v>
      </c>
      <c r="Q304" s="48"/>
    </row>
    <row r="305" spans="1:17" s="49" customFormat="1" ht="28.5" customHeight="1" x14ac:dyDescent="0.25">
      <c r="A305" s="31" t="s">
        <v>628</v>
      </c>
      <c r="B305" s="26" t="s">
        <v>629</v>
      </c>
      <c r="C305" s="46">
        <v>809.6</v>
      </c>
      <c r="D305" s="46">
        <v>809.6</v>
      </c>
      <c r="E305" s="46">
        <v>411387.43430000002</v>
      </c>
      <c r="F305" s="46">
        <f t="shared" si="26"/>
        <v>410577.83430000005</v>
      </c>
      <c r="G305" s="46">
        <f t="shared" si="27"/>
        <v>50813.665303853762</v>
      </c>
      <c r="H305" s="46">
        <v>0</v>
      </c>
      <c r="I305" s="46">
        <v>0</v>
      </c>
      <c r="J305" s="46">
        <v>410753.65230000002</v>
      </c>
      <c r="K305" s="46">
        <v>410753.65230000002</v>
      </c>
      <c r="L305" s="47"/>
      <c r="M305" s="47">
        <v>809600</v>
      </c>
      <c r="N305" s="47">
        <v>809600</v>
      </c>
      <c r="O305" s="47">
        <v>633782</v>
      </c>
      <c r="P305" s="47">
        <f t="shared" si="29"/>
        <v>-175818</v>
      </c>
      <c r="Q305" s="48">
        <f t="shared" si="30"/>
        <v>78.283349802371532</v>
      </c>
    </row>
    <row r="306" spans="1:17" s="49" customFormat="1" ht="28.5" customHeight="1" x14ac:dyDescent="0.25">
      <c r="A306" s="31" t="s">
        <v>630</v>
      </c>
      <c r="B306" s="26" t="s">
        <v>631</v>
      </c>
      <c r="C306" s="46">
        <v>0</v>
      </c>
      <c r="D306" s="46">
        <v>0</v>
      </c>
      <c r="E306" s="46">
        <v>298.76499999999999</v>
      </c>
      <c r="F306" s="46">
        <f t="shared" si="26"/>
        <v>298.76499999999999</v>
      </c>
      <c r="G306" s="46"/>
      <c r="H306" s="46">
        <v>0</v>
      </c>
      <c r="I306" s="46">
        <v>0</v>
      </c>
      <c r="J306" s="46">
        <v>298.76499999999999</v>
      </c>
      <c r="K306" s="46">
        <v>298.76499999999999</v>
      </c>
      <c r="L306" s="47"/>
      <c r="M306" s="47" t="s">
        <v>131</v>
      </c>
      <c r="N306" s="47" t="s">
        <v>131</v>
      </c>
      <c r="O306" s="47" t="s">
        <v>131</v>
      </c>
      <c r="P306" s="47">
        <f t="shared" si="29"/>
        <v>0</v>
      </c>
      <c r="Q306" s="48"/>
    </row>
    <row r="307" spans="1:17" s="49" customFormat="1" ht="28.5" customHeight="1" x14ac:dyDescent="0.25">
      <c r="A307" s="31" t="s">
        <v>632</v>
      </c>
      <c r="B307" s="26" t="s">
        <v>633</v>
      </c>
      <c r="C307" s="46">
        <v>0</v>
      </c>
      <c r="D307" s="46">
        <v>0</v>
      </c>
      <c r="E307" s="46">
        <v>119395.44386</v>
      </c>
      <c r="F307" s="46">
        <f t="shared" si="26"/>
        <v>119395.44386</v>
      </c>
      <c r="G307" s="46"/>
      <c r="H307" s="46">
        <v>0</v>
      </c>
      <c r="I307" s="46">
        <v>0</v>
      </c>
      <c r="J307" s="46">
        <v>119043.14285999999</v>
      </c>
      <c r="K307" s="46">
        <v>119043.14285999999</v>
      </c>
      <c r="L307" s="47"/>
      <c r="M307" s="47" t="s">
        <v>131</v>
      </c>
      <c r="N307" s="47" t="s">
        <v>131</v>
      </c>
      <c r="O307" s="47">
        <v>352301</v>
      </c>
      <c r="P307" s="47">
        <f t="shared" si="29"/>
        <v>352301</v>
      </c>
      <c r="Q307" s="48"/>
    </row>
    <row r="308" spans="1:17" s="45" customFormat="1" ht="28.5" customHeight="1" x14ac:dyDescent="0.25">
      <c r="A308" s="30" t="s">
        <v>634</v>
      </c>
      <c r="B308" s="27" t="s">
        <v>635</v>
      </c>
      <c r="C308" s="42">
        <v>1013277.4</v>
      </c>
      <c r="D308" s="42">
        <v>966146.2</v>
      </c>
      <c r="E308" s="42">
        <v>9288672.6493600011</v>
      </c>
      <c r="F308" s="42">
        <f t="shared" si="26"/>
        <v>8322526.4493600009</v>
      </c>
      <c r="G308" s="42">
        <f t="shared" si="27"/>
        <v>961.41480961784055</v>
      </c>
      <c r="H308" s="42">
        <v>0</v>
      </c>
      <c r="I308" s="42">
        <v>0</v>
      </c>
      <c r="J308" s="42">
        <v>8565390.2286799997</v>
      </c>
      <c r="K308" s="42">
        <v>8565390.2286799997</v>
      </c>
      <c r="L308" s="43"/>
      <c r="M308" s="43">
        <v>1013277400</v>
      </c>
      <c r="N308" s="43">
        <v>966146200</v>
      </c>
      <c r="O308" s="43">
        <v>723282420.67999995</v>
      </c>
      <c r="P308" s="43">
        <f t="shared" si="29"/>
        <v>-242863779.32000005</v>
      </c>
      <c r="Q308" s="44">
        <f t="shared" si="30"/>
        <v>74.86262645135902</v>
      </c>
    </row>
    <row r="309" spans="1:17" s="49" customFormat="1" ht="28.5" customHeight="1" x14ac:dyDescent="0.25">
      <c r="A309" s="31" t="s">
        <v>636</v>
      </c>
      <c r="B309" s="26" t="s">
        <v>637</v>
      </c>
      <c r="C309" s="46">
        <v>0</v>
      </c>
      <c r="D309" s="46">
        <v>0</v>
      </c>
      <c r="E309" s="46">
        <v>7965901.8305699993</v>
      </c>
      <c r="F309" s="46">
        <f t="shared" si="26"/>
        <v>7965901.8305699993</v>
      </c>
      <c r="G309" s="46"/>
      <c r="H309" s="46">
        <v>0</v>
      </c>
      <c r="I309" s="46">
        <v>0</v>
      </c>
      <c r="J309" s="46">
        <v>7965901.8305699993</v>
      </c>
      <c r="K309" s="46">
        <v>7965901.8305699993</v>
      </c>
      <c r="L309" s="47"/>
      <c r="M309" s="47" t="s">
        <v>131</v>
      </c>
      <c r="N309" s="47" t="s">
        <v>131</v>
      </c>
      <c r="O309" s="47" t="s">
        <v>131</v>
      </c>
      <c r="P309" s="47">
        <f t="shared" si="29"/>
        <v>0</v>
      </c>
      <c r="Q309" s="48"/>
    </row>
    <row r="310" spans="1:17" s="49" customFormat="1" ht="28.5" customHeight="1" x14ac:dyDescent="0.25">
      <c r="A310" s="31" t="s">
        <v>638</v>
      </c>
      <c r="B310" s="26" t="s">
        <v>639</v>
      </c>
      <c r="C310" s="46">
        <v>0</v>
      </c>
      <c r="D310" s="46">
        <v>0</v>
      </c>
      <c r="E310" s="46">
        <v>0.46</v>
      </c>
      <c r="F310" s="46">
        <f t="shared" si="26"/>
        <v>0.46</v>
      </c>
      <c r="G310" s="46"/>
      <c r="H310" s="46">
        <v>0</v>
      </c>
      <c r="I310" s="46">
        <v>0</v>
      </c>
      <c r="J310" s="46">
        <v>0.46</v>
      </c>
      <c r="K310" s="46">
        <v>0.46</v>
      </c>
      <c r="L310" s="47"/>
      <c r="M310" s="47" t="s">
        <v>131</v>
      </c>
      <c r="N310" s="47" t="s">
        <v>131</v>
      </c>
      <c r="O310" s="47" t="s">
        <v>131</v>
      </c>
      <c r="P310" s="47">
        <f t="shared" si="29"/>
        <v>0</v>
      </c>
      <c r="Q310" s="48"/>
    </row>
    <row r="311" spans="1:17" s="49" customFormat="1" ht="28.5" customHeight="1" x14ac:dyDescent="0.25">
      <c r="A311" s="31" t="s">
        <v>640</v>
      </c>
      <c r="B311" s="26" t="s">
        <v>641</v>
      </c>
      <c r="C311" s="46">
        <v>90</v>
      </c>
      <c r="D311" s="46">
        <v>90</v>
      </c>
      <c r="E311" s="46">
        <v>26621.689579999998</v>
      </c>
      <c r="F311" s="46">
        <f t="shared" si="26"/>
        <v>26531.689579999998</v>
      </c>
      <c r="G311" s="46">
        <f t="shared" si="27"/>
        <v>29579.655088888889</v>
      </c>
      <c r="H311" s="46">
        <v>0</v>
      </c>
      <c r="I311" s="46">
        <v>0</v>
      </c>
      <c r="J311" s="46">
        <v>26572.789579999997</v>
      </c>
      <c r="K311" s="46">
        <v>26572.789579999997</v>
      </c>
      <c r="L311" s="47"/>
      <c r="M311" s="47">
        <v>90000</v>
      </c>
      <c r="N311" s="47">
        <v>90000</v>
      </c>
      <c r="O311" s="47">
        <v>48900</v>
      </c>
      <c r="P311" s="47">
        <f t="shared" si="29"/>
        <v>-41100</v>
      </c>
      <c r="Q311" s="48">
        <f t="shared" si="30"/>
        <v>54.333333333333336</v>
      </c>
    </row>
    <row r="312" spans="1:17" s="49" customFormat="1" ht="28.5" customHeight="1" x14ac:dyDescent="0.25">
      <c r="A312" s="31" t="s">
        <v>642</v>
      </c>
      <c r="B312" s="26" t="s">
        <v>643</v>
      </c>
      <c r="C312" s="46">
        <v>801252.3</v>
      </c>
      <c r="D312" s="46">
        <v>780749.4</v>
      </c>
      <c r="E312" s="46">
        <v>770595.16784999997</v>
      </c>
      <c r="F312" s="46">
        <f t="shared" si="26"/>
        <v>-10154.232150000054</v>
      </c>
      <c r="G312" s="46">
        <f t="shared" si="27"/>
        <v>98.699424917905787</v>
      </c>
      <c r="H312" s="46">
        <v>0</v>
      </c>
      <c r="I312" s="46">
        <v>0</v>
      </c>
      <c r="J312" s="46">
        <v>128592.20001</v>
      </c>
      <c r="K312" s="46">
        <v>128592.20001</v>
      </c>
      <c r="L312" s="47"/>
      <c r="M312" s="47">
        <v>801252300</v>
      </c>
      <c r="N312" s="47">
        <v>780749400</v>
      </c>
      <c r="O312" s="47">
        <v>642002967.84000003</v>
      </c>
      <c r="P312" s="47">
        <f t="shared" si="29"/>
        <v>-138746432.15999997</v>
      </c>
      <c r="Q312" s="48">
        <f t="shared" si="30"/>
        <v>82.229069640015098</v>
      </c>
    </row>
    <row r="313" spans="1:17" s="49" customFormat="1" ht="28.5" customHeight="1" x14ac:dyDescent="0.25">
      <c r="A313" s="31" t="s">
        <v>644</v>
      </c>
      <c r="B313" s="26" t="s">
        <v>645</v>
      </c>
      <c r="C313" s="46">
        <v>0</v>
      </c>
      <c r="D313" s="46">
        <v>0</v>
      </c>
      <c r="E313" s="46">
        <v>25406.214510000002</v>
      </c>
      <c r="F313" s="46">
        <f t="shared" si="26"/>
        <v>25406.214510000002</v>
      </c>
      <c r="G313" s="46"/>
      <c r="H313" s="46">
        <v>0</v>
      </c>
      <c r="I313" s="46">
        <v>0</v>
      </c>
      <c r="J313" s="46">
        <v>25411.214510000002</v>
      </c>
      <c r="K313" s="46">
        <v>25411.214510000002</v>
      </c>
      <c r="L313" s="47"/>
      <c r="M313" s="47" t="s">
        <v>131</v>
      </c>
      <c r="N313" s="47" t="s">
        <v>131</v>
      </c>
      <c r="O313" s="47">
        <v>-5000</v>
      </c>
      <c r="P313" s="47">
        <f t="shared" si="29"/>
        <v>-5000</v>
      </c>
      <c r="Q313" s="48"/>
    </row>
    <row r="314" spans="1:17" s="49" customFormat="1" ht="28.5" customHeight="1" x14ac:dyDescent="0.25">
      <c r="A314" s="31" t="s">
        <v>646</v>
      </c>
      <c r="B314" s="26" t="s">
        <v>647</v>
      </c>
      <c r="C314" s="46">
        <v>0</v>
      </c>
      <c r="D314" s="46">
        <v>0</v>
      </c>
      <c r="E314" s="46">
        <v>265387.09184000001</v>
      </c>
      <c r="F314" s="46">
        <f t="shared" si="26"/>
        <v>265387.09184000001</v>
      </c>
      <c r="G314" s="46"/>
      <c r="H314" s="46">
        <v>0</v>
      </c>
      <c r="I314" s="46">
        <v>0</v>
      </c>
      <c r="J314" s="46">
        <v>265387.09184000001</v>
      </c>
      <c r="K314" s="46">
        <v>265387.09184000001</v>
      </c>
      <c r="L314" s="47"/>
      <c r="M314" s="47" t="s">
        <v>131</v>
      </c>
      <c r="N314" s="47" t="s">
        <v>131</v>
      </c>
      <c r="O314" s="47" t="s">
        <v>131</v>
      </c>
      <c r="P314" s="47">
        <f t="shared" si="29"/>
        <v>0</v>
      </c>
      <c r="Q314" s="48"/>
    </row>
    <row r="315" spans="1:17" s="49" customFormat="1" ht="28.5" customHeight="1" x14ac:dyDescent="0.25">
      <c r="A315" s="31" t="s">
        <v>648</v>
      </c>
      <c r="B315" s="26" t="s">
        <v>649</v>
      </c>
      <c r="C315" s="46">
        <v>400</v>
      </c>
      <c r="D315" s="46">
        <v>400</v>
      </c>
      <c r="E315" s="46">
        <v>364.22</v>
      </c>
      <c r="F315" s="46">
        <f t="shared" si="26"/>
        <v>-35.779999999999973</v>
      </c>
      <c r="G315" s="46">
        <f t="shared" si="27"/>
        <v>91.055000000000007</v>
      </c>
      <c r="H315" s="46">
        <v>0</v>
      </c>
      <c r="I315" s="46">
        <v>0</v>
      </c>
      <c r="J315" s="46">
        <v>0</v>
      </c>
      <c r="K315" s="46">
        <v>0</v>
      </c>
      <c r="L315" s="47"/>
      <c r="M315" s="47">
        <v>400000</v>
      </c>
      <c r="N315" s="47">
        <v>400000</v>
      </c>
      <c r="O315" s="47">
        <v>364220</v>
      </c>
      <c r="P315" s="47">
        <f t="shared" si="29"/>
        <v>-35780</v>
      </c>
      <c r="Q315" s="48">
        <f t="shared" si="30"/>
        <v>91.054999999999993</v>
      </c>
    </row>
    <row r="316" spans="1:17" s="49" customFormat="1" ht="28.5" customHeight="1" x14ac:dyDescent="0.25">
      <c r="A316" s="31" t="s">
        <v>650</v>
      </c>
      <c r="B316" s="26" t="s">
        <v>651</v>
      </c>
      <c r="C316" s="46">
        <v>2302</v>
      </c>
      <c r="D316" s="46">
        <v>2302</v>
      </c>
      <c r="E316" s="46">
        <v>24309.58957</v>
      </c>
      <c r="F316" s="46">
        <f t="shared" si="26"/>
        <v>22007.58957</v>
      </c>
      <c r="G316" s="46">
        <f t="shared" si="27"/>
        <v>1056.0203983492615</v>
      </c>
      <c r="H316" s="46">
        <v>0</v>
      </c>
      <c r="I316" s="46">
        <v>0</v>
      </c>
      <c r="J316" s="46">
        <v>23643.27261</v>
      </c>
      <c r="K316" s="46">
        <v>23643.27261</v>
      </c>
      <c r="L316" s="47"/>
      <c r="M316" s="47">
        <v>2302000</v>
      </c>
      <c r="N316" s="47">
        <v>2302000</v>
      </c>
      <c r="O316" s="47">
        <v>666316.96</v>
      </c>
      <c r="P316" s="47">
        <f t="shared" si="29"/>
        <v>-1635683.04</v>
      </c>
      <c r="Q316" s="48">
        <f t="shared" si="30"/>
        <v>28.945132927888789</v>
      </c>
    </row>
    <row r="317" spans="1:17" s="49" customFormat="1" ht="28.5" customHeight="1" x14ac:dyDescent="0.25">
      <c r="A317" s="31" t="s">
        <v>652</v>
      </c>
      <c r="B317" s="26" t="s">
        <v>653</v>
      </c>
      <c r="C317" s="46">
        <v>209233.1</v>
      </c>
      <c r="D317" s="46">
        <v>182604.79999999999</v>
      </c>
      <c r="E317" s="46">
        <v>210086.38543999998</v>
      </c>
      <c r="F317" s="46">
        <f t="shared" si="26"/>
        <v>27481.585439999995</v>
      </c>
      <c r="G317" s="46">
        <f t="shared" si="27"/>
        <v>115.04976070727604</v>
      </c>
      <c r="H317" s="46">
        <v>0</v>
      </c>
      <c r="I317" s="46">
        <v>0</v>
      </c>
      <c r="J317" s="46">
        <v>129881.36956000001</v>
      </c>
      <c r="K317" s="46">
        <v>129881.36956000001</v>
      </c>
      <c r="L317" s="47"/>
      <c r="M317" s="47">
        <v>209233100</v>
      </c>
      <c r="N317" s="47">
        <v>182604800</v>
      </c>
      <c r="O317" s="47">
        <v>80205015.879999995</v>
      </c>
      <c r="P317" s="47">
        <f t="shared" si="29"/>
        <v>-102399784.12</v>
      </c>
      <c r="Q317" s="48">
        <f t="shared" si="30"/>
        <v>43.922731428746673</v>
      </c>
    </row>
    <row r="318" spans="1:17" s="45" customFormat="1" ht="28.5" customHeight="1" x14ac:dyDescent="0.25">
      <c r="A318" s="30" t="s">
        <v>654</v>
      </c>
      <c r="B318" s="27" t="s">
        <v>655</v>
      </c>
      <c r="C318" s="42">
        <v>2793.3</v>
      </c>
      <c r="D318" s="42">
        <v>3199.7</v>
      </c>
      <c r="E318" s="42">
        <v>4789.8684199999998</v>
      </c>
      <c r="F318" s="42">
        <f t="shared" si="26"/>
        <v>1590.16842</v>
      </c>
      <c r="G318" s="42">
        <f t="shared" si="27"/>
        <v>149.69742225833673</v>
      </c>
      <c r="H318" s="42">
        <v>0</v>
      </c>
      <c r="I318" s="42">
        <v>0</v>
      </c>
      <c r="J318" s="42">
        <v>2087.2004200000001</v>
      </c>
      <c r="K318" s="42">
        <v>2087.2004200000001</v>
      </c>
      <c r="L318" s="43"/>
      <c r="M318" s="43">
        <v>2793300</v>
      </c>
      <c r="N318" s="43">
        <v>3199700</v>
      </c>
      <c r="O318" s="43">
        <v>2702668</v>
      </c>
      <c r="P318" s="43">
        <f t="shared" si="29"/>
        <v>-497032</v>
      </c>
      <c r="Q318" s="44">
        <f t="shared" si="30"/>
        <v>84.466293715035789</v>
      </c>
    </row>
    <row r="319" spans="1:17" s="49" customFormat="1" ht="28.5" customHeight="1" x14ac:dyDescent="0.25">
      <c r="A319" s="31" t="s">
        <v>656</v>
      </c>
      <c r="B319" s="26" t="s">
        <v>657</v>
      </c>
      <c r="C319" s="46">
        <v>0</v>
      </c>
      <c r="D319" s="46">
        <v>0</v>
      </c>
      <c r="E319" s="46">
        <v>1173.23722</v>
      </c>
      <c r="F319" s="46">
        <f t="shared" si="26"/>
        <v>1173.23722</v>
      </c>
      <c r="G319" s="46"/>
      <c r="H319" s="46">
        <v>0</v>
      </c>
      <c r="I319" s="46">
        <v>0</v>
      </c>
      <c r="J319" s="46">
        <v>1173.23722</v>
      </c>
      <c r="K319" s="46">
        <v>1173.23722</v>
      </c>
      <c r="L319" s="47"/>
      <c r="M319" s="47" t="s">
        <v>131</v>
      </c>
      <c r="N319" s="47" t="s">
        <v>131</v>
      </c>
      <c r="O319" s="47" t="s">
        <v>131</v>
      </c>
      <c r="P319" s="47">
        <f t="shared" si="29"/>
        <v>0</v>
      </c>
      <c r="Q319" s="48"/>
    </row>
    <row r="320" spans="1:17" s="49" customFormat="1" ht="28.5" customHeight="1" x14ac:dyDescent="0.25">
      <c r="A320" s="31" t="s">
        <v>658</v>
      </c>
      <c r="B320" s="26" t="s">
        <v>659</v>
      </c>
      <c r="C320" s="46">
        <v>0</v>
      </c>
      <c r="D320" s="46">
        <v>0</v>
      </c>
      <c r="E320" s="46">
        <v>116.735</v>
      </c>
      <c r="F320" s="46">
        <f t="shared" si="26"/>
        <v>116.735</v>
      </c>
      <c r="G320" s="46"/>
      <c r="H320" s="46">
        <v>0</v>
      </c>
      <c r="I320" s="46">
        <v>0</v>
      </c>
      <c r="J320" s="46">
        <v>116.735</v>
      </c>
      <c r="K320" s="46">
        <v>116.735</v>
      </c>
      <c r="L320" s="47"/>
      <c r="M320" s="47" t="s">
        <v>131</v>
      </c>
      <c r="N320" s="47" t="s">
        <v>131</v>
      </c>
      <c r="O320" s="47" t="s">
        <v>131</v>
      </c>
      <c r="P320" s="47">
        <f t="shared" si="29"/>
        <v>0</v>
      </c>
      <c r="Q320" s="48"/>
    </row>
    <row r="321" spans="1:17" s="49" customFormat="1" ht="28.5" customHeight="1" x14ac:dyDescent="0.25">
      <c r="A321" s="31" t="s">
        <v>660</v>
      </c>
      <c r="B321" s="26" t="s">
        <v>661</v>
      </c>
      <c r="C321" s="46">
        <v>0</v>
      </c>
      <c r="D321" s="46">
        <v>0</v>
      </c>
      <c r="E321" s="46">
        <v>797.2281999999999</v>
      </c>
      <c r="F321" s="46">
        <f t="shared" si="26"/>
        <v>797.2281999999999</v>
      </c>
      <c r="G321" s="46"/>
      <c r="H321" s="46">
        <v>0</v>
      </c>
      <c r="I321" s="46">
        <v>0</v>
      </c>
      <c r="J321" s="46">
        <v>797.2281999999999</v>
      </c>
      <c r="K321" s="46">
        <v>797.2281999999999</v>
      </c>
      <c r="L321" s="47"/>
      <c r="M321" s="47" t="s">
        <v>131</v>
      </c>
      <c r="N321" s="47" t="s">
        <v>131</v>
      </c>
      <c r="O321" s="47" t="s">
        <v>131</v>
      </c>
      <c r="P321" s="47">
        <f t="shared" si="29"/>
        <v>0</v>
      </c>
      <c r="Q321" s="48"/>
    </row>
    <row r="322" spans="1:17" s="49" customFormat="1" ht="28.5" customHeight="1" x14ac:dyDescent="0.25">
      <c r="A322" s="31" t="s">
        <v>662</v>
      </c>
      <c r="B322" s="26" t="s">
        <v>663</v>
      </c>
      <c r="C322" s="46">
        <v>2793.3</v>
      </c>
      <c r="D322" s="46">
        <v>3199.7</v>
      </c>
      <c r="E322" s="46">
        <v>2702.6680000000001</v>
      </c>
      <c r="F322" s="46">
        <f t="shared" si="26"/>
        <v>-497.0319999999997</v>
      </c>
      <c r="G322" s="46">
        <f t="shared" si="27"/>
        <v>84.466293715035789</v>
      </c>
      <c r="H322" s="46">
        <v>0</v>
      </c>
      <c r="I322" s="46">
        <v>0</v>
      </c>
      <c r="J322" s="46">
        <v>0</v>
      </c>
      <c r="K322" s="46">
        <v>0</v>
      </c>
      <c r="L322" s="47"/>
      <c r="M322" s="47">
        <v>2793300</v>
      </c>
      <c r="N322" s="47">
        <v>3199700</v>
      </c>
      <c r="O322" s="47">
        <v>2702668</v>
      </c>
      <c r="P322" s="47">
        <f t="shared" si="29"/>
        <v>-497032</v>
      </c>
      <c r="Q322" s="48">
        <f t="shared" si="30"/>
        <v>84.466293715035789</v>
      </c>
    </row>
    <row r="323" spans="1:17" s="45" customFormat="1" ht="28.5" customHeight="1" x14ac:dyDescent="0.25">
      <c r="A323" s="30" t="s">
        <v>664</v>
      </c>
      <c r="B323" s="27" t="s">
        <v>665</v>
      </c>
      <c r="C323" s="42">
        <v>1679</v>
      </c>
      <c r="D323" s="42">
        <v>2638.6</v>
      </c>
      <c r="E323" s="42">
        <v>1408035.65126</v>
      </c>
      <c r="F323" s="42">
        <f t="shared" si="26"/>
        <v>1405397.0512599999</v>
      </c>
      <c r="G323" s="42">
        <f t="shared" si="27"/>
        <v>53362.982311074054</v>
      </c>
      <c r="H323" s="42">
        <v>0</v>
      </c>
      <c r="I323" s="42">
        <v>0</v>
      </c>
      <c r="J323" s="42">
        <v>1405905.77345</v>
      </c>
      <c r="K323" s="42">
        <v>1405905.77345</v>
      </c>
      <c r="L323" s="43"/>
      <c r="M323" s="43">
        <v>1679000</v>
      </c>
      <c r="N323" s="43">
        <v>2638600</v>
      </c>
      <c r="O323" s="43">
        <v>2129877.81</v>
      </c>
      <c r="P323" s="43">
        <f t="shared" si="29"/>
        <v>-508722.18999999994</v>
      </c>
      <c r="Q323" s="44">
        <f t="shared" si="30"/>
        <v>80.719995831122574</v>
      </c>
    </row>
    <row r="324" spans="1:17" s="49" customFormat="1" ht="28.5" customHeight="1" x14ac:dyDescent="0.25">
      <c r="A324" s="31" t="s">
        <v>666</v>
      </c>
      <c r="B324" s="26" t="s">
        <v>667</v>
      </c>
      <c r="C324" s="46">
        <v>0</v>
      </c>
      <c r="D324" s="46">
        <v>0</v>
      </c>
      <c r="E324" s="46">
        <v>1132.9637399999999</v>
      </c>
      <c r="F324" s="46">
        <f t="shared" si="26"/>
        <v>1132.9637399999999</v>
      </c>
      <c r="G324" s="46"/>
      <c r="H324" s="46">
        <v>0</v>
      </c>
      <c r="I324" s="46">
        <v>0</v>
      </c>
      <c r="J324" s="46">
        <v>1132.9637399999999</v>
      </c>
      <c r="K324" s="46">
        <v>1132.9637399999999</v>
      </c>
      <c r="L324" s="47"/>
      <c r="M324" s="47" t="s">
        <v>131</v>
      </c>
      <c r="N324" s="47" t="s">
        <v>131</v>
      </c>
      <c r="O324" s="47" t="s">
        <v>131</v>
      </c>
      <c r="P324" s="47">
        <f t="shared" si="29"/>
        <v>0</v>
      </c>
      <c r="Q324" s="48"/>
    </row>
    <row r="325" spans="1:17" s="49" customFormat="1" ht="28.5" customHeight="1" x14ac:dyDescent="0.25">
      <c r="A325" s="31" t="s">
        <v>668</v>
      </c>
      <c r="B325" s="26" t="s">
        <v>669</v>
      </c>
      <c r="C325" s="46">
        <v>0</v>
      </c>
      <c r="D325" s="46">
        <v>0</v>
      </c>
      <c r="E325" s="46">
        <v>2394.2370000000001</v>
      </c>
      <c r="F325" s="46">
        <f t="shared" si="26"/>
        <v>2394.2370000000001</v>
      </c>
      <c r="G325" s="46"/>
      <c r="H325" s="46">
        <v>0</v>
      </c>
      <c r="I325" s="46">
        <v>0</v>
      </c>
      <c r="J325" s="46">
        <v>2394.2370000000001</v>
      </c>
      <c r="K325" s="46">
        <v>2394.2370000000001</v>
      </c>
      <c r="L325" s="47"/>
      <c r="M325" s="47" t="s">
        <v>131</v>
      </c>
      <c r="N325" s="47" t="s">
        <v>131</v>
      </c>
      <c r="O325" s="47" t="s">
        <v>131</v>
      </c>
      <c r="P325" s="47">
        <f t="shared" si="29"/>
        <v>0</v>
      </c>
      <c r="Q325" s="48"/>
    </row>
    <row r="326" spans="1:17" s="49" customFormat="1" ht="28.5" customHeight="1" x14ac:dyDescent="0.25">
      <c r="A326" s="31" t="s">
        <v>670</v>
      </c>
      <c r="B326" s="26" t="s">
        <v>671</v>
      </c>
      <c r="C326" s="46">
        <v>80</v>
      </c>
      <c r="D326" s="46">
        <v>80</v>
      </c>
      <c r="E326" s="46">
        <v>1219.875</v>
      </c>
      <c r="F326" s="46">
        <f t="shared" ref="F326:F388" si="31">E326-D326</f>
        <v>1139.875</v>
      </c>
      <c r="G326" s="46">
        <f t="shared" ref="G326:G388" si="32">E326/D326*100</f>
        <v>1524.84375</v>
      </c>
      <c r="H326" s="46">
        <v>0</v>
      </c>
      <c r="I326" s="46">
        <v>0</v>
      </c>
      <c r="J326" s="46">
        <v>1219.875</v>
      </c>
      <c r="K326" s="46">
        <v>1219.875</v>
      </c>
      <c r="L326" s="47"/>
      <c r="M326" s="47">
        <v>80000</v>
      </c>
      <c r="N326" s="47">
        <v>80000</v>
      </c>
      <c r="O326" s="47" t="s">
        <v>131</v>
      </c>
      <c r="P326" s="47">
        <f t="shared" si="29"/>
        <v>-80000</v>
      </c>
      <c r="Q326" s="48">
        <f t="shared" si="30"/>
        <v>0</v>
      </c>
    </row>
    <row r="327" spans="1:17" s="49" customFormat="1" ht="28.5" customHeight="1" x14ac:dyDescent="0.25">
      <c r="A327" s="31" t="s">
        <v>672</v>
      </c>
      <c r="B327" s="26" t="s">
        <v>673</v>
      </c>
      <c r="C327" s="46">
        <v>0</v>
      </c>
      <c r="D327" s="46">
        <v>0</v>
      </c>
      <c r="E327" s="46">
        <v>6294.4719000000005</v>
      </c>
      <c r="F327" s="46">
        <f t="shared" si="31"/>
        <v>6294.4719000000005</v>
      </c>
      <c r="G327" s="46"/>
      <c r="H327" s="46">
        <v>0</v>
      </c>
      <c r="I327" s="46">
        <v>0</v>
      </c>
      <c r="J327" s="46">
        <v>6294.4719000000005</v>
      </c>
      <c r="K327" s="46">
        <v>6294.4719000000005</v>
      </c>
      <c r="L327" s="47"/>
      <c r="M327" s="47" t="s">
        <v>131</v>
      </c>
      <c r="N327" s="47" t="s">
        <v>131</v>
      </c>
      <c r="O327" s="47" t="s">
        <v>131</v>
      </c>
      <c r="P327" s="47">
        <f t="shared" ref="P327:P388" si="33">O327-N327</f>
        <v>0</v>
      </c>
      <c r="Q327" s="48"/>
    </row>
    <row r="328" spans="1:17" s="49" customFormat="1" ht="28.5" customHeight="1" x14ac:dyDescent="0.25">
      <c r="A328" s="31" t="s">
        <v>674</v>
      </c>
      <c r="B328" s="26" t="s">
        <v>675</v>
      </c>
      <c r="C328" s="46">
        <v>0</v>
      </c>
      <c r="D328" s="46">
        <v>0</v>
      </c>
      <c r="E328" s="46">
        <v>96755.296180000005</v>
      </c>
      <c r="F328" s="46">
        <f t="shared" si="31"/>
        <v>96755.296180000005</v>
      </c>
      <c r="G328" s="46"/>
      <c r="H328" s="46">
        <v>0</v>
      </c>
      <c r="I328" s="46">
        <v>0</v>
      </c>
      <c r="J328" s="46">
        <v>96755.296180000005</v>
      </c>
      <c r="K328" s="46">
        <v>96755.296180000005</v>
      </c>
      <c r="L328" s="47"/>
      <c r="M328" s="47" t="s">
        <v>131</v>
      </c>
      <c r="N328" s="47" t="s">
        <v>131</v>
      </c>
      <c r="O328" s="47" t="s">
        <v>131</v>
      </c>
      <c r="P328" s="47">
        <f t="shared" si="33"/>
        <v>0</v>
      </c>
      <c r="Q328" s="48"/>
    </row>
    <row r="329" spans="1:17" s="49" customFormat="1" ht="28.5" customHeight="1" x14ac:dyDescent="0.25">
      <c r="A329" s="31" t="s">
        <v>676</v>
      </c>
      <c r="B329" s="26" t="s">
        <v>677</v>
      </c>
      <c r="C329" s="46">
        <v>1599</v>
      </c>
      <c r="D329" s="46">
        <v>2558.6</v>
      </c>
      <c r="E329" s="46">
        <v>1300238.8074400001</v>
      </c>
      <c r="F329" s="46">
        <f t="shared" si="31"/>
        <v>1297680.20744</v>
      </c>
      <c r="G329" s="46">
        <f t="shared" si="32"/>
        <v>50818.369711561019</v>
      </c>
      <c r="H329" s="46">
        <v>0</v>
      </c>
      <c r="I329" s="46">
        <v>0</v>
      </c>
      <c r="J329" s="46">
        <v>1298108.9296300001</v>
      </c>
      <c r="K329" s="46">
        <v>1298108.9296300001</v>
      </c>
      <c r="L329" s="47"/>
      <c r="M329" s="47">
        <v>1599000</v>
      </c>
      <c r="N329" s="47">
        <v>2558600</v>
      </c>
      <c r="O329" s="47">
        <v>2129877.81</v>
      </c>
      <c r="P329" s="47">
        <f t="shared" si="33"/>
        <v>-428722.18999999994</v>
      </c>
      <c r="Q329" s="48">
        <f t="shared" ref="Q329:Q388" si="34">O329/N329*100</f>
        <v>83.243875947783948</v>
      </c>
    </row>
    <row r="330" spans="1:17" s="45" customFormat="1" ht="28.5" customHeight="1" x14ac:dyDescent="0.25">
      <c r="A330" s="30" t="s">
        <v>678</v>
      </c>
      <c r="B330" s="27" t="s">
        <v>679</v>
      </c>
      <c r="C330" s="42">
        <v>0</v>
      </c>
      <c r="D330" s="42">
        <v>0</v>
      </c>
      <c r="E330" s="42">
        <v>56104.23029</v>
      </c>
      <c r="F330" s="42">
        <f t="shared" si="31"/>
        <v>56104.23029</v>
      </c>
      <c r="G330" s="42"/>
      <c r="H330" s="42">
        <v>0</v>
      </c>
      <c r="I330" s="42">
        <v>0</v>
      </c>
      <c r="J330" s="42">
        <v>56104.23029</v>
      </c>
      <c r="K330" s="42">
        <v>56104.23029</v>
      </c>
      <c r="L330" s="43"/>
      <c r="M330" s="43" t="s">
        <v>131</v>
      </c>
      <c r="N330" s="43" t="s">
        <v>131</v>
      </c>
      <c r="O330" s="43" t="s">
        <v>131</v>
      </c>
      <c r="P330" s="43">
        <f t="shared" si="33"/>
        <v>0</v>
      </c>
      <c r="Q330" s="44"/>
    </row>
    <row r="331" spans="1:17" s="49" customFormat="1" ht="28.5" customHeight="1" x14ac:dyDescent="0.25">
      <c r="A331" s="31" t="s">
        <v>680</v>
      </c>
      <c r="B331" s="26" t="s">
        <v>681</v>
      </c>
      <c r="C331" s="46">
        <v>0</v>
      </c>
      <c r="D331" s="46">
        <v>0</v>
      </c>
      <c r="E331" s="46">
        <v>20407.147250000002</v>
      </c>
      <c r="F331" s="46">
        <f t="shared" si="31"/>
        <v>20407.147250000002</v>
      </c>
      <c r="G331" s="46"/>
      <c r="H331" s="46">
        <v>0</v>
      </c>
      <c r="I331" s="46">
        <v>0</v>
      </c>
      <c r="J331" s="46">
        <v>20407.147250000002</v>
      </c>
      <c r="K331" s="46">
        <v>20407.147250000002</v>
      </c>
      <c r="L331" s="47"/>
      <c r="M331" s="47" t="s">
        <v>131</v>
      </c>
      <c r="N331" s="47" t="s">
        <v>131</v>
      </c>
      <c r="O331" s="47" t="s">
        <v>131</v>
      </c>
      <c r="P331" s="47">
        <f t="shared" si="33"/>
        <v>0</v>
      </c>
      <c r="Q331" s="48"/>
    </row>
    <row r="332" spans="1:17" s="49" customFormat="1" ht="28.5" customHeight="1" x14ac:dyDescent="0.25">
      <c r="A332" s="31" t="s">
        <v>682</v>
      </c>
      <c r="B332" s="26" t="s">
        <v>683</v>
      </c>
      <c r="C332" s="46">
        <v>0</v>
      </c>
      <c r="D332" s="46">
        <v>0</v>
      </c>
      <c r="E332" s="46">
        <v>1390.84</v>
      </c>
      <c r="F332" s="46">
        <f t="shared" si="31"/>
        <v>1390.84</v>
      </c>
      <c r="G332" s="46"/>
      <c r="H332" s="46">
        <v>0</v>
      </c>
      <c r="I332" s="46">
        <v>0</v>
      </c>
      <c r="J332" s="46">
        <v>1390.84</v>
      </c>
      <c r="K332" s="46">
        <v>1390.84</v>
      </c>
      <c r="L332" s="47"/>
      <c r="M332" s="47" t="s">
        <v>131</v>
      </c>
      <c r="N332" s="47" t="s">
        <v>131</v>
      </c>
      <c r="O332" s="47" t="s">
        <v>131</v>
      </c>
      <c r="P332" s="47">
        <f t="shared" si="33"/>
        <v>0</v>
      </c>
      <c r="Q332" s="48"/>
    </row>
    <row r="333" spans="1:17" s="49" customFormat="1" ht="28.5" customHeight="1" x14ac:dyDescent="0.25">
      <c r="A333" s="31" t="s">
        <v>684</v>
      </c>
      <c r="B333" s="26" t="s">
        <v>685</v>
      </c>
      <c r="C333" s="46">
        <v>0</v>
      </c>
      <c r="D333" s="46">
        <v>0</v>
      </c>
      <c r="E333" s="46">
        <v>511.77499999999998</v>
      </c>
      <c r="F333" s="46">
        <f t="shared" si="31"/>
        <v>511.77499999999998</v>
      </c>
      <c r="G333" s="46"/>
      <c r="H333" s="46">
        <v>0</v>
      </c>
      <c r="I333" s="46">
        <v>0</v>
      </c>
      <c r="J333" s="46">
        <v>511.77499999999998</v>
      </c>
      <c r="K333" s="46">
        <v>511.77499999999998</v>
      </c>
      <c r="L333" s="47"/>
      <c r="M333" s="47" t="s">
        <v>131</v>
      </c>
      <c r="N333" s="47" t="s">
        <v>131</v>
      </c>
      <c r="O333" s="47" t="s">
        <v>131</v>
      </c>
      <c r="P333" s="47">
        <f t="shared" si="33"/>
        <v>0</v>
      </c>
      <c r="Q333" s="48"/>
    </row>
    <row r="334" spans="1:17" s="49" customFormat="1" ht="28.5" customHeight="1" x14ac:dyDescent="0.25">
      <c r="A334" s="31" t="s">
        <v>686</v>
      </c>
      <c r="B334" s="26" t="s">
        <v>687</v>
      </c>
      <c r="C334" s="46">
        <v>0</v>
      </c>
      <c r="D334" s="46">
        <v>0</v>
      </c>
      <c r="E334" s="46">
        <v>33794.46804</v>
      </c>
      <c r="F334" s="46">
        <f t="shared" si="31"/>
        <v>33794.46804</v>
      </c>
      <c r="G334" s="46"/>
      <c r="H334" s="46">
        <v>0</v>
      </c>
      <c r="I334" s="46">
        <v>0</v>
      </c>
      <c r="J334" s="46">
        <v>33794.46804</v>
      </c>
      <c r="K334" s="46">
        <v>33794.46804</v>
      </c>
      <c r="L334" s="47"/>
      <c r="M334" s="47" t="s">
        <v>131</v>
      </c>
      <c r="N334" s="47" t="s">
        <v>131</v>
      </c>
      <c r="O334" s="47" t="s">
        <v>131</v>
      </c>
      <c r="P334" s="47">
        <f t="shared" si="33"/>
        <v>0</v>
      </c>
      <c r="Q334" s="48"/>
    </row>
    <row r="335" spans="1:17" s="45" customFormat="1" ht="28.5" customHeight="1" x14ac:dyDescent="0.25">
      <c r="A335" s="30" t="s">
        <v>688</v>
      </c>
      <c r="B335" s="27" t="s">
        <v>689</v>
      </c>
      <c r="C335" s="42">
        <v>1265.9000000000001</v>
      </c>
      <c r="D335" s="42">
        <v>1265.9000000000001</v>
      </c>
      <c r="E335" s="42">
        <v>623193.38963999995</v>
      </c>
      <c r="F335" s="42">
        <f t="shared" si="31"/>
        <v>621927.48963999993</v>
      </c>
      <c r="G335" s="42">
        <f t="shared" si="32"/>
        <v>49229.27479579745</v>
      </c>
      <c r="H335" s="42">
        <v>0</v>
      </c>
      <c r="I335" s="42">
        <v>0</v>
      </c>
      <c r="J335" s="42">
        <v>621538.83058000007</v>
      </c>
      <c r="K335" s="42">
        <v>621538.83058000007</v>
      </c>
      <c r="L335" s="43"/>
      <c r="M335" s="43">
        <v>1265900</v>
      </c>
      <c r="N335" s="43">
        <v>1265900</v>
      </c>
      <c r="O335" s="43">
        <v>1654559.06</v>
      </c>
      <c r="P335" s="43">
        <f t="shared" si="33"/>
        <v>388659.06000000006</v>
      </c>
      <c r="Q335" s="44">
        <f t="shared" si="34"/>
        <v>130.70219290623274</v>
      </c>
    </row>
    <row r="336" spans="1:17" s="49" customFormat="1" ht="28.5" customHeight="1" x14ac:dyDescent="0.25">
      <c r="A336" s="31" t="s">
        <v>690</v>
      </c>
      <c r="B336" s="26" t="s">
        <v>691</v>
      </c>
      <c r="C336" s="46">
        <v>0</v>
      </c>
      <c r="D336" s="46">
        <v>0</v>
      </c>
      <c r="E336" s="46">
        <v>327.39999999999998</v>
      </c>
      <c r="F336" s="46">
        <f t="shared" si="31"/>
        <v>327.39999999999998</v>
      </c>
      <c r="G336" s="46"/>
      <c r="H336" s="46">
        <v>0</v>
      </c>
      <c r="I336" s="46">
        <v>0</v>
      </c>
      <c r="J336" s="46">
        <v>327.39999999999998</v>
      </c>
      <c r="K336" s="46">
        <v>327.39999999999998</v>
      </c>
      <c r="L336" s="47"/>
      <c r="M336" s="47" t="s">
        <v>131</v>
      </c>
      <c r="N336" s="47" t="s">
        <v>131</v>
      </c>
      <c r="O336" s="47" t="s">
        <v>131</v>
      </c>
      <c r="P336" s="47">
        <f t="shared" si="33"/>
        <v>0</v>
      </c>
      <c r="Q336" s="48"/>
    </row>
    <row r="337" spans="1:17" s="49" customFormat="1" ht="28.5" customHeight="1" x14ac:dyDescent="0.25">
      <c r="A337" s="31" t="s">
        <v>692</v>
      </c>
      <c r="B337" s="26" t="s">
        <v>693</v>
      </c>
      <c r="C337" s="46">
        <v>0</v>
      </c>
      <c r="D337" s="46">
        <v>0</v>
      </c>
      <c r="E337" s="46">
        <v>1062.6099999999999</v>
      </c>
      <c r="F337" s="46">
        <f t="shared" si="31"/>
        <v>1062.6099999999999</v>
      </c>
      <c r="G337" s="46"/>
      <c r="H337" s="46">
        <v>0</v>
      </c>
      <c r="I337" s="46">
        <v>0</v>
      </c>
      <c r="J337" s="46">
        <v>1062.6099999999999</v>
      </c>
      <c r="K337" s="46">
        <v>1062.6099999999999</v>
      </c>
      <c r="L337" s="47"/>
      <c r="M337" s="47" t="s">
        <v>131</v>
      </c>
      <c r="N337" s="47" t="s">
        <v>131</v>
      </c>
      <c r="O337" s="47" t="s">
        <v>131</v>
      </c>
      <c r="P337" s="47">
        <f t="shared" si="33"/>
        <v>0</v>
      </c>
      <c r="Q337" s="48"/>
    </row>
    <row r="338" spans="1:17" s="49" customFormat="1" ht="28.5" customHeight="1" x14ac:dyDescent="0.25">
      <c r="A338" s="31" t="s">
        <v>694</v>
      </c>
      <c r="B338" s="26" t="s">
        <v>695</v>
      </c>
      <c r="C338" s="46">
        <v>0</v>
      </c>
      <c r="D338" s="46">
        <v>0</v>
      </c>
      <c r="E338" s="46">
        <v>151647.85795999999</v>
      </c>
      <c r="F338" s="46">
        <f t="shared" si="31"/>
        <v>151647.85795999999</v>
      </c>
      <c r="G338" s="46"/>
      <c r="H338" s="46">
        <v>0</v>
      </c>
      <c r="I338" s="46">
        <v>0</v>
      </c>
      <c r="J338" s="46">
        <v>151647.85795999999</v>
      </c>
      <c r="K338" s="46">
        <v>151647.85795999999</v>
      </c>
      <c r="L338" s="47"/>
      <c r="M338" s="47" t="s">
        <v>131</v>
      </c>
      <c r="N338" s="47" t="s">
        <v>131</v>
      </c>
      <c r="O338" s="47" t="s">
        <v>131</v>
      </c>
      <c r="P338" s="47">
        <f t="shared" si="33"/>
        <v>0</v>
      </c>
      <c r="Q338" s="48"/>
    </row>
    <row r="339" spans="1:17" s="49" customFormat="1" ht="28.5" customHeight="1" x14ac:dyDescent="0.25">
      <c r="A339" s="31" t="s">
        <v>696</v>
      </c>
      <c r="B339" s="26" t="s">
        <v>697</v>
      </c>
      <c r="C339" s="46">
        <v>0</v>
      </c>
      <c r="D339" s="46">
        <v>0</v>
      </c>
      <c r="E339" s="46">
        <v>297.16250000000002</v>
      </c>
      <c r="F339" s="46">
        <f t="shared" si="31"/>
        <v>297.16250000000002</v>
      </c>
      <c r="G339" s="46"/>
      <c r="H339" s="46">
        <v>0</v>
      </c>
      <c r="I339" s="46">
        <v>0</v>
      </c>
      <c r="J339" s="46">
        <v>297.16250000000002</v>
      </c>
      <c r="K339" s="46">
        <v>297.16250000000002</v>
      </c>
      <c r="L339" s="47"/>
      <c r="M339" s="47" t="s">
        <v>131</v>
      </c>
      <c r="N339" s="47" t="s">
        <v>131</v>
      </c>
      <c r="O339" s="47" t="s">
        <v>131</v>
      </c>
      <c r="P339" s="47">
        <f t="shared" si="33"/>
        <v>0</v>
      </c>
      <c r="Q339" s="48"/>
    </row>
    <row r="340" spans="1:17" s="49" customFormat="1" ht="28.5" customHeight="1" x14ac:dyDescent="0.25">
      <c r="A340" s="31" t="s">
        <v>698</v>
      </c>
      <c r="B340" s="26" t="s">
        <v>699</v>
      </c>
      <c r="C340" s="46">
        <v>0</v>
      </c>
      <c r="D340" s="46">
        <v>0</v>
      </c>
      <c r="E340" s="46">
        <v>435109.38681</v>
      </c>
      <c r="F340" s="46">
        <f t="shared" si="31"/>
        <v>435109.38681</v>
      </c>
      <c r="G340" s="46"/>
      <c r="H340" s="46">
        <v>0</v>
      </c>
      <c r="I340" s="46">
        <v>0</v>
      </c>
      <c r="J340" s="46">
        <v>435109.38681</v>
      </c>
      <c r="K340" s="46">
        <v>435109.38681</v>
      </c>
      <c r="L340" s="47"/>
      <c r="M340" s="47" t="s">
        <v>131</v>
      </c>
      <c r="N340" s="47" t="s">
        <v>131</v>
      </c>
      <c r="O340" s="47" t="s">
        <v>131</v>
      </c>
      <c r="P340" s="47">
        <f t="shared" si="33"/>
        <v>0</v>
      </c>
      <c r="Q340" s="48"/>
    </row>
    <row r="341" spans="1:17" s="49" customFormat="1" ht="28.5" customHeight="1" x14ac:dyDescent="0.25">
      <c r="A341" s="31" t="s">
        <v>700</v>
      </c>
      <c r="B341" s="26" t="s">
        <v>701</v>
      </c>
      <c r="C341" s="46">
        <v>1265.9000000000001</v>
      </c>
      <c r="D341" s="46">
        <v>1265.9000000000001</v>
      </c>
      <c r="E341" s="46">
        <v>34748.972369999996</v>
      </c>
      <c r="F341" s="46">
        <f t="shared" si="31"/>
        <v>33483.072369999994</v>
      </c>
      <c r="G341" s="46">
        <f t="shared" si="32"/>
        <v>2745.0013721462983</v>
      </c>
      <c r="H341" s="46">
        <v>0</v>
      </c>
      <c r="I341" s="46">
        <v>0</v>
      </c>
      <c r="J341" s="46">
        <v>33094.413309999996</v>
      </c>
      <c r="K341" s="46">
        <v>33094.413309999996</v>
      </c>
      <c r="L341" s="47"/>
      <c r="M341" s="47">
        <v>1265900</v>
      </c>
      <c r="N341" s="47">
        <v>1265900</v>
      </c>
      <c r="O341" s="47">
        <v>1654559.06</v>
      </c>
      <c r="P341" s="47">
        <f t="shared" si="33"/>
        <v>388659.06000000006</v>
      </c>
      <c r="Q341" s="48">
        <f t="shared" si="34"/>
        <v>130.70219290623274</v>
      </c>
    </row>
    <row r="342" spans="1:17" s="45" customFormat="1" ht="28.5" customHeight="1" x14ac:dyDescent="0.25">
      <c r="A342" s="30" t="s">
        <v>702</v>
      </c>
      <c r="B342" s="27" t="s">
        <v>703</v>
      </c>
      <c r="C342" s="42">
        <v>0</v>
      </c>
      <c r="D342" s="42">
        <v>0</v>
      </c>
      <c r="E342" s="42">
        <v>1016098.70442</v>
      </c>
      <c r="F342" s="42">
        <f t="shared" si="31"/>
        <v>1016098.70442</v>
      </c>
      <c r="G342" s="42"/>
      <c r="H342" s="42">
        <v>0</v>
      </c>
      <c r="I342" s="42">
        <v>0</v>
      </c>
      <c r="J342" s="42">
        <v>1016098.70442</v>
      </c>
      <c r="K342" s="42">
        <v>1016098.70442</v>
      </c>
      <c r="L342" s="43"/>
      <c r="M342" s="43" t="s">
        <v>131</v>
      </c>
      <c r="N342" s="43" t="s">
        <v>131</v>
      </c>
      <c r="O342" s="43" t="s">
        <v>131</v>
      </c>
      <c r="P342" s="43">
        <f t="shared" si="33"/>
        <v>0</v>
      </c>
      <c r="Q342" s="44"/>
    </row>
    <row r="343" spans="1:17" s="49" customFormat="1" ht="28.5" customHeight="1" x14ac:dyDescent="0.25">
      <c r="A343" s="31" t="s">
        <v>704</v>
      </c>
      <c r="B343" s="26" t="s">
        <v>705</v>
      </c>
      <c r="C343" s="46">
        <v>0</v>
      </c>
      <c r="D343" s="46">
        <v>0</v>
      </c>
      <c r="E343" s="46">
        <v>1591.2242900000001</v>
      </c>
      <c r="F343" s="46">
        <f t="shared" si="31"/>
        <v>1591.2242900000001</v>
      </c>
      <c r="G343" s="46"/>
      <c r="H343" s="46">
        <v>0</v>
      </c>
      <c r="I343" s="46">
        <v>0</v>
      </c>
      <c r="J343" s="46">
        <v>1591.2242900000001</v>
      </c>
      <c r="K343" s="46">
        <v>1591.2242900000001</v>
      </c>
      <c r="L343" s="47"/>
      <c r="M343" s="47" t="s">
        <v>131</v>
      </c>
      <c r="N343" s="47" t="s">
        <v>131</v>
      </c>
      <c r="O343" s="47" t="s">
        <v>131</v>
      </c>
      <c r="P343" s="47">
        <f t="shared" si="33"/>
        <v>0</v>
      </c>
      <c r="Q343" s="48"/>
    </row>
    <row r="344" spans="1:17" s="49" customFormat="1" ht="28.5" customHeight="1" x14ac:dyDescent="0.25">
      <c r="A344" s="31" t="s">
        <v>706</v>
      </c>
      <c r="B344" s="26" t="s">
        <v>707</v>
      </c>
      <c r="C344" s="46">
        <v>0</v>
      </c>
      <c r="D344" s="46">
        <v>0</v>
      </c>
      <c r="E344" s="46">
        <v>4036.1083599999997</v>
      </c>
      <c r="F344" s="46">
        <f t="shared" si="31"/>
        <v>4036.1083599999997</v>
      </c>
      <c r="G344" s="46"/>
      <c r="H344" s="46">
        <v>0</v>
      </c>
      <c r="I344" s="46">
        <v>0</v>
      </c>
      <c r="J344" s="46">
        <v>4036.1083599999997</v>
      </c>
      <c r="K344" s="46">
        <v>4036.1083599999997</v>
      </c>
      <c r="L344" s="47"/>
      <c r="M344" s="47" t="s">
        <v>131</v>
      </c>
      <c r="N344" s="47" t="s">
        <v>131</v>
      </c>
      <c r="O344" s="47" t="s">
        <v>131</v>
      </c>
      <c r="P344" s="47">
        <f t="shared" si="33"/>
        <v>0</v>
      </c>
      <c r="Q344" s="48"/>
    </row>
    <row r="345" spans="1:17" s="49" customFormat="1" ht="28.5" customHeight="1" x14ac:dyDescent="0.25">
      <c r="A345" s="31" t="s">
        <v>708</v>
      </c>
      <c r="B345" s="26" t="s">
        <v>709</v>
      </c>
      <c r="C345" s="46">
        <v>0</v>
      </c>
      <c r="D345" s="46">
        <v>0</v>
      </c>
      <c r="E345" s="46">
        <v>-285950.76955000003</v>
      </c>
      <c r="F345" s="46">
        <f t="shared" si="31"/>
        <v>-285950.76955000003</v>
      </c>
      <c r="G345" s="46"/>
      <c r="H345" s="46">
        <v>0</v>
      </c>
      <c r="I345" s="46">
        <v>0</v>
      </c>
      <c r="J345" s="46">
        <v>-285950.76955000003</v>
      </c>
      <c r="K345" s="46">
        <v>-285950.76955000003</v>
      </c>
      <c r="L345" s="47"/>
      <c r="M345" s="47" t="s">
        <v>131</v>
      </c>
      <c r="N345" s="47" t="s">
        <v>131</v>
      </c>
      <c r="O345" s="47" t="s">
        <v>131</v>
      </c>
      <c r="P345" s="47">
        <f t="shared" si="33"/>
        <v>0</v>
      </c>
      <c r="Q345" s="48"/>
    </row>
    <row r="346" spans="1:17" s="49" customFormat="1" ht="28.5" customHeight="1" x14ac:dyDescent="0.25">
      <c r="A346" s="31" t="s">
        <v>710</v>
      </c>
      <c r="B346" s="26" t="s">
        <v>711</v>
      </c>
      <c r="C346" s="46">
        <v>0</v>
      </c>
      <c r="D346" s="46">
        <v>0</v>
      </c>
      <c r="E346" s="46">
        <v>5991.7460000000001</v>
      </c>
      <c r="F346" s="46">
        <f t="shared" si="31"/>
        <v>5991.7460000000001</v>
      </c>
      <c r="G346" s="46"/>
      <c r="H346" s="46">
        <v>0</v>
      </c>
      <c r="I346" s="46">
        <v>0</v>
      </c>
      <c r="J346" s="46">
        <v>5991.7460000000001</v>
      </c>
      <c r="K346" s="46">
        <v>5991.7460000000001</v>
      </c>
      <c r="L346" s="47"/>
      <c r="M346" s="47" t="s">
        <v>131</v>
      </c>
      <c r="N346" s="47" t="s">
        <v>131</v>
      </c>
      <c r="O346" s="47" t="s">
        <v>131</v>
      </c>
      <c r="P346" s="47">
        <f t="shared" si="33"/>
        <v>0</v>
      </c>
      <c r="Q346" s="48"/>
    </row>
    <row r="347" spans="1:17" s="49" customFormat="1" ht="28.5" customHeight="1" x14ac:dyDescent="0.25">
      <c r="A347" s="31" t="s">
        <v>712</v>
      </c>
      <c r="B347" s="26" t="s">
        <v>713</v>
      </c>
      <c r="C347" s="46">
        <v>0</v>
      </c>
      <c r="D347" s="46">
        <v>0</v>
      </c>
      <c r="E347" s="46">
        <v>1283768.04532</v>
      </c>
      <c r="F347" s="46">
        <f t="shared" si="31"/>
        <v>1283768.04532</v>
      </c>
      <c r="G347" s="46"/>
      <c r="H347" s="46">
        <v>0</v>
      </c>
      <c r="I347" s="46">
        <v>0</v>
      </c>
      <c r="J347" s="46">
        <v>1283768.04532</v>
      </c>
      <c r="K347" s="46">
        <v>1283768.04532</v>
      </c>
      <c r="L347" s="47"/>
      <c r="M347" s="47" t="s">
        <v>131</v>
      </c>
      <c r="N347" s="47" t="s">
        <v>131</v>
      </c>
      <c r="O347" s="47" t="s">
        <v>131</v>
      </c>
      <c r="P347" s="47">
        <f t="shared" si="33"/>
        <v>0</v>
      </c>
      <c r="Q347" s="48"/>
    </row>
    <row r="348" spans="1:17" s="49" customFormat="1" ht="28.5" customHeight="1" x14ac:dyDescent="0.25">
      <c r="A348" s="31" t="s">
        <v>714</v>
      </c>
      <c r="B348" s="26" t="s">
        <v>715</v>
      </c>
      <c r="C348" s="46">
        <v>0</v>
      </c>
      <c r="D348" s="46">
        <v>0</v>
      </c>
      <c r="E348" s="46">
        <v>6662.35</v>
      </c>
      <c r="F348" s="46">
        <f t="shared" si="31"/>
        <v>6662.35</v>
      </c>
      <c r="G348" s="46"/>
      <c r="H348" s="46">
        <v>0</v>
      </c>
      <c r="I348" s="46">
        <v>0</v>
      </c>
      <c r="J348" s="46">
        <v>6662.35</v>
      </c>
      <c r="K348" s="46">
        <v>6662.35</v>
      </c>
      <c r="L348" s="47"/>
      <c r="M348" s="47" t="s">
        <v>131</v>
      </c>
      <c r="N348" s="47" t="s">
        <v>131</v>
      </c>
      <c r="O348" s="47" t="s">
        <v>131</v>
      </c>
      <c r="P348" s="47">
        <f t="shared" si="33"/>
        <v>0</v>
      </c>
      <c r="Q348" s="48"/>
    </row>
    <row r="349" spans="1:17" s="45" customFormat="1" ht="28.5" customHeight="1" x14ac:dyDescent="0.25">
      <c r="A349" s="30" t="s">
        <v>13</v>
      </c>
      <c r="B349" s="27" t="s">
        <v>14</v>
      </c>
      <c r="C349" s="42">
        <v>227148.6</v>
      </c>
      <c r="D349" s="42">
        <v>208271.2</v>
      </c>
      <c r="E349" s="42">
        <v>400197.94647000002</v>
      </c>
      <c r="F349" s="42">
        <f t="shared" si="31"/>
        <v>191926.74647000001</v>
      </c>
      <c r="G349" s="42">
        <f t="shared" si="32"/>
        <v>192.15232181405784</v>
      </c>
      <c r="H349" s="42">
        <v>0</v>
      </c>
      <c r="I349" s="42">
        <v>0</v>
      </c>
      <c r="J349" s="42">
        <v>246283.28367999999</v>
      </c>
      <c r="K349" s="42">
        <v>246283.28367999999</v>
      </c>
      <c r="L349" s="43"/>
      <c r="M349" s="43">
        <v>227148600</v>
      </c>
      <c r="N349" s="43">
        <v>208271200</v>
      </c>
      <c r="O349" s="43">
        <v>153914662.78999999</v>
      </c>
      <c r="P349" s="43">
        <f t="shared" si="33"/>
        <v>-54356537.210000008</v>
      </c>
      <c r="Q349" s="44">
        <f t="shared" si="34"/>
        <v>73.901078396821063</v>
      </c>
    </row>
    <row r="350" spans="1:17" s="49" customFormat="1" ht="28.5" customHeight="1" x14ac:dyDescent="0.25">
      <c r="A350" s="31" t="s">
        <v>716</v>
      </c>
      <c r="B350" s="26" t="s">
        <v>717</v>
      </c>
      <c r="C350" s="46">
        <v>6654</v>
      </c>
      <c r="D350" s="46">
        <v>6654</v>
      </c>
      <c r="E350" s="46">
        <v>81702.66462000001</v>
      </c>
      <c r="F350" s="46">
        <f t="shared" si="31"/>
        <v>75048.66462000001</v>
      </c>
      <c r="G350" s="46">
        <f t="shared" si="32"/>
        <v>1227.8729278629396</v>
      </c>
      <c r="H350" s="46">
        <v>0</v>
      </c>
      <c r="I350" s="46">
        <v>0</v>
      </c>
      <c r="J350" s="46">
        <v>76260.757620000004</v>
      </c>
      <c r="K350" s="46">
        <v>76260.757620000004</v>
      </c>
      <c r="L350" s="47"/>
      <c r="M350" s="47">
        <v>6654000</v>
      </c>
      <c r="N350" s="47">
        <v>6654000</v>
      </c>
      <c r="O350" s="47">
        <v>5441907</v>
      </c>
      <c r="P350" s="47">
        <f t="shared" si="33"/>
        <v>-1212093</v>
      </c>
      <c r="Q350" s="48">
        <f t="shared" si="34"/>
        <v>81.783994589720464</v>
      </c>
    </row>
    <row r="351" spans="1:17" s="49" customFormat="1" ht="28.5" customHeight="1" x14ac:dyDescent="0.25">
      <c r="A351" s="31" t="s">
        <v>718</v>
      </c>
      <c r="B351" s="26" t="s">
        <v>719</v>
      </c>
      <c r="C351" s="46">
        <v>0</v>
      </c>
      <c r="D351" s="46">
        <v>0</v>
      </c>
      <c r="E351" s="46">
        <v>56121.332390000003</v>
      </c>
      <c r="F351" s="46">
        <f t="shared" si="31"/>
        <v>56121.332390000003</v>
      </c>
      <c r="G351" s="46"/>
      <c r="H351" s="46">
        <v>0</v>
      </c>
      <c r="I351" s="46">
        <v>0</v>
      </c>
      <c r="J351" s="46">
        <v>56121.332390000003</v>
      </c>
      <c r="K351" s="46">
        <v>56121.332390000003</v>
      </c>
      <c r="L351" s="47"/>
      <c r="M351" s="47" t="s">
        <v>131</v>
      </c>
      <c r="N351" s="47" t="s">
        <v>131</v>
      </c>
      <c r="O351" s="47" t="s">
        <v>131</v>
      </c>
      <c r="P351" s="47">
        <f t="shared" si="33"/>
        <v>0</v>
      </c>
      <c r="Q351" s="48"/>
    </row>
    <row r="352" spans="1:17" s="49" customFormat="1" ht="28.5" customHeight="1" x14ac:dyDescent="0.25">
      <c r="A352" s="31" t="s">
        <v>720</v>
      </c>
      <c r="B352" s="26" t="s">
        <v>721</v>
      </c>
      <c r="C352" s="46">
        <v>0</v>
      </c>
      <c r="D352" s="46">
        <v>0</v>
      </c>
      <c r="E352" s="46">
        <v>32206.889780000001</v>
      </c>
      <c r="F352" s="46">
        <f t="shared" si="31"/>
        <v>32206.889780000001</v>
      </c>
      <c r="G352" s="46"/>
      <c r="H352" s="46">
        <v>0</v>
      </c>
      <c r="I352" s="46">
        <v>0</v>
      </c>
      <c r="J352" s="46">
        <v>32206.889780000001</v>
      </c>
      <c r="K352" s="46">
        <v>32206.889780000001</v>
      </c>
      <c r="L352" s="47"/>
      <c r="M352" s="47" t="s">
        <v>131</v>
      </c>
      <c r="N352" s="47" t="s">
        <v>131</v>
      </c>
      <c r="O352" s="47" t="s">
        <v>131</v>
      </c>
      <c r="P352" s="47">
        <f t="shared" si="33"/>
        <v>0</v>
      </c>
      <c r="Q352" s="48"/>
    </row>
    <row r="353" spans="1:17" s="49" customFormat="1" ht="28.5" customHeight="1" x14ac:dyDescent="0.25">
      <c r="A353" s="31" t="s">
        <v>722</v>
      </c>
      <c r="B353" s="26" t="s">
        <v>723</v>
      </c>
      <c r="C353" s="46">
        <v>0</v>
      </c>
      <c r="D353" s="46">
        <v>0</v>
      </c>
      <c r="E353" s="46">
        <v>2795.0297700000001</v>
      </c>
      <c r="F353" s="46">
        <f t="shared" si="31"/>
        <v>2795.0297700000001</v>
      </c>
      <c r="G353" s="46"/>
      <c r="H353" s="46">
        <v>0</v>
      </c>
      <c r="I353" s="46">
        <v>0</v>
      </c>
      <c r="J353" s="46">
        <v>2795.0297700000001</v>
      </c>
      <c r="K353" s="46">
        <v>2795.0297700000001</v>
      </c>
      <c r="L353" s="47"/>
      <c r="M353" s="47" t="s">
        <v>131</v>
      </c>
      <c r="N353" s="47" t="s">
        <v>131</v>
      </c>
      <c r="O353" s="47" t="s">
        <v>131</v>
      </c>
      <c r="P353" s="47">
        <f t="shared" si="33"/>
        <v>0</v>
      </c>
      <c r="Q353" s="48"/>
    </row>
    <row r="354" spans="1:17" s="49" customFormat="1" ht="28.5" customHeight="1" x14ac:dyDescent="0.25">
      <c r="A354" s="31" t="s">
        <v>724</v>
      </c>
      <c r="B354" s="26" t="s">
        <v>725</v>
      </c>
      <c r="C354" s="46">
        <v>0</v>
      </c>
      <c r="D354" s="46">
        <v>0</v>
      </c>
      <c r="E354" s="46">
        <v>59764.092530000002</v>
      </c>
      <c r="F354" s="46">
        <f t="shared" si="31"/>
        <v>59764.092530000002</v>
      </c>
      <c r="G354" s="46"/>
      <c r="H354" s="46">
        <v>0</v>
      </c>
      <c r="I354" s="46">
        <v>0</v>
      </c>
      <c r="J354" s="46">
        <v>59764.092530000002</v>
      </c>
      <c r="K354" s="46">
        <v>59764.092530000002</v>
      </c>
      <c r="L354" s="47"/>
      <c r="M354" s="47" t="s">
        <v>131</v>
      </c>
      <c r="N354" s="47" t="s">
        <v>131</v>
      </c>
      <c r="O354" s="47" t="s">
        <v>131</v>
      </c>
      <c r="P354" s="47">
        <f t="shared" si="33"/>
        <v>0</v>
      </c>
      <c r="Q354" s="48"/>
    </row>
    <row r="355" spans="1:17" s="49" customFormat="1" ht="28.5" customHeight="1" x14ac:dyDescent="0.25">
      <c r="A355" s="31" t="s">
        <v>15</v>
      </c>
      <c r="B355" s="26" t="s">
        <v>16</v>
      </c>
      <c r="C355" s="46">
        <v>220494.6</v>
      </c>
      <c r="D355" s="46">
        <v>201617.2</v>
      </c>
      <c r="E355" s="46">
        <v>167607.93737999999</v>
      </c>
      <c r="F355" s="46">
        <f t="shared" si="31"/>
        <v>-34009.262620000023</v>
      </c>
      <c r="G355" s="46">
        <f t="shared" si="32"/>
        <v>83.131765236299273</v>
      </c>
      <c r="H355" s="46">
        <v>0</v>
      </c>
      <c r="I355" s="46">
        <v>0</v>
      </c>
      <c r="J355" s="46">
        <v>19135.18159</v>
      </c>
      <c r="K355" s="46">
        <v>19135.18159</v>
      </c>
      <c r="L355" s="47"/>
      <c r="M355" s="47">
        <v>220494600</v>
      </c>
      <c r="N355" s="47">
        <v>201617200</v>
      </c>
      <c r="O355" s="47">
        <v>148472755.78999999</v>
      </c>
      <c r="P355" s="47">
        <f t="shared" si="33"/>
        <v>-53144444.210000008</v>
      </c>
      <c r="Q355" s="48">
        <f t="shared" si="34"/>
        <v>73.640917436607594</v>
      </c>
    </row>
    <row r="356" spans="1:17" s="45" customFormat="1" ht="28.5" customHeight="1" x14ac:dyDescent="0.25">
      <c r="A356" s="30" t="s">
        <v>726</v>
      </c>
      <c r="B356" s="27" t="s">
        <v>727</v>
      </c>
      <c r="C356" s="42">
        <v>38461.9</v>
      </c>
      <c r="D356" s="42">
        <v>78810.8</v>
      </c>
      <c r="E356" s="42">
        <v>790797.88902999996</v>
      </c>
      <c r="F356" s="42">
        <f t="shared" si="31"/>
        <v>711987.08902999992</v>
      </c>
      <c r="G356" s="42">
        <f t="shared" si="32"/>
        <v>1003.4130969740188</v>
      </c>
      <c r="H356" s="42">
        <v>0</v>
      </c>
      <c r="I356" s="42">
        <v>0</v>
      </c>
      <c r="J356" s="42">
        <v>722708.83702999994</v>
      </c>
      <c r="K356" s="42">
        <v>722708.83702999994</v>
      </c>
      <c r="L356" s="43"/>
      <c r="M356" s="43">
        <v>38461900</v>
      </c>
      <c r="N356" s="43">
        <v>78810800</v>
      </c>
      <c r="O356" s="43">
        <v>68089052</v>
      </c>
      <c r="P356" s="43">
        <f t="shared" si="33"/>
        <v>-10721748</v>
      </c>
      <c r="Q356" s="44">
        <f t="shared" si="34"/>
        <v>86.395585376623501</v>
      </c>
    </row>
    <row r="357" spans="1:17" s="49" customFormat="1" ht="28.5" customHeight="1" x14ac:dyDescent="0.25">
      <c r="A357" s="31" t="s">
        <v>728</v>
      </c>
      <c r="B357" s="26" t="s">
        <v>729</v>
      </c>
      <c r="C357" s="46">
        <v>0</v>
      </c>
      <c r="D357" s="46">
        <v>0</v>
      </c>
      <c r="E357" s="46">
        <v>13903.97602</v>
      </c>
      <c r="F357" s="46">
        <f t="shared" si="31"/>
        <v>13903.97602</v>
      </c>
      <c r="G357" s="46"/>
      <c r="H357" s="46">
        <v>0</v>
      </c>
      <c r="I357" s="46">
        <v>0</v>
      </c>
      <c r="J357" s="46">
        <v>13572.881019999999</v>
      </c>
      <c r="K357" s="46">
        <v>13572.881019999999</v>
      </c>
      <c r="L357" s="47"/>
      <c r="M357" s="47" t="s">
        <v>131</v>
      </c>
      <c r="N357" s="47" t="s">
        <v>131</v>
      </c>
      <c r="O357" s="47">
        <v>331095</v>
      </c>
      <c r="P357" s="47">
        <f t="shared" si="33"/>
        <v>331095</v>
      </c>
      <c r="Q357" s="48"/>
    </row>
    <row r="358" spans="1:17" s="49" customFormat="1" ht="28.5" customHeight="1" x14ac:dyDescent="0.25">
      <c r="A358" s="31" t="s">
        <v>730</v>
      </c>
      <c r="B358" s="26" t="s">
        <v>731</v>
      </c>
      <c r="C358" s="46">
        <v>0</v>
      </c>
      <c r="D358" s="46">
        <v>0</v>
      </c>
      <c r="E358" s="46">
        <v>176670.17153999998</v>
      </c>
      <c r="F358" s="46">
        <f t="shared" si="31"/>
        <v>176670.17153999998</v>
      </c>
      <c r="G358" s="46"/>
      <c r="H358" s="46">
        <v>0</v>
      </c>
      <c r="I358" s="46">
        <v>0</v>
      </c>
      <c r="J358" s="46">
        <v>176642.17153999998</v>
      </c>
      <c r="K358" s="46">
        <v>176642.17153999998</v>
      </c>
      <c r="L358" s="47"/>
      <c r="M358" s="47" t="s">
        <v>131</v>
      </c>
      <c r="N358" s="47" t="s">
        <v>131</v>
      </c>
      <c r="O358" s="47">
        <v>28000</v>
      </c>
      <c r="P358" s="47">
        <f t="shared" si="33"/>
        <v>28000</v>
      </c>
      <c r="Q358" s="48"/>
    </row>
    <row r="359" spans="1:17" s="49" customFormat="1" ht="28.5" customHeight="1" x14ac:dyDescent="0.25">
      <c r="A359" s="31" t="s">
        <v>732</v>
      </c>
      <c r="B359" s="26" t="s">
        <v>733</v>
      </c>
      <c r="C359" s="46">
        <v>5440.2</v>
      </c>
      <c r="D359" s="46">
        <v>30670.9</v>
      </c>
      <c r="E359" s="46">
        <v>37555.449000000001</v>
      </c>
      <c r="F359" s="46">
        <f t="shared" si="31"/>
        <v>6884.5489999999991</v>
      </c>
      <c r="G359" s="46">
        <f t="shared" si="32"/>
        <v>122.44651770896844</v>
      </c>
      <c r="H359" s="46">
        <v>0</v>
      </c>
      <c r="I359" s="46">
        <v>0</v>
      </c>
      <c r="J359" s="46">
        <v>0</v>
      </c>
      <c r="K359" s="46">
        <v>0</v>
      </c>
      <c r="L359" s="47"/>
      <c r="M359" s="47">
        <v>5440200</v>
      </c>
      <c r="N359" s="47">
        <v>30670900</v>
      </c>
      <c r="O359" s="47">
        <v>37555449</v>
      </c>
      <c r="P359" s="47">
        <f t="shared" si="33"/>
        <v>6884549</v>
      </c>
      <c r="Q359" s="48">
        <f t="shared" si="34"/>
        <v>122.44651770896844</v>
      </c>
    </row>
    <row r="360" spans="1:17" s="49" customFormat="1" ht="28.5" customHeight="1" x14ac:dyDescent="0.25">
      <c r="A360" s="31" t="s">
        <v>734</v>
      </c>
      <c r="B360" s="26" t="s">
        <v>735</v>
      </c>
      <c r="C360" s="46">
        <v>0</v>
      </c>
      <c r="D360" s="46">
        <v>0</v>
      </c>
      <c r="E360" s="46">
        <v>101871.82101</v>
      </c>
      <c r="F360" s="46">
        <f t="shared" si="31"/>
        <v>101871.82101</v>
      </c>
      <c r="G360" s="46"/>
      <c r="H360" s="46">
        <v>0</v>
      </c>
      <c r="I360" s="46">
        <v>0</v>
      </c>
      <c r="J360" s="46">
        <v>101871.82101</v>
      </c>
      <c r="K360" s="46">
        <v>101871.82101</v>
      </c>
      <c r="L360" s="47"/>
      <c r="M360" s="47" t="s">
        <v>131</v>
      </c>
      <c r="N360" s="47" t="s">
        <v>131</v>
      </c>
      <c r="O360" s="47" t="s">
        <v>131</v>
      </c>
      <c r="P360" s="47">
        <f t="shared" si="33"/>
        <v>0</v>
      </c>
      <c r="Q360" s="48"/>
    </row>
    <row r="361" spans="1:17" s="49" customFormat="1" ht="28.5" customHeight="1" x14ac:dyDescent="0.25">
      <c r="A361" s="31" t="s">
        <v>736</v>
      </c>
      <c r="B361" s="26" t="s">
        <v>737</v>
      </c>
      <c r="C361" s="46">
        <v>33021.699999999997</v>
      </c>
      <c r="D361" s="46">
        <v>48139.9</v>
      </c>
      <c r="E361" s="46">
        <v>460796.47145999997</v>
      </c>
      <c r="F361" s="46">
        <f t="shared" si="31"/>
        <v>412656.57145999995</v>
      </c>
      <c r="G361" s="46">
        <f t="shared" si="32"/>
        <v>957.20280154300269</v>
      </c>
      <c r="H361" s="46">
        <v>0</v>
      </c>
      <c r="I361" s="46">
        <v>0</v>
      </c>
      <c r="J361" s="46">
        <v>430621.96346</v>
      </c>
      <c r="K361" s="46">
        <v>430621.96346</v>
      </c>
      <c r="L361" s="47"/>
      <c r="M361" s="47">
        <v>33021700</v>
      </c>
      <c r="N361" s="47">
        <v>48139900</v>
      </c>
      <c r="O361" s="47">
        <v>30174508</v>
      </c>
      <c r="P361" s="47">
        <f t="shared" si="33"/>
        <v>-17965392</v>
      </c>
      <c r="Q361" s="48">
        <f t="shared" si="34"/>
        <v>62.680869715142741</v>
      </c>
    </row>
    <row r="362" spans="1:17" s="45" customFormat="1" ht="28.5" customHeight="1" x14ac:dyDescent="0.25">
      <c r="A362" s="30" t="s">
        <v>738</v>
      </c>
      <c r="B362" s="27" t="s">
        <v>739</v>
      </c>
      <c r="C362" s="42">
        <v>1000000</v>
      </c>
      <c r="D362" s="42">
        <v>1620700</v>
      </c>
      <c r="E362" s="42">
        <v>2074534.7130400001</v>
      </c>
      <c r="F362" s="42">
        <f t="shared" si="31"/>
        <v>453834.71304000006</v>
      </c>
      <c r="G362" s="42">
        <f t="shared" si="32"/>
        <v>128.00238866168939</v>
      </c>
      <c r="H362" s="42">
        <v>1000000</v>
      </c>
      <c r="I362" s="42">
        <v>1620700</v>
      </c>
      <c r="J362" s="42">
        <v>2060504.88124</v>
      </c>
      <c r="K362" s="42">
        <v>439804.88124000002</v>
      </c>
      <c r="L362" s="43">
        <f t="shared" ref="L362:L387" si="35">J362/I362*100</f>
        <v>127.13672371444437</v>
      </c>
      <c r="M362" s="43" t="s">
        <v>131</v>
      </c>
      <c r="N362" s="43" t="s">
        <v>131</v>
      </c>
      <c r="O362" s="43">
        <v>14029831.800000001</v>
      </c>
      <c r="P362" s="43">
        <f t="shared" si="33"/>
        <v>14029831.800000001</v>
      </c>
      <c r="Q362" s="44"/>
    </row>
    <row r="363" spans="1:17" s="45" customFormat="1" ht="28.5" customHeight="1" x14ac:dyDescent="0.25">
      <c r="A363" s="30" t="s">
        <v>738</v>
      </c>
      <c r="B363" s="27" t="s">
        <v>740</v>
      </c>
      <c r="C363" s="42">
        <v>1000000</v>
      </c>
      <c r="D363" s="42">
        <v>1620700</v>
      </c>
      <c r="E363" s="42">
        <v>2074534.7130400001</v>
      </c>
      <c r="F363" s="42">
        <f t="shared" si="31"/>
        <v>453834.71304000006</v>
      </c>
      <c r="G363" s="42">
        <f t="shared" si="32"/>
        <v>128.00238866168939</v>
      </c>
      <c r="H363" s="42">
        <v>1000000</v>
      </c>
      <c r="I363" s="42">
        <v>1620700</v>
      </c>
      <c r="J363" s="42">
        <v>2060504.88124</v>
      </c>
      <c r="K363" s="42">
        <v>439804.88124000002</v>
      </c>
      <c r="L363" s="43">
        <f t="shared" si="35"/>
        <v>127.13672371444437</v>
      </c>
      <c r="M363" s="43" t="s">
        <v>131</v>
      </c>
      <c r="N363" s="43" t="s">
        <v>131</v>
      </c>
      <c r="O363" s="43">
        <v>14029831.800000001</v>
      </c>
      <c r="P363" s="43">
        <f t="shared" si="33"/>
        <v>14029831.800000001</v>
      </c>
      <c r="Q363" s="44"/>
    </row>
    <row r="364" spans="1:17" s="45" customFormat="1" ht="28.5" customHeight="1" x14ac:dyDescent="0.25">
      <c r="A364" s="30" t="s">
        <v>738</v>
      </c>
      <c r="B364" s="27" t="s">
        <v>741</v>
      </c>
      <c r="C364" s="42">
        <v>1000000</v>
      </c>
      <c r="D364" s="42">
        <v>1620700</v>
      </c>
      <c r="E364" s="42">
        <v>2074534.7130400001</v>
      </c>
      <c r="F364" s="42">
        <f t="shared" si="31"/>
        <v>453834.71304000006</v>
      </c>
      <c r="G364" s="42">
        <f t="shared" si="32"/>
        <v>128.00238866168939</v>
      </c>
      <c r="H364" s="42">
        <v>1000000</v>
      </c>
      <c r="I364" s="42">
        <v>1620700</v>
      </c>
      <c r="J364" s="42">
        <v>2060504.88124</v>
      </c>
      <c r="K364" s="42">
        <v>439804.88124000002</v>
      </c>
      <c r="L364" s="43">
        <f t="shared" si="35"/>
        <v>127.13672371444437</v>
      </c>
      <c r="M364" s="43" t="s">
        <v>131</v>
      </c>
      <c r="N364" s="43" t="s">
        <v>131</v>
      </c>
      <c r="O364" s="43">
        <v>14029831.800000001</v>
      </c>
      <c r="P364" s="43">
        <f t="shared" si="33"/>
        <v>14029831.800000001</v>
      </c>
      <c r="Q364" s="44"/>
    </row>
    <row r="365" spans="1:17" s="49" customFormat="1" ht="28.5" customHeight="1" x14ac:dyDescent="0.25">
      <c r="A365" s="31" t="s">
        <v>742</v>
      </c>
      <c r="B365" s="26" t="s">
        <v>743</v>
      </c>
      <c r="C365" s="46">
        <v>1000000</v>
      </c>
      <c r="D365" s="46">
        <v>1620700</v>
      </c>
      <c r="E365" s="46">
        <v>1558263.16212</v>
      </c>
      <c r="F365" s="46">
        <f t="shared" si="31"/>
        <v>-62436.837880000006</v>
      </c>
      <c r="G365" s="46">
        <f t="shared" si="32"/>
        <v>96.147538848645638</v>
      </c>
      <c r="H365" s="46">
        <v>1000000</v>
      </c>
      <c r="I365" s="46">
        <v>1620700</v>
      </c>
      <c r="J365" s="46">
        <v>1550480.8881199998</v>
      </c>
      <c r="K365" s="46">
        <v>-70219.111880000113</v>
      </c>
      <c r="L365" s="47">
        <f t="shared" si="35"/>
        <v>95.667359049793291</v>
      </c>
      <c r="M365" s="47" t="s">
        <v>131</v>
      </c>
      <c r="N365" s="47" t="s">
        <v>131</v>
      </c>
      <c r="O365" s="47">
        <v>7782274</v>
      </c>
      <c r="P365" s="47">
        <f t="shared" si="33"/>
        <v>7782274</v>
      </c>
      <c r="Q365" s="48"/>
    </row>
    <row r="366" spans="1:17" s="49" customFormat="1" ht="28.5" customHeight="1" x14ac:dyDescent="0.25">
      <c r="A366" s="31" t="s">
        <v>744</v>
      </c>
      <c r="B366" s="26" t="s">
        <v>745</v>
      </c>
      <c r="C366" s="46">
        <v>0</v>
      </c>
      <c r="D366" s="46">
        <v>0</v>
      </c>
      <c r="E366" s="46">
        <v>277262.54308999999</v>
      </c>
      <c r="F366" s="46">
        <f t="shared" si="31"/>
        <v>277262.54308999999</v>
      </c>
      <c r="G366" s="46"/>
      <c r="H366" s="46">
        <v>0</v>
      </c>
      <c r="I366" s="46">
        <v>0</v>
      </c>
      <c r="J366" s="46">
        <v>276301.56808999996</v>
      </c>
      <c r="K366" s="46">
        <v>276301.56808999996</v>
      </c>
      <c r="L366" s="47"/>
      <c r="M366" s="47" t="s">
        <v>131</v>
      </c>
      <c r="N366" s="47" t="s">
        <v>131</v>
      </c>
      <c r="O366" s="47">
        <v>960975</v>
      </c>
      <c r="P366" s="47">
        <f t="shared" si="33"/>
        <v>960975</v>
      </c>
      <c r="Q366" s="48"/>
    </row>
    <row r="367" spans="1:17" s="49" customFormat="1" ht="28.5" customHeight="1" x14ac:dyDescent="0.25">
      <c r="A367" s="31" t="s">
        <v>746</v>
      </c>
      <c r="B367" s="26" t="s">
        <v>747</v>
      </c>
      <c r="C367" s="46">
        <v>0</v>
      </c>
      <c r="D367" s="46">
        <v>0</v>
      </c>
      <c r="E367" s="46">
        <v>5291.1880199999996</v>
      </c>
      <c r="F367" s="46">
        <f t="shared" si="31"/>
        <v>5291.1880199999996</v>
      </c>
      <c r="G367" s="46"/>
      <c r="H367" s="46">
        <v>0</v>
      </c>
      <c r="I367" s="46">
        <v>0</v>
      </c>
      <c r="J367" s="46">
        <v>5291.1880199999996</v>
      </c>
      <c r="K367" s="46">
        <v>5291.1880199999996</v>
      </c>
      <c r="L367" s="47"/>
      <c r="M367" s="47" t="s">
        <v>131</v>
      </c>
      <c r="N367" s="47" t="s">
        <v>131</v>
      </c>
      <c r="O367" s="47" t="s">
        <v>131</v>
      </c>
      <c r="P367" s="47">
        <f t="shared" si="33"/>
        <v>0</v>
      </c>
      <c r="Q367" s="48"/>
    </row>
    <row r="368" spans="1:17" s="49" customFormat="1" ht="28.5" customHeight="1" x14ac:dyDescent="0.25">
      <c r="A368" s="31" t="s">
        <v>748</v>
      </c>
      <c r="B368" s="26" t="s">
        <v>749</v>
      </c>
      <c r="C368" s="46">
        <v>0</v>
      </c>
      <c r="D368" s="46">
        <v>0</v>
      </c>
      <c r="E368" s="46">
        <v>200866.33006000001</v>
      </c>
      <c r="F368" s="46">
        <f t="shared" si="31"/>
        <v>200866.33006000001</v>
      </c>
      <c r="G368" s="46"/>
      <c r="H368" s="46">
        <v>0</v>
      </c>
      <c r="I368" s="46">
        <v>0</v>
      </c>
      <c r="J368" s="46">
        <v>200558.73825999998</v>
      </c>
      <c r="K368" s="46">
        <v>200558.73825999998</v>
      </c>
      <c r="L368" s="47"/>
      <c r="M368" s="47" t="s">
        <v>131</v>
      </c>
      <c r="N368" s="47" t="s">
        <v>131</v>
      </c>
      <c r="O368" s="47">
        <v>307591.8</v>
      </c>
      <c r="P368" s="47">
        <f t="shared" si="33"/>
        <v>307591.8</v>
      </c>
      <c r="Q368" s="48"/>
    </row>
    <row r="369" spans="1:17" s="49" customFormat="1" ht="28.5" customHeight="1" x14ac:dyDescent="0.25">
      <c r="A369" s="31" t="s">
        <v>750</v>
      </c>
      <c r="B369" s="26" t="s">
        <v>751</v>
      </c>
      <c r="C369" s="46">
        <v>0</v>
      </c>
      <c r="D369" s="46">
        <v>0</v>
      </c>
      <c r="E369" s="46">
        <v>4978.991</v>
      </c>
      <c r="F369" s="46">
        <f t="shared" si="31"/>
        <v>4978.991</v>
      </c>
      <c r="G369" s="46"/>
      <c r="H369" s="46">
        <v>0</v>
      </c>
      <c r="I369" s="46">
        <v>0</v>
      </c>
      <c r="J369" s="46">
        <v>0</v>
      </c>
      <c r="K369" s="46">
        <v>0</v>
      </c>
      <c r="L369" s="47"/>
      <c r="M369" s="47" t="s">
        <v>131</v>
      </c>
      <c r="N369" s="47" t="s">
        <v>131</v>
      </c>
      <c r="O369" s="47">
        <v>4978991</v>
      </c>
      <c r="P369" s="47">
        <f t="shared" si="33"/>
        <v>4978991</v>
      </c>
      <c r="Q369" s="48"/>
    </row>
    <row r="370" spans="1:17" s="49" customFormat="1" ht="28.5" customHeight="1" x14ac:dyDescent="0.25">
      <c r="A370" s="31" t="s">
        <v>752</v>
      </c>
      <c r="B370" s="26" t="s">
        <v>753</v>
      </c>
      <c r="C370" s="46">
        <v>0</v>
      </c>
      <c r="D370" s="46">
        <v>0</v>
      </c>
      <c r="E370" s="46">
        <v>16471.115180000001</v>
      </c>
      <c r="F370" s="46">
        <f t="shared" si="31"/>
        <v>16471.115180000001</v>
      </c>
      <c r="G370" s="46"/>
      <c r="H370" s="46">
        <v>0</v>
      </c>
      <c r="I370" s="46">
        <v>0</v>
      </c>
      <c r="J370" s="46">
        <v>16471.115180000001</v>
      </c>
      <c r="K370" s="46">
        <v>16471.115180000001</v>
      </c>
      <c r="L370" s="47"/>
      <c r="M370" s="47" t="s">
        <v>131</v>
      </c>
      <c r="N370" s="47" t="s">
        <v>131</v>
      </c>
      <c r="O370" s="47" t="s">
        <v>131</v>
      </c>
      <c r="P370" s="47">
        <f t="shared" si="33"/>
        <v>0</v>
      </c>
      <c r="Q370" s="48"/>
    </row>
    <row r="371" spans="1:17" s="49" customFormat="1" ht="28.5" customHeight="1" x14ac:dyDescent="0.25">
      <c r="A371" s="31" t="s">
        <v>754</v>
      </c>
      <c r="B371" s="26" t="s">
        <v>755</v>
      </c>
      <c r="C371" s="46">
        <v>0</v>
      </c>
      <c r="D371" s="46">
        <v>0</v>
      </c>
      <c r="E371" s="46">
        <v>120.61</v>
      </c>
      <c r="F371" s="46">
        <f t="shared" si="31"/>
        <v>120.61</v>
      </c>
      <c r="G371" s="46"/>
      <c r="H371" s="46">
        <v>0</v>
      </c>
      <c r="I371" s="46">
        <v>0</v>
      </c>
      <c r="J371" s="46">
        <v>120.61</v>
      </c>
      <c r="K371" s="46">
        <v>120.61</v>
      </c>
      <c r="L371" s="47"/>
      <c r="M371" s="47" t="s">
        <v>131</v>
      </c>
      <c r="N371" s="47" t="s">
        <v>131</v>
      </c>
      <c r="O371" s="47" t="s">
        <v>131</v>
      </c>
      <c r="P371" s="47">
        <f t="shared" si="33"/>
        <v>0</v>
      </c>
      <c r="Q371" s="48"/>
    </row>
    <row r="372" spans="1:17" s="49" customFormat="1" ht="28.5" customHeight="1" x14ac:dyDescent="0.25">
      <c r="A372" s="31" t="s">
        <v>756</v>
      </c>
      <c r="B372" s="26" t="s">
        <v>757</v>
      </c>
      <c r="C372" s="46">
        <v>0</v>
      </c>
      <c r="D372" s="46">
        <v>0</v>
      </c>
      <c r="E372" s="46">
        <v>11016.533599999999</v>
      </c>
      <c r="F372" s="46">
        <f t="shared" si="31"/>
        <v>11016.533599999999</v>
      </c>
      <c r="G372" s="46"/>
      <c r="H372" s="46">
        <v>0</v>
      </c>
      <c r="I372" s="46">
        <v>0</v>
      </c>
      <c r="J372" s="46">
        <v>11016.533599999999</v>
      </c>
      <c r="K372" s="46">
        <v>11016.533599999999</v>
      </c>
      <c r="L372" s="47"/>
      <c r="M372" s="47" t="s">
        <v>131</v>
      </c>
      <c r="N372" s="47" t="s">
        <v>131</v>
      </c>
      <c r="O372" s="47" t="s">
        <v>131</v>
      </c>
      <c r="P372" s="47">
        <f t="shared" si="33"/>
        <v>0</v>
      </c>
      <c r="Q372" s="48"/>
    </row>
    <row r="373" spans="1:17" s="49" customFormat="1" ht="28.5" customHeight="1" x14ac:dyDescent="0.25">
      <c r="A373" s="31" t="s">
        <v>758</v>
      </c>
      <c r="B373" s="26" t="s">
        <v>759</v>
      </c>
      <c r="C373" s="46">
        <v>0</v>
      </c>
      <c r="D373" s="46">
        <v>0</v>
      </c>
      <c r="E373" s="46">
        <v>264.23996999999997</v>
      </c>
      <c r="F373" s="46">
        <f t="shared" si="31"/>
        <v>264.23996999999997</v>
      </c>
      <c r="G373" s="46"/>
      <c r="H373" s="46">
        <v>0</v>
      </c>
      <c r="I373" s="46">
        <v>0</v>
      </c>
      <c r="J373" s="46">
        <v>264.23996999999997</v>
      </c>
      <c r="K373" s="46">
        <v>264.23996999999997</v>
      </c>
      <c r="L373" s="47"/>
      <c r="M373" s="47" t="s">
        <v>131</v>
      </c>
      <c r="N373" s="47" t="s">
        <v>131</v>
      </c>
      <c r="O373" s="47" t="s">
        <v>131</v>
      </c>
      <c r="P373" s="47">
        <f t="shared" si="33"/>
        <v>0</v>
      </c>
      <c r="Q373" s="48"/>
    </row>
    <row r="374" spans="1:17" s="45" customFormat="1" ht="28.5" customHeight="1" x14ac:dyDescent="0.25">
      <c r="A374" s="30" t="s">
        <v>760</v>
      </c>
      <c r="B374" s="27" t="s">
        <v>761</v>
      </c>
      <c r="C374" s="42">
        <v>622200</v>
      </c>
      <c r="D374" s="42">
        <v>753975.5</v>
      </c>
      <c r="E374" s="42">
        <v>1503959.8097600001</v>
      </c>
      <c r="F374" s="42">
        <f t="shared" si="31"/>
        <v>749984.30976000009</v>
      </c>
      <c r="G374" s="42">
        <f t="shared" si="32"/>
        <v>199.47064722394828</v>
      </c>
      <c r="H374" s="42">
        <v>622100</v>
      </c>
      <c r="I374" s="42">
        <v>622100</v>
      </c>
      <c r="J374" s="42">
        <v>1352951.1690999998</v>
      </c>
      <c r="K374" s="42">
        <v>730851.16909999994</v>
      </c>
      <c r="L374" s="43">
        <f t="shared" si="35"/>
        <v>217.48130028934253</v>
      </c>
      <c r="M374" s="43">
        <v>100000</v>
      </c>
      <c r="N374" s="43">
        <v>131875500</v>
      </c>
      <c r="O374" s="43">
        <v>151008640.66</v>
      </c>
      <c r="P374" s="43">
        <f t="shared" si="33"/>
        <v>19133140.659999996</v>
      </c>
      <c r="Q374" s="44">
        <f t="shared" si="34"/>
        <v>114.50848767208466</v>
      </c>
    </row>
    <row r="375" spans="1:17" s="45" customFormat="1" ht="28.5" customHeight="1" x14ac:dyDescent="0.25">
      <c r="A375" s="30" t="s">
        <v>760</v>
      </c>
      <c r="B375" s="27" t="s">
        <v>762</v>
      </c>
      <c r="C375" s="42">
        <v>622200</v>
      </c>
      <c r="D375" s="42">
        <v>753975.5</v>
      </c>
      <c r="E375" s="42">
        <v>1503959.8097600001</v>
      </c>
      <c r="F375" s="42">
        <f t="shared" si="31"/>
        <v>749984.30976000009</v>
      </c>
      <c r="G375" s="42">
        <f t="shared" si="32"/>
        <v>199.47064722394828</v>
      </c>
      <c r="H375" s="42">
        <v>622100</v>
      </c>
      <c r="I375" s="42">
        <v>622100</v>
      </c>
      <c r="J375" s="42">
        <v>1352951.1690999998</v>
      </c>
      <c r="K375" s="42">
        <v>730851.16909999994</v>
      </c>
      <c r="L375" s="43">
        <f t="shared" si="35"/>
        <v>217.48130028934253</v>
      </c>
      <c r="M375" s="43">
        <v>100000</v>
      </c>
      <c r="N375" s="43">
        <v>131875500</v>
      </c>
      <c r="O375" s="43">
        <v>151008640.66</v>
      </c>
      <c r="P375" s="43">
        <f t="shared" si="33"/>
        <v>19133140.659999996</v>
      </c>
      <c r="Q375" s="44">
        <f t="shared" si="34"/>
        <v>114.50848767208466</v>
      </c>
    </row>
    <row r="376" spans="1:17" s="45" customFormat="1" ht="28.5" customHeight="1" x14ac:dyDescent="0.25">
      <c r="A376" s="30" t="s">
        <v>467</v>
      </c>
      <c r="B376" s="27" t="s">
        <v>763</v>
      </c>
      <c r="C376" s="42">
        <v>100</v>
      </c>
      <c r="D376" s="42">
        <v>129965.8</v>
      </c>
      <c r="E376" s="42">
        <v>1503959.8097600001</v>
      </c>
      <c r="F376" s="42">
        <f t="shared" si="31"/>
        <v>1373994.00976</v>
      </c>
      <c r="G376" s="42">
        <f t="shared" si="32"/>
        <v>1157.1965930729468</v>
      </c>
      <c r="H376" s="42">
        <v>0</v>
      </c>
      <c r="I376" s="42">
        <v>0</v>
      </c>
      <c r="J376" s="42">
        <v>1352951.1690999998</v>
      </c>
      <c r="K376" s="42">
        <v>1352951.1690999998</v>
      </c>
      <c r="L376" s="43"/>
      <c r="M376" s="43">
        <v>100000</v>
      </c>
      <c r="N376" s="43">
        <v>129965800</v>
      </c>
      <c r="O376" s="43">
        <v>151008640.66</v>
      </c>
      <c r="P376" s="43">
        <f t="shared" si="33"/>
        <v>21042840.659999996</v>
      </c>
      <c r="Q376" s="44">
        <f t="shared" si="34"/>
        <v>116.19106000193898</v>
      </c>
    </row>
    <row r="377" spans="1:17" s="49" customFormat="1" ht="28.5" customHeight="1" x14ac:dyDescent="0.25">
      <c r="A377" s="31" t="s">
        <v>764</v>
      </c>
      <c r="B377" s="26" t="s">
        <v>765</v>
      </c>
      <c r="C377" s="46">
        <v>100</v>
      </c>
      <c r="D377" s="46">
        <v>129965.8</v>
      </c>
      <c r="E377" s="46">
        <v>1503959.8097600001</v>
      </c>
      <c r="F377" s="46">
        <f t="shared" si="31"/>
        <v>1373994.00976</v>
      </c>
      <c r="G377" s="46">
        <f t="shared" si="32"/>
        <v>1157.1965930729468</v>
      </c>
      <c r="H377" s="46">
        <v>0</v>
      </c>
      <c r="I377" s="46">
        <v>0</v>
      </c>
      <c r="J377" s="46">
        <v>1352951.1690999998</v>
      </c>
      <c r="K377" s="46">
        <v>1352951.1690999998</v>
      </c>
      <c r="L377" s="47"/>
      <c r="M377" s="47">
        <v>100000</v>
      </c>
      <c r="N377" s="47">
        <v>129965800</v>
      </c>
      <c r="O377" s="47">
        <v>151008640.66</v>
      </c>
      <c r="P377" s="47">
        <f t="shared" si="33"/>
        <v>21042840.659999996</v>
      </c>
      <c r="Q377" s="48">
        <f t="shared" si="34"/>
        <v>116.19106000193898</v>
      </c>
    </row>
    <row r="378" spans="1:17" s="45" customFormat="1" ht="28.5" customHeight="1" x14ac:dyDescent="0.25">
      <c r="A378" s="30" t="s">
        <v>766</v>
      </c>
      <c r="B378" s="27" t="s">
        <v>767</v>
      </c>
      <c r="C378" s="42">
        <v>622100</v>
      </c>
      <c r="D378" s="42">
        <v>624009.69999999995</v>
      </c>
      <c r="E378" s="42">
        <v>0</v>
      </c>
      <c r="F378" s="42">
        <f t="shared" si="31"/>
        <v>-624009.69999999995</v>
      </c>
      <c r="G378" s="42"/>
      <c r="H378" s="42">
        <v>622100</v>
      </c>
      <c r="I378" s="42">
        <v>622100</v>
      </c>
      <c r="J378" s="42">
        <v>0</v>
      </c>
      <c r="K378" s="42">
        <v>-622100</v>
      </c>
      <c r="L378" s="43">
        <f t="shared" si="35"/>
        <v>0</v>
      </c>
      <c r="M378" s="43" t="s">
        <v>131</v>
      </c>
      <c r="N378" s="43">
        <v>1909700</v>
      </c>
      <c r="O378" s="43">
        <v>0</v>
      </c>
      <c r="P378" s="43">
        <f t="shared" si="33"/>
        <v>-1909700</v>
      </c>
      <c r="Q378" s="44">
        <f t="shared" si="34"/>
        <v>0</v>
      </c>
    </row>
    <row r="379" spans="1:17" s="49" customFormat="1" ht="28.5" customHeight="1" x14ac:dyDescent="0.25">
      <c r="A379" s="31" t="s">
        <v>768</v>
      </c>
      <c r="B379" s="26" t="s">
        <v>769</v>
      </c>
      <c r="C379" s="46">
        <v>622100</v>
      </c>
      <c r="D379" s="46">
        <v>624009.69999999995</v>
      </c>
      <c r="E379" s="46">
        <v>0</v>
      </c>
      <c r="F379" s="46">
        <f t="shared" si="31"/>
        <v>-624009.69999999995</v>
      </c>
      <c r="G379" s="46"/>
      <c r="H379" s="46">
        <v>622100</v>
      </c>
      <c r="I379" s="46">
        <v>622100</v>
      </c>
      <c r="J379" s="46">
        <v>0</v>
      </c>
      <c r="K379" s="46">
        <v>-622100</v>
      </c>
      <c r="L379" s="47">
        <f t="shared" si="35"/>
        <v>0</v>
      </c>
      <c r="M379" s="47" t="s">
        <v>131</v>
      </c>
      <c r="N379" s="47">
        <v>1909700</v>
      </c>
      <c r="O379" s="47">
        <v>0</v>
      </c>
      <c r="P379" s="47">
        <f t="shared" si="33"/>
        <v>-1909700</v>
      </c>
      <c r="Q379" s="48">
        <f t="shared" si="34"/>
        <v>0</v>
      </c>
    </row>
    <row r="380" spans="1:17" s="45" customFormat="1" ht="28.5" customHeight="1" x14ac:dyDescent="0.25">
      <c r="A380" s="30" t="s">
        <v>770</v>
      </c>
      <c r="B380" s="27" t="s">
        <v>771</v>
      </c>
      <c r="C380" s="42">
        <v>3088016</v>
      </c>
      <c r="D380" s="42">
        <v>5613211.5999999996</v>
      </c>
      <c r="E380" s="42">
        <v>6522553.3237500004</v>
      </c>
      <c r="F380" s="42">
        <f t="shared" si="31"/>
        <v>909341.72375000082</v>
      </c>
      <c r="G380" s="42">
        <f t="shared" si="32"/>
        <v>116.20002573482178</v>
      </c>
      <c r="H380" s="42">
        <v>2910056</v>
      </c>
      <c r="I380" s="42">
        <v>5336689.7</v>
      </c>
      <c r="J380" s="42">
        <v>6217814.7159200003</v>
      </c>
      <c r="K380" s="42">
        <v>881125.01592000003</v>
      </c>
      <c r="L380" s="43">
        <f t="shared" si="35"/>
        <v>116.5107035531783</v>
      </c>
      <c r="M380" s="43">
        <v>177960000</v>
      </c>
      <c r="N380" s="43">
        <v>276521900</v>
      </c>
      <c r="O380" s="43">
        <v>304738607.82999998</v>
      </c>
      <c r="P380" s="43">
        <f t="shared" si="33"/>
        <v>28216707.829999983</v>
      </c>
      <c r="Q380" s="44">
        <f t="shared" si="34"/>
        <v>110.20414941095081</v>
      </c>
    </row>
    <row r="381" spans="1:17" s="45" customFormat="1" ht="28.5" customHeight="1" x14ac:dyDescent="0.25">
      <c r="A381" s="30" t="s">
        <v>770</v>
      </c>
      <c r="B381" s="27" t="s">
        <v>772</v>
      </c>
      <c r="C381" s="42">
        <v>3088016</v>
      </c>
      <c r="D381" s="42">
        <v>5613211.5999999996</v>
      </c>
      <c r="E381" s="42">
        <v>6522553.3237500004</v>
      </c>
      <c r="F381" s="42">
        <f t="shared" si="31"/>
        <v>909341.72375000082</v>
      </c>
      <c r="G381" s="42">
        <f t="shared" si="32"/>
        <v>116.20002573482178</v>
      </c>
      <c r="H381" s="42">
        <v>2910056</v>
      </c>
      <c r="I381" s="42">
        <v>5336689.7</v>
      </c>
      <c r="J381" s="42">
        <v>6217814.7159200003</v>
      </c>
      <c r="K381" s="42">
        <v>881125.01592000003</v>
      </c>
      <c r="L381" s="43">
        <f t="shared" si="35"/>
        <v>116.5107035531783</v>
      </c>
      <c r="M381" s="43">
        <v>177960000</v>
      </c>
      <c r="N381" s="43">
        <v>276521900</v>
      </c>
      <c r="O381" s="43">
        <v>304738607.82999998</v>
      </c>
      <c r="P381" s="43">
        <f t="shared" si="33"/>
        <v>28216707.829999983</v>
      </c>
      <c r="Q381" s="44">
        <f t="shared" si="34"/>
        <v>110.20414941095081</v>
      </c>
    </row>
    <row r="382" spans="1:17" s="45" customFormat="1" ht="28.5" customHeight="1" x14ac:dyDescent="0.25">
      <c r="A382" s="30" t="s">
        <v>770</v>
      </c>
      <c r="B382" s="27" t="s">
        <v>773</v>
      </c>
      <c r="C382" s="42">
        <v>3088016</v>
      </c>
      <c r="D382" s="42">
        <v>5613211.5999999996</v>
      </c>
      <c r="E382" s="42">
        <v>6522553.3237500004</v>
      </c>
      <c r="F382" s="42">
        <f t="shared" si="31"/>
        <v>909341.72375000082</v>
      </c>
      <c r="G382" s="42">
        <f t="shared" si="32"/>
        <v>116.20002573482178</v>
      </c>
      <c r="H382" s="42">
        <v>2910056</v>
      </c>
      <c r="I382" s="42">
        <v>5336689.7</v>
      </c>
      <c r="J382" s="42">
        <v>6217814.7159200003</v>
      </c>
      <c r="K382" s="42">
        <v>881125.01592000003</v>
      </c>
      <c r="L382" s="43">
        <f t="shared" si="35"/>
        <v>116.5107035531783</v>
      </c>
      <c r="M382" s="43">
        <v>177960000</v>
      </c>
      <c r="N382" s="43">
        <v>276521900</v>
      </c>
      <c r="O382" s="43">
        <v>304738607.82999998</v>
      </c>
      <c r="P382" s="43">
        <f t="shared" si="33"/>
        <v>28216707.829999983</v>
      </c>
      <c r="Q382" s="44">
        <f t="shared" si="34"/>
        <v>110.20414941095081</v>
      </c>
    </row>
    <row r="383" spans="1:17" s="49" customFormat="1" ht="28.5" customHeight="1" x14ac:dyDescent="0.25">
      <c r="A383" s="31" t="s">
        <v>774</v>
      </c>
      <c r="B383" s="26" t="s">
        <v>775</v>
      </c>
      <c r="C383" s="46">
        <v>1769216</v>
      </c>
      <c r="D383" s="46">
        <v>3886763.4</v>
      </c>
      <c r="E383" s="46">
        <v>4632344.0921400003</v>
      </c>
      <c r="F383" s="46">
        <f t="shared" si="31"/>
        <v>745580.69214000041</v>
      </c>
      <c r="G383" s="46">
        <f t="shared" si="32"/>
        <v>119.1825592507123</v>
      </c>
      <c r="H383" s="46">
        <v>1768216</v>
      </c>
      <c r="I383" s="46">
        <v>3868731.1</v>
      </c>
      <c r="J383" s="46">
        <v>4595183.70952</v>
      </c>
      <c r="K383" s="46">
        <v>726452.60952000041</v>
      </c>
      <c r="L383" s="47">
        <f t="shared" si="35"/>
        <v>118.77754206075475</v>
      </c>
      <c r="M383" s="47">
        <v>1000000</v>
      </c>
      <c r="N383" s="47">
        <v>18032300</v>
      </c>
      <c r="O383" s="47">
        <v>37160382.619999997</v>
      </c>
      <c r="P383" s="47">
        <f t="shared" si="33"/>
        <v>19128082.619999997</v>
      </c>
      <c r="Q383" s="48">
        <f t="shared" si="34"/>
        <v>206.07677678388225</v>
      </c>
    </row>
    <row r="384" spans="1:17" s="49" customFormat="1" ht="28.5" customHeight="1" x14ac:dyDescent="0.25">
      <c r="A384" s="31" t="s">
        <v>776</v>
      </c>
      <c r="B384" s="26" t="s">
        <v>777</v>
      </c>
      <c r="C384" s="46">
        <v>0</v>
      </c>
      <c r="D384" s="46">
        <v>0</v>
      </c>
      <c r="E384" s="46">
        <v>24.145849999999999</v>
      </c>
      <c r="F384" s="46">
        <f t="shared" si="31"/>
        <v>24.145849999999999</v>
      </c>
      <c r="G384" s="46"/>
      <c r="H384" s="46">
        <v>0</v>
      </c>
      <c r="I384" s="46">
        <v>0</v>
      </c>
      <c r="J384" s="46">
        <v>24.145849999999999</v>
      </c>
      <c r="K384" s="46">
        <v>24.145849999999999</v>
      </c>
      <c r="L384" s="47"/>
      <c r="M384" s="47" t="s">
        <v>131</v>
      </c>
      <c r="N384" s="47" t="s">
        <v>131</v>
      </c>
      <c r="O384" s="47" t="s">
        <v>131</v>
      </c>
      <c r="P384" s="47">
        <f t="shared" si="33"/>
        <v>0</v>
      </c>
      <c r="Q384" s="48"/>
    </row>
    <row r="385" spans="1:17" s="49" customFormat="1" ht="28.5" customHeight="1" x14ac:dyDescent="0.25">
      <c r="A385" s="31" t="s">
        <v>778</v>
      </c>
      <c r="B385" s="26" t="s">
        <v>779</v>
      </c>
      <c r="C385" s="46">
        <v>0</v>
      </c>
      <c r="D385" s="46">
        <v>0</v>
      </c>
      <c r="E385" s="46">
        <v>181705.16759999999</v>
      </c>
      <c r="F385" s="46">
        <f t="shared" si="31"/>
        <v>181705.16759999999</v>
      </c>
      <c r="G385" s="46"/>
      <c r="H385" s="46">
        <v>0</v>
      </c>
      <c r="I385" s="46">
        <v>0</v>
      </c>
      <c r="J385" s="46">
        <v>181705.16759999999</v>
      </c>
      <c r="K385" s="46">
        <v>181705.16759999999</v>
      </c>
      <c r="L385" s="47"/>
      <c r="M385" s="47" t="s">
        <v>131</v>
      </c>
      <c r="N385" s="47" t="s">
        <v>131</v>
      </c>
      <c r="O385" s="47" t="s">
        <v>131</v>
      </c>
      <c r="P385" s="47">
        <f t="shared" si="33"/>
        <v>0</v>
      </c>
      <c r="Q385" s="48"/>
    </row>
    <row r="386" spans="1:17" s="49" customFormat="1" ht="28.5" customHeight="1" x14ac:dyDescent="0.25">
      <c r="A386" s="31" t="s">
        <v>780</v>
      </c>
      <c r="B386" s="26" t="s">
        <v>781</v>
      </c>
      <c r="C386" s="46">
        <v>864800</v>
      </c>
      <c r="D386" s="46">
        <v>1272448.2</v>
      </c>
      <c r="E386" s="46">
        <v>1320108.9128299998</v>
      </c>
      <c r="F386" s="46">
        <f t="shared" si="31"/>
        <v>47660.712829999859</v>
      </c>
      <c r="G386" s="46">
        <f t="shared" si="32"/>
        <v>103.74559159500558</v>
      </c>
      <c r="H386" s="46">
        <v>691840</v>
      </c>
      <c r="I386" s="46">
        <v>1017958.6</v>
      </c>
      <c r="J386" s="46">
        <v>1083521.33834</v>
      </c>
      <c r="K386" s="46">
        <v>65562.738339999909</v>
      </c>
      <c r="L386" s="47">
        <f t="shared" si="35"/>
        <v>106.44060950415862</v>
      </c>
      <c r="M386" s="47">
        <v>172960000</v>
      </c>
      <c r="N386" s="47">
        <v>254489600</v>
      </c>
      <c r="O386" s="47">
        <v>236587574.49000001</v>
      </c>
      <c r="P386" s="47">
        <f t="shared" si="33"/>
        <v>-17902025.50999999</v>
      </c>
      <c r="Q386" s="48">
        <f t="shared" si="34"/>
        <v>92.965517840414705</v>
      </c>
    </row>
    <row r="387" spans="1:17" s="49" customFormat="1" ht="28.5" customHeight="1" x14ac:dyDescent="0.25">
      <c r="A387" s="31" t="s">
        <v>782</v>
      </c>
      <c r="B387" s="26" t="s">
        <v>783</v>
      </c>
      <c r="C387" s="46">
        <v>454000</v>
      </c>
      <c r="D387" s="46">
        <v>454000</v>
      </c>
      <c r="E387" s="46">
        <v>388371.00532999996</v>
      </c>
      <c r="F387" s="46">
        <f t="shared" si="31"/>
        <v>-65628.994670000044</v>
      </c>
      <c r="G387" s="46">
        <f t="shared" si="32"/>
        <v>85.544274301762101</v>
      </c>
      <c r="H387" s="46">
        <v>450000</v>
      </c>
      <c r="I387" s="46">
        <v>450000</v>
      </c>
      <c r="J387" s="46">
        <v>357380.35461000004</v>
      </c>
      <c r="K387" s="46">
        <v>-92619.645389999991</v>
      </c>
      <c r="L387" s="47">
        <f t="shared" si="35"/>
        <v>79.417856580000006</v>
      </c>
      <c r="M387" s="47">
        <v>4000000</v>
      </c>
      <c r="N387" s="47">
        <v>4000000</v>
      </c>
      <c r="O387" s="47">
        <v>30990650.719999999</v>
      </c>
      <c r="P387" s="47">
        <f t="shared" si="33"/>
        <v>26990650.719999999</v>
      </c>
      <c r="Q387" s="48">
        <f t="shared" si="34"/>
        <v>774.76626799999997</v>
      </c>
    </row>
    <row r="388" spans="1:17" s="56" customFormat="1" ht="28.5" customHeight="1" thickBot="1" x14ac:dyDescent="0.3">
      <c r="A388" s="52" t="s">
        <v>23</v>
      </c>
      <c r="B388" s="53"/>
      <c r="C388" s="54">
        <v>194150330</v>
      </c>
      <c r="D388" s="54">
        <v>210147024.59999999</v>
      </c>
      <c r="E388" s="54">
        <v>209827034.08987001</v>
      </c>
      <c r="F388" s="54">
        <f t="shared" si="31"/>
        <v>-319990.51012998819</v>
      </c>
      <c r="G388" s="54">
        <f t="shared" si="32"/>
        <v>99.84773017332077</v>
      </c>
      <c r="H388" s="54">
        <v>172891648.59999999</v>
      </c>
      <c r="I388" s="54">
        <v>188189593.69999999</v>
      </c>
      <c r="J388" s="54">
        <v>187439726.66461003</v>
      </c>
      <c r="K388" s="54">
        <v>-749867.03538998414</v>
      </c>
      <c r="L388" s="54">
        <f t="shared" ref="L388" si="36">J388/I388*100</f>
        <v>99.601536397073403</v>
      </c>
      <c r="M388" s="54">
        <f t="shared" ref="M388:O388" si="37">M7</f>
        <v>23300981400</v>
      </c>
      <c r="N388" s="54">
        <f t="shared" si="37"/>
        <v>25543804100</v>
      </c>
      <c r="O388" s="54">
        <f t="shared" si="37"/>
        <v>25960135599.669998</v>
      </c>
      <c r="P388" s="54">
        <f t="shared" si="33"/>
        <v>416331499.66999817</v>
      </c>
      <c r="Q388" s="55">
        <f t="shared" si="34"/>
        <v>101.62987273955018</v>
      </c>
    </row>
    <row r="389" spans="1:17" ht="28.5" customHeight="1" x14ac:dyDescent="0.25"/>
    <row r="390" spans="1:17" ht="28.5" customHeight="1" x14ac:dyDescent="0.25"/>
    <row r="391" spans="1:17" ht="28.5" customHeight="1" x14ac:dyDescent="0.25"/>
    <row r="392" spans="1:17" ht="28.5" customHeight="1" x14ac:dyDescent="0.25"/>
    <row r="393" spans="1:17" ht="28.5" customHeight="1" x14ac:dyDescent="0.25"/>
    <row r="394" spans="1:17" ht="28.5" customHeight="1" x14ac:dyDescent="0.25"/>
    <row r="395" spans="1:17" ht="28.5" customHeight="1" x14ac:dyDescent="0.25"/>
    <row r="396" spans="1:17" ht="28.5" customHeight="1" x14ac:dyDescent="0.25"/>
    <row r="397" spans="1:17" ht="28.5" customHeight="1" x14ac:dyDescent="0.25"/>
    <row r="398" spans="1:17" ht="28.5" customHeight="1" x14ac:dyDescent="0.25"/>
    <row r="399" spans="1:17" ht="28.5" customHeight="1" x14ac:dyDescent="0.25"/>
    <row r="400" spans="1:17" ht="28.5" customHeight="1" x14ac:dyDescent="0.25"/>
    <row r="401" spans="3:17" ht="28.5" customHeight="1" x14ac:dyDescent="0.25"/>
    <row r="402" spans="3:17" ht="28.5" customHeight="1" x14ac:dyDescent="0.25"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</row>
    <row r="403" spans="3:17" ht="28.5" customHeight="1" x14ac:dyDescent="0.25"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</row>
    <row r="404" spans="3:17" ht="28.5" customHeight="1" x14ac:dyDescent="0.25"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</row>
    <row r="405" spans="3:17" ht="28.5" customHeight="1" x14ac:dyDescent="0.25"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</row>
    <row r="406" spans="3:17" ht="28.5" customHeight="1" x14ac:dyDescent="0.25"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</row>
    <row r="407" spans="3:17" ht="28.5" customHeight="1" x14ac:dyDescent="0.25"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</row>
    <row r="408" spans="3:17" ht="28.5" customHeight="1" x14ac:dyDescent="0.25"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</row>
    <row r="409" spans="3:17" ht="28.5" customHeight="1" x14ac:dyDescent="0.25"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</row>
    <row r="410" spans="3:17" ht="28.5" customHeight="1" x14ac:dyDescent="0.25"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</row>
    <row r="411" spans="3:17" ht="28.5" customHeight="1" x14ac:dyDescent="0.25"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</row>
    <row r="412" spans="3:17" ht="28.5" customHeight="1" x14ac:dyDescent="0.25"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</row>
    <row r="413" spans="3:17" ht="28.5" customHeight="1" x14ac:dyDescent="0.25"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</row>
    <row r="414" spans="3:17" ht="28.5" customHeight="1" x14ac:dyDescent="0.25"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</row>
    <row r="415" spans="3:17" ht="28.5" customHeight="1" x14ac:dyDescent="0.25"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</row>
    <row r="416" spans="3:17" ht="28.5" customHeight="1" x14ac:dyDescent="0.25"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</row>
    <row r="417" spans="3:17" ht="28.5" customHeight="1" x14ac:dyDescent="0.25"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</row>
    <row r="418" spans="3:17" ht="28.5" customHeight="1" x14ac:dyDescent="0.25"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</row>
    <row r="419" spans="3:17" ht="15" x14ac:dyDescent="0.25"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</row>
    <row r="420" spans="3:17" ht="15" x14ac:dyDescent="0.25"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</row>
    <row r="421" spans="3:17" ht="15" x14ac:dyDescent="0.25"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</row>
    <row r="422" spans="3:17" ht="15" x14ac:dyDescent="0.25"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</row>
    <row r="423" spans="3:17" ht="15" x14ac:dyDescent="0.25"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</row>
    <row r="424" spans="3:17" ht="15" x14ac:dyDescent="0.25"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</row>
    <row r="425" spans="3:17" ht="15" x14ac:dyDescent="0.25"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</row>
    <row r="426" spans="3:17" ht="15" x14ac:dyDescent="0.25"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</row>
    <row r="427" spans="3:17" ht="15" x14ac:dyDescent="0.25"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</row>
    <row r="428" spans="3:17" ht="15" x14ac:dyDescent="0.25"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</row>
    <row r="429" spans="3:17" ht="15" x14ac:dyDescent="0.25"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</row>
    <row r="430" spans="3:17" ht="15" x14ac:dyDescent="0.25"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</row>
    <row r="431" spans="3:17" ht="15" x14ac:dyDescent="0.25"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</row>
    <row r="432" spans="3:17" ht="15" x14ac:dyDescent="0.25"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</row>
    <row r="433" spans="3:17" ht="15" x14ac:dyDescent="0.25"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</row>
    <row r="434" spans="3:17" ht="15" x14ac:dyDescent="0.25"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</row>
    <row r="435" spans="3:17" ht="15" x14ac:dyDescent="0.25"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</row>
    <row r="436" spans="3:17" ht="15" x14ac:dyDescent="0.25"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</row>
    <row r="437" spans="3:17" ht="15" x14ac:dyDescent="0.25"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</row>
    <row r="438" spans="3:17" ht="15" x14ac:dyDescent="0.25"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</row>
    <row r="439" spans="3:17" ht="15" x14ac:dyDescent="0.25"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</row>
    <row r="440" spans="3:17" ht="15" x14ac:dyDescent="0.25"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</row>
    <row r="441" spans="3:17" ht="15" x14ac:dyDescent="0.25"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</row>
    <row r="442" spans="3:17" ht="15" x14ac:dyDescent="0.25"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</row>
    <row r="443" spans="3:17" ht="15" x14ac:dyDescent="0.25"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</row>
    <row r="444" spans="3:17" ht="15" x14ac:dyDescent="0.25"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</row>
  </sheetData>
  <mergeCells count="8">
    <mergeCell ref="C4:G4"/>
    <mergeCell ref="H4:L4"/>
    <mergeCell ref="M4:Q4"/>
    <mergeCell ref="A1:O1"/>
    <mergeCell ref="A2:O2"/>
    <mergeCell ref="A3:O3"/>
    <mergeCell ref="A4:A5"/>
    <mergeCell ref="B4:B5"/>
  </mergeCells>
  <pageMargins left="0.27559055118110237" right="0.23622047244094491" top="0.78740157480314965" bottom="0.78740157480314965" header="0" footer="0"/>
  <pageSetup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00"/>
  <sheetViews>
    <sheetView showZeros="0" zoomScale="72" zoomScaleNormal="72" workbookViewId="0">
      <pane ySplit="4" topLeftCell="A23" activePane="bottomLeft" state="frozen"/>
      <selection pane="bottomLeft" activeCell="I36" sqref="I36"/>
    </sheetView>
  </sheetViews>
  <sheetFormatPr defaultRowHeight="45.75" customHeight="1" x14ac:dyDescent="0.25"/>
  <cols>
    <col min="1" max="1" width="5.140625" style="60" customWidth="1"/>
    <col min="2" max="2" width="54.140625" style="66" customWidth="1"/>
    <col min="3" max="3" width="10.5703125" style="70" customWidth="1"/>
    <col min="4" max="4" width="18.5703125" style="59" customWidth="1"/>
    <col min="5" max="5" width="18.28515625" style="59" customWidth="1"/>
    <col min="6" max="6" width="18" style="59" customWidth="1"/>
    <col min="7" max="7" width="19.140625" style="131" customWidth="1"/>
    <col min="8" max="8" width="10" style="131" customWidth="1"/>
    <col min="9" max="9" width="18.85546875" style="59" customWidth="1"/>
    <col min="10" max="10" width="20" style="59" customWidth="1"/>
    <col min="11" max="11" width="18.28515625" style="59" customWidth="1"/>
    <col min="12" max="12" width="18" style="131" customWidth="1"/>
    <col min="13" max="13" width="12.28515625" style="131" customWidth="1"/>
    <col min="14" max="14" width="17.5703125" style="59" customWidth="1"/>
    <col min="15" max="15" width="17.42578125" style="59" customWidth="1"/>
    <col min="16" max="16" width="17.85546875" style="59" customWidth="1"/>
    <col min="17" max="17" width="18" style="131" customWidth="1"/>
    <col min="18" max="18" width="9" style="131" customWidth="1"/>
    <col min="19" max="16384" width="9.140625" style="60"/>
  </cols>
  <sheetData>
    <row r="1" spans="2:18" ht="21.75" customHeight="1" x14ac:dyDescent="0.25"/>
    <row r="2" spans="2:18" ht="34.5" customHeight="1" thickBot="1" x14ac:dyDescent="0.3">
      <c r="B2" s="220" t="s">
        <v>836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</row>
    <row r="3" spans="2:18" s="64" customFormat="1" ht="35.25" customHeight="1" x14ac:dyDescent="0.25">
      <c r="B3" s="226" t="s">
        <v>792</v>
      </c>
      <c r="C3" s="224" t="s">
        <v>831</v>
      </c>
      <c r="D3" s="217" t="s">
        <v>17</v>
      </c>
      <c r="E3" s="218"/>
      <c r="F3" s="218"/>
      <c r="G3" s="218"/>
      <c r="H3" s="219"/>
      <c r="I3" s="217" t="s">
        <v>18</v>
      </c>
      <c r="J3" s="218"/>
      <c r="K3" s="218"/>
      <c r="L3" s="218"/>
      <c r="M3" s="219"/>
      <c r="N3" s="221" t="s">
        <v>19</v>
      </c>
      <c r="O3" s="222"/>
      <c r="P3" s="222"/>
      <c r="Q3" s="222"/>
      <c r="R3" s="223"/>
    </row>
    <row r="4" spans="2:18" s="64" customFormat="1" ht="37.5" customHeight="1" thickBot="1" x14ac:dyDescent="0.3">
      <c r="B4" s="227"/>
      <c r="C4" s="225"/>
      <c r="D4" s="152" t="s">
        <v>5</v>
      </c>
      <c r="E4" s="153" t="s">
        <v>6</v>
      </c>
      <c r="F4" s="153" t="s">
        <v>7</v>
      </c>
      <c r="G4" s="154" t="s">
        <v>2</v>
      </c>
      <c r="H4" s="155" t="s">
        <v>828</v>
      </c>
      <c r="I4" s="156" t="s">
        <v>20</v>
      </c>
      <c r="J4" s="157" t="s">
        <v>21</v>
      </c>
      <c r="K4" s="153" t="s">
        <v>3</v>
      </c>
      <c r="L4" s="154" t="s">
        <v>834</v>
      </c>
      <c r="M4" s="155" t="s">
        <v>828</v>
      </c>
      <c r="N4" s="156" t="s">
        <v>20</v>
      </c>
      <c r="O4" s="157" t="s">
        <v>21</v>
      </c>
      <c r="P4" s="153" t="s">
        <v>3</v>
      </c>
      <c r="Q4" s="154" t="s">
        <v>835</v>
      </c>
      <c r="R4" s="158" t="s">
        <v>828</v>
      </c>
    </row>
    <row r="5" spans="2:18" s="73" customFormat="1" ht="39.75" customHeight="1" x14ac:dyDescent="0.25">
      <c r="B5" s="71" t="s">
        <v>784</v>
      </c>
      <c r="C5" s="72"/>
      <c r="D5" s="150"/>
      <c r="E5" s="150"/>
      <c r="F5" s="150"/>
      <c r="G5" s="151"/>
      <c r="H5" s="151"/>
      <c r="I5" s="150"/>
      <c r="J5" s="150"/>
      <c r="K5" s="150"/>
      <c r="L5" s="151"/>
      <c r="M5" s="151"/>
      <c r="N5" s="150"/>
      <c r="O5" s="150"/>
      <c r="P5" s="150"/>
      <c r="Q5" s="151"/>
      <c r="R5" s="159"/>
    </row>
    <row r="6" spans="2:18" s="73" customFormat="1" ht="30" customHeight="1" x14ac:dyDescent="0.25">
      <c r="B6" s="28" t="s">
        <v>837</v>
      </c>
      <c r="C6" s="74" t="s">
        <v>0</v>
      </c>
      <c r="D6" s="75">
        <v>59192459.332999997</v>
      </c>
      <c r="E6" s="75">
        <v>64755425.100699998</v>
      </c>
      <c r="F6" s="75">
        <v>61851715.084879994</v>
      </c>
      <c r="G6" s="132">
        <v>-2903710.0158199999</v>
      </c>
      <c r="H6" s="132">
        <f>F6/E6*100</f>
        <v>95.51588147046445</v>
      </c>
      <c r="I6" s="75">
        <v>57926097.829999998</v>
      </c>
      <c r="J6" s="75">
        <v>63488493.383000001</v>
      </c>
      <c r="K6" s="75">
        <v>60791938.399230003</v>
      </c>
      <c r="L6" s="132">
        <v>-2696554.9837699966</v>
      </c>
      <c r="M6" s="132">
        <f>K6/J6*100</f>
        <v>95.752687077479081</v>
      </c>
      <c r="N6" s="75">
        <v>4271896.4029999999</v>
      </c>
      <c r="O6" s="75">
        <v>4951530.4177000001</v>
      </c>
      <c r="P6" s="75">
        <v>4632604.8600600008</v>
      </c>
      <c r="Q6" s="132">
        <v>-318925.55763999937</v>
      </c>
      <c r="R6" s="160">
        <f>P6/O6*100</f>
        <v>93.559050823964412</v>
      </c>
    </row>
    <row r="7" spans="2:18" s="73" customFormat="1" ht="30" customHeight="1" x14ac:dyDescent="0.25">
      <c r="B7" s="27" t="s">
        <v>833</v>
      </c>
      <c r="C7" s="74" t="s">
        <v>838</v>
      </c>
      <c r="D7" s="75">
        <v>58514240.033</v>
      </c>
      <c r="E7" s="75">
        <v>63445760.7676</v>
      </c>
      <c r="F7" s="75">
        <v>61202652.582690001</v>
      </c>
      <c r="G7" s="132">
        <v>-2243108.1849099961</v>
      </c>
      <c r="H7" s="132">
        <f t="shared" ref="H7:H29" si="0">F7/E7*100</f>
        <v>96.464526301250544</v>
      </c>
      <c r="I7" s="75">
        <v>57271441.93</v>
      </c>
      <c r="J7" s="75">
        <v>62265692.207000002</v>
      </c>
      <c r="K7" s="75">
        <v>60213294.650600001</v>
      </c>
      <c r="L7" s="132">
        <v>-2052397.5564000015</v>
      </c>
      <c r="M7" s="132">
        <f t="shared" ref="M7:M29" si="1">K7/J7*100</f>
        <v>96.703806729431534</v>
      </c>
      <c r="N7" s="75">
        <v>4248333.0029999996</v>
      </c>
      <c r="O7" s="75">
        <v>4864667.2606000006</v>
      </c>
      <c r="P7" s="75">
        <v>4562186.1064999998</v>
      </c>
      <c r="Q7" s="132">
        <v>-302481.15410000039</v>
      </c>
      <c r="R7" s="160">
        <f t="shared" ref="R7:R34" si="2">P7/O7*100</f>
        <v>93.782079268815338</v>
      </c>
    </row>
    <row r="8" spans="2:18" ht="30" customHeight="1" x14ac:dyDescent="0.25">
      <c r="B8" s="20" t="s">
        <v>793</v>
      </c>
      <c r="C8" s="1" t="s">
        <v>794</v>
      </c>
      <c r="D8" s="61">
        <v>10193752.794</v>
      </c>
      <c r="E8" s="61">
        <v>10399769.222999999</v>
      </c>
      <c r="F8" s="61">
        <v>10119050.84058</v>
      </c>
      <c r="G8" s="133">
        <v>-280718.3824200001</v>
      </c>
      <c r="H8" s="133">
        <f t="shared" si="0"/>
        <v>97.300724887248776</v>
      </c>
      <c r="I8" s="61">
        <v>7250174.3219999997</v>
      </c>
      <c r="J8" s="61">
        <v>7226597.1500000004</v>
      </c>
      <c r="K8" s="61">
        <v>7070418.0482399995</v>
      </c>
      <c r="L8" s="133">
        <v>-156179.10176000022</v>
      </c>
      <c r="M8" s="133">
        <f t="shared" si="1"/>
        <v>97.83882927859068</v>
      </c>
      <c r="N8" s="61">
        <v>2943578.4720000001</v>
      </c>
      <c r="O8" s="61">
        <v>3173172.0729999999</v>
      </c>
      <c r="P8" s="61">
        <v>3048632.7923400002</v>
      </c>
      <c r="Q8" s="133">
        <v>-124539.28065999984</v>
      </c>
      <c r="R8" s="161">
        <f t="shared" si="2"/>
        <v>96.075243390685173</v>
      </c>
    </row>
    <row r="9" spans="2:18" ht="30" customHeight="1" x14ac:dyDescent="0.25">
      <c r="B9" s="20" t="s">
        <v>24</v>
      </c>
      <c r="C9" s="1" t="s">
        <v>25</v>
      </c>
      <c r="D9" s="61">
        <v>8916595.7829999998</v>
      </c>
      <c r="E9" s="61">
        <v>9103193.6239999998</v>
      </c>
      <c r="F9" s="61">
        <v>8885768.4328199998</v>
      </c>
      <c r="G9" s="133">
        <v>-217425.19118000031</v>
      </c>
      <c r="H9" s="133">
        <f t="shared" si="0"/>
        <v>97.611550405708471</v>
      </c>
      <c r="I9" s="61">
        <v>6356882.1370000001</v>
      </c>
      <c r="J9" s="61">
        <v>6344732.2800000003</v>
      </c>
      <c r="K9" s="61">
        <v>6229614.8657999998</v>
      </c>
      <c r="L9" s="133">
        <v>-115117.41419999981</v>
      </c>
      <c r="M9" s="133">
        <f t="shared" si="1"/>
        <v>98.185622196181924</v>
      </c>
      <c r="N9" s="61">
        <v>2559713.6460000002</v>
      </c>
      <c r="O9" s="61">
        <v>2758461.344</v>
      </c>
      <c r="P9" s="61">
        <v>2656153.56702</v>
      </c>
      <c r="Q9" s="133">
        <v>-102307.77698000002</v>
      </c>
      <c r="R9" s="161">
        <f t="shared" si="2"/>
        <v>96.291128849692527</v>
      </c>
    </row>
    <row r="10" spans="2:18" ht="30" customHeight="1" x14ac:dyDescent="0.25">
      <c r="B10" s="20" t="s">
        <v>26</v>
      </c>
      <c r="C10" s="1" t="s">
        <v>27</v>
      </c>
      <c r="D10" s="61">
        <v>1277157.0109999999</v>
      </c>
      <c r="E10" s="61">
        <v>1296575.5989999999</v>
      </c>
      <c r="F10" s="61">
        <v>1233282.4077600001</v>
      </c>
      <c r="G10" s="133">
        <v>-63293.191240000007</v>
      </c>
      <c r="H10" s="133">
        <f t="shared" si="0"/>
        <v>95.118434182409757</v>
      </c>
      <c r="I10" s="61">
        <v>893292.18500000006</v>
      </c>
      <c r="J10" s="61">
        <v>881864.87</v>
      </c>
      <c r="K10" s="61">
        <v>840803.18244</v>
      </c>
      <c r="L10" s="133">
        <v>-41061.68755999994</v>
      </c>
      <c r="M10" s="133">
        <f t="shared" si="1"/>
        <v>95.343766493385772</v>
      </c>
      <c r="N10" s="61">
        <v>383864.826</v>
      </c>
      <c r="O10" s="61">
        <v>414710.72899999999</v>
      </c>
      <c r="P10" s="61">
        <v>392479.22531999997</v>
      </c>
      <c r="Q10" s="133">
        <v>-22231.503680000009</v>
      </c>
      <c r="R10" s="161">
        <f t="shared" si="2"/>
        <v>94.63927452911399</v>
      </c>
    </row>
    <row r="11" spans="2:18" ht="30" customHeight="1" x14ac:dyDescent="0.25">
      <c r="B11" s="20" t="s">
        <v>795</v>
      </c>
      <c r="C11" s="1" t="s">
        <v>796</v>
      </c>
      <c r="D11" s="61">
        <v>3005850.3</v>
      </c>
      <c r="E11" s="61">
        <v>3348623.8736</v>
      </c>
      <c r="F11" s="61">
        <v>3066324.2192500001</v>
      </c>
      <c r="G11" s="133">
        <v>-282299.65434999991</v>
      </c>
      <c r="H11" s="133">
        <f t="shared" si="0"/>
        <v>91.569681606357648</v>
      </c>
      <c r="I11" s="61">
        <v>2047736.1</v>
      </c>
      <c r="J11" s="61">
        <v>2077361.4739999999</v>
      </c>
      <c r="K11" s="61">
        <v>1955859.1898599998</v>
      </c>
      <c r="L11" s="133">
        <v>-121502.28414000011</v>
      </c>
      <c r="M11" s="133">
        <f t="shared" si="1"/>
        <v>94.15112460394073</v>
      </c>
      <c r="N11" s="61">
        <v>958114.2</v>
      </c>
      <c r="O11" s="61">
        <v>1271262.3995999999</v>
      </c>
      <c r="P11" s="61">
        <v>1110465.02939</v>
      </c>
      <c r="Q11" s="133">
        <v>-160797.37020999979</v>
      </c>
      <c r="R11" s="161">
        <f t="shared" si="2"/>
        <v>87.351362687939599</v>
      </c>
    </row>
    <row r="12" spans="2:18" ht="30" customHeight="1" x14ac:dyDescent="0.25">
      <c r="B12" s="20" t="s">
        <v>28</v>
      </c>
      <c r="C12" s="1" t="s">
        <v>29</v>
      </c>
      <c r="D12" s="61">
        <v>2147495.1</v>
      </c>
      <c r="E12" s="61">
        <v>2391455.5055999998</v>
      </c>
      <c r="F12" s="61">
        <v>2203693.7075</v>
      </c>
      <c r="G12" s="133">
        <v>-187761.7980999999</v>
      </c>
      <c r="H12" s="133">
        <f t="shared" si="0"/>
        <v>92.148639284305162</v>
      </c>
      <c r="I12" s="61">
        <v>1498675.5</v>
      </c>
      <c r="J12" s="61">
        <v>1541917.8729999999</v>
      </c>
      <c r="K12" s="61">
        <v>1463214.2903099998</v>
      </c>
      <c r="L12" s="133">
        <v>-78703.582690000054</v>
      </c>
      <c r="M12" s="133">
        <f t="shared" si="1"/>
        <v>94.895734457187913</v>
      </c>
      <c r="N12" s="61">
        <v>648819.6</v>
      </c>
      <c r="O12" s="61">
        <v>849537.63260000001</v>
      </c>
      <c r="P12" s="61">
        <v>740479.41719000007</v>
      </c>
      <c r="Q12" s="133">
        <v>-109058.21540999996</v>
      </c>
      <c r="R12" s="161">
        <f t="shared" si="2"/>
        <v>87.162638684265403</v>
      </c>
    </row>
    <row r="13" spans="2:18" ht="30" customHeight="1" x14ac:dyDescent="0.25">
      <c r="B13" s="20" t="s">
        <v>30</v>
      </c>
      <c r="C13" s="1" t="s">
        <v>31</v>
      </c>
      <c r="D13" s="61">
        <v>559555.1</v>
      </c>
      <c r="E13" s="61">
        <v>621883.451</v>
      </c>
      <c r="F13" s="61">
        <v>547035.21971000009</v>
      </c>
      <c r="G13" s="133">
        <v>-74848.231289999967</v>
      </c>
      <c r="H13" s="133">
        <f t="shared" si="0"/>
        <v>87.964267071322993</v>
      </c>
      <c r="I13" s="61">
        <v>346810.5</v>
      </c>
      <c r="J13" s="61">
        <v>311670.60100000002</v>
      </c>
      <c r="K13" s="61">
        <v>278906.97950000002</v>
      </c>
      <c r="L13" s="133">
        <v>-32763.621500000001</v>
      </c>
      <c r="M13" s="133">
        <f t="shared" si="1"/>
        <v>89.4877407766798</v>
      </c>
      <c r="N13" s="61">
        <v>212744.6</v>
      </c>
      <c r="O13" s="61">
        <v>310212.84999999998</v>
      </c>
      <c r="P13" s="61">
        <v>268128.24021000002</v>
      </c>
      <c r="Q13" s="133">
        <v>-42084.609789999995</v>
      </c>
      <c r="R13" s="161">
        <f t="shared" si="2"/>
        <v>86.433634264344633</v>
      </c>
    </row>
    <row r="14" spans="2:18" ht="30" customHeight="1" x14ac:dyDescent="0.25">
      <c r="B14" s="20" t="s">
        <v>32</v>
      </c>
      <c r="C14" s="1" t="s">
        <v>33</v>
      </c>
      <c r="D14" s="61">
        <v>298800.09999999998</v>
      </c>
      <c r="E14" s="61">
        <v>335284.91700000002</v>
      </c>
      <c r="F14" s="61">
        <v>315595.29204000003</v>
      </c>
      <c r="G14" s="133">
        <v>-19689.624959999979</v>
      </c>
      <c r="H14" s="133">
        <f t="shared" si="0"/>
        <v>94.127494569044401</v>
      </c>
      <c r="I14" s="61">
        <v>202250.1</v>
      </c>
      <c r="J14" s="61">
        <v>223773</v>
      </c>
      <c r="K14" s="61">
        <v>213737.92005000002</v>
      </c>
      <c r="L14" s="133">
        <v>-10035.079949999988</v>
      </c>
      <c r="M14" s="133">
        <f t="shared" si="1"/>
        <v>95.515509042645903</v>
      </c>
      <c r="N14" s="61">
        <v>96550</v>
      </c>
      <c r="O14" s="61">
        <v>111511.917</v>
      </c>
      <c r="P14" s="61">
        <v>101857.37199</v>
      </c>
      <c r="Q14" s="133">
        <v>-9654.5450100000053</v>
      </c>
      <c r="R14" s="161">
        <f t="shared" si="2"/>
        <v>91.342140580365054</v>
      </c>
    </row>
    <row r="15" spans="2:18" ht="30" customHeight="1" x14ac:dyDescent="0.25">
      <c r="B15" s="20" t="s">
        <v>22</v>
      </c>
      <c r="C15" s="1" t="s">
        <v>797</v>
      </c>
      <c r="D15" s="61">
        <v>9977252.7780000009</v>
      </c>
      <c r="E15" s="61">
        <v>10033622.226</v>
      </c>
      <c r="F15" s="61">
        <v>8424577.4864399992</v>
      </c>
      <c r="G15" s="133">
        <v>-1609044.7395600004</v>
      </c>
      <c r="H15" s="133">
        <f t="shared" si="0"/>
        <v>83.963470984680853</v>
      </c>
      <c r="I15" s="61">
        <v>9788127.6779999994</v>
      </c>
      <c r="J15" s="61">
        <v>9801863.784</v>
      </c>
      <c r="K15" s="61">
        <v>8192819.0444399994</v>
      </c>
      <c r="L15" s="133">
        <v>-1609044.7395600004</v>
      </c>
      <c r="M15" s="133">
        <f t="shared" si="1"/>
        <v>83.584298098627812</v>
      </c>
      <c r="N15" s="61">
        <v>189125.1</v>
      </c>
      <c r="O15" s="61">
        <v>231758.44200000001</v>
      </c>
      <c r="P15" s="61">
        <v>231758.44200000001</v>
      </c>
      <c r="Q15" s="133">
        <v>0</v>
      </c>
      <c r="R15" s="161">
        <f t="shared" si="2"/>
        <v>100</v>
      </c>
    </row>
    <row r="16" spans="2:18" ht="30" customHeight="1" x14ac:dyDescent="0.25">
      <c r="B16" s="20" t="s">
        <v>34</v>
      </c>
      <c r="C16" s="1" t="s">
        <v>35</v>
      </c>
      <c r="D16" s="61">
        <v>5443779.4199999999</v>
      </c>
      <c r="E16" s="61">
        <v>5381681.0190000003</v>
      </c>
      <c r="F16" s="61">
        <v>3772705.6942399996</v>
      </c>
      <c r="G16" s="133">
        <v>-1608975.3247600002</v>
      </c>
      <c r="H16" s="133">
        <f t="shared" si="0"/>
        <v>70.102737061532991</v>
      </c>
      <c r="I16" s="61">
        <v>5254654.32</v>
      </c>
      <c r="J16" s="61">
        <v>5149922.5769999996</v>
      </c>
      <c r="K16" s="61">
        <v>3540947.2522399998</v>
      </c>
      <c r="L16" s="133">
        <v>-1608975.3247600002</v>
      </c>
      <c r="M16" s="133">
        <f t="shared" si="1"/>
        <v>68.757290994124403</v>
      </c>
      <c r="N16" s="61">
        <v>189125.1</v>
      </c>
      <c r="O16" s="61">
        <v>231758.44200000001</v>
      </c>
      <c r="P16" s="61">
        <v>231758.44200000001</v>
      </c>
      <c r="Q16" s="133">
        <v>0</v>
      </c>
      <c r="R16" s="161">
        <f t="shared" si="2"/>
        <v>100</v>
      </c>
    </row>
    <row r="17" spans="2:18" ht="30" customHeight="1" x14ac:dyDescent="0.25">
      <c r="B17" s="20" t="s">
        <v>36</v>
      </c>
      <c r="C17" s="1" t="s">
        <v>37</v>
      </c>
      <c r="D17" s="61">
        <v>4533473.358</v>
      </c>
      <c r="E17" s="61">
        <v>4651941.2070000004</v>
      </c>
      <c r="F17" s="61">
        <v>4651871.7922</v>
      </c>
      <c r="G17" s="133">
        <v>-69.414800000190738</v>
      </c>
      <c r="H17" s="133">
        <f t="shared" si="0"/>
        <v>99.99850783152857</v>
      </c>
      <c r="I17" s="61">
        <v>4533473.358</v>
      </c>
      <c r="J17" s="61">
        <v>4651941.2070000004</v>
      </c>
      <c r="K17" s="61">
        <v>4651871.7922</v>
      </c>
      <c r="L17" s="133">
        <v>-69.414800000190738</v>
      </c>
      <c r="M17" s="133">
        <f t="shared" si="1"/>
        <v>99.99850783152857</v>
      </c>
      <c r="N17" s="61">
        <v>0</v>
      </c>
      <c r="O17" s="61">
        <v>0</v>
      </c>
      <c r="P17" s="61">
        <v>0</v>
      </c>
      <c r="Q17" s="133">
        <v>0</v>
      </c>
      <c r="R17" s="161"/>
    </row>
    <row r="18" spans="2:18" ht="30" customHeight="1" x14ac:dyDescent="0.25">
      <c r="B18" s="20" t="s">
        <v>798</v>
      </c>
      <c r="C18" s="1" t="s">
        <v>799</v>
      </c>
      <c r="D18" s="61">
        <v>6664.7</v>
      </c>
      <c r="E18" s="61">
        <v>48935.6</v>
      </c>
      <c r="F18" s="61">
        <v>46724.89501</v>
      </c>
      <c r="G18" s="133">
        <v>-2210.704990000002</v>
      </c>
      <c r="H18" s="133">
        <f t="shared" si="0"/>
        <v>95.482419772108656</v>
      </c>
      <c r="I18" s="61">
        <v>0</v>
      </c>
      <c r="J18" s="61">
        <v>14505</v>
      </c>
      <c r="K18" s="61">
        <v>14505</v>
      </c>
      <c r="L18" s="133">
        <v>0</v>
      </c>
      <c r="M18" s="133">
        <f t="shared" si="1"/>
        <v>100</v>
      </c>
      <c r="N18" s="61">
        <v>6664.7</v>
      </c>
      <c r="O18" s="61">
        <v>34430.6</v>
      </c>
      <c r="P18" s="61">
        <v>32219.89501</v>
      </c>
      <c r="Q18" s="133">
        <v>-2210.7049899999984</v>
      </c>
      <c r="R18" s="161">
        <f t="shared" si="2"/>
        <v>93.579243492707079</v>
      </c>
    </row>
    <row r="19" spans="2:18" ht="30" customHeight="1" x14ac:dyDescent="0.25">
      <c r="B19" s="20" t="s">
        <v>40</v>
      </c>
      <c r="C19" s="1" t="s">
        <v>41</v>
      </c>
      <c r="D19" s="61">
        <v>6664.7</v>
      </c>
      <c r="E19" s="61">
        <v>27527.599999999999</v>
      </c>
      <c r="F19" s="61">
        <v>25317.035</v>
      </c>
      <c r="G19" s="133">
        <v>-2210.5650000000001</v>
      </c>
      <c r="H19" s="133">
        <f t="shared" si="0"/>
        <v>91.969641378107795</v>
      </c>
      <c r="I19" s="61">
        <v>0</v>
      </c>
      <c r="J19" s="61">
        <v>0</v>
      </c>
      <c r="K19" s="61">
        <v>0</v>
      </c>
      <c r="L19" s="133">
        <v>0</v>
      </c>
      <c r="M19" s="133"/>
      <c r="N19" s="61">
        <v>6664.7</v>
      </c>
      <c r="O19" s="61">
        <v>27527.599999999999</v>
      </c>
      <c r="P19" s="61">
        <v>25317.035</v>
      </c>
      <c r="Q19" s="133">
        <v>-2210.5650000000001</v>
      </c>
      <c r="R19" s="161">
        <f t="shared" si="2"/>
        <v>91.969641378107795</v>
      </c>
    </row>
    <row r="20" spans="2:18" ht="30" customHeight="1" x14ac:dyDescent="0.25">
      <c r="B20" s="20" t="s">
        <v>52</v>
      </c>
      <c r="C20" s="1" t="s">
        <v>53</v>
      </c>
      <c r="D20" s="61">
        <v>0</v>
      </c>
      <c r="E20" s="61">
        <v>21408</v>
      </c>
      <c r="F20" s="61">
        <v>21407.86001</v>
      </c>
      <c r="G20" s="133">
        <v>-0.13998999999836087</v>
      </c>
      <c r="H20" s="133">
        <f t="shared" si="0"/>
        <v>99.999346085575496</v>
      </c>
      <c r="I20" s="61">
        <v>0</v>
      </c>
      <c r="J20" s="61">
        <v>14505</v>
      </c>
      <c r="K20" s="61">
        <v>14505</v>
      </c>
      <c r="L20" s="133">
        <v>0</v>
      </c>
      <c r="M20" s="133">
        <f t="shared" si="1"/>
        <v>100</v>
      </c>
      <c r="N20" s="61">
        <v>0</v>
      </c>
      <c r="O20" s="61">
        <v>6903</v>
      </c>
      <c r="P20" s="61">
        <v>6902.8600099999994</v>
      </c>
      <c r="Q20" s="133">
        <v>-0.13999000000022352</v>
      </c>
      <c r="R20" s="161">
        <f t="shared" si="2"/>
        <v>99.997972041141523</v>
      </c>
    </row>
    <row r="21" spans="2:18" ht="30" customHeight="1" x14ac:dyDescent="0.25">
      <c r="B21" s="20" t="s">
        <v>800</v>
      </c>
      <c r="C21" s="1" t="s">
        <v>801</v>
      </c>
      <c r="D21" s="61">
        <v>37916250.600000001</v>
      </c>
      <c r="E21" s="61">
        <v>42898061.170999996</v>
      </c>
      <c r="F21" s="61">
        <v>39182202.73821</v>
      </c>
      <c r="G21" s="133">
        <v>-3715858.4327900009</v>
      </c>
      <c r="H21" s="133">
        <f t="shared" si="0"/>
        <v>91.337933856782328</v>
      </c>
      <c r="I21" s="61">
        <v>34908567.5</v>
      </c>
      <c r="J21" s="61">
        <v>39207654.170999996</v>
      </c>
      <c r="K21" s="61">
        <v>42753104.321419999</v>
      </c>
      <c r="L21" s="133">
        <v>3545450.150419998</v>
      </c>
      <c r="M21" s="133">
        <f t="shared" si="1"/>
        <v>109.04275000732484</v>
      </c>
      <c r="N21" s="61">
        <v>2148.1999999999998</v>
      </c>
      <c r="O21" s="61">
        <v>5808.3</v>
      </c>
      <c r="P21" s="61">
        <v>1926.5911999999998</v>
      </c>
      <c r="Q21" s="133">
        <v>-3881.7087999999999</v>
      </c>
      <c r="R21" s="161">
        <f t="shared" si="2"/>
        <v>33.169622781192423</v>
      </c>
    </row>
    <row r="22" spans="2:18" ht="30" customHeight="1" x14ac:dyDescent="0.25">
      <c r="B22" s="20" t="s">
        <v>42</v>
      </c>
      <c r="C22" s="1" t="s">
        <v>43</v>
      </c>
      <c r="D22" s="61">
        <v>503295.6</v>
      </c>
      <c r="E22" s="61">
        <v>540387.1</v>
      </c>
      <c r="F22" s="61">
        <v>534675.43820999993</v>
      </c>
      <c r="G22" s="133">
        <v>-5711.661790000021</v>
      </c>
      <c r="H22" s="133">
        <f t="shared" si="0"/>
        <v>98.943042535619369</v>
      </c>
      <c r="I22" s="61">
        <v>501497.4</v>
      </c>
      <c r="J22" s="61">
        <v>538323.80000000005</v>
      </c>
      <c r="K22" s="61">
        <v>532748.84701000003</v>
      </c>
      <c r="L22" s="133">
        <v>-5574.9529900000098</v>
      </c>
      <c r="M22" s="133">
        <f t="shared" si="1"/>
        <v>98.964386677683578</v>
      </c>
      <c r="N22" s="61">
        <v>1798.2</v>
      </c>
      <c r="O22" s="61">
        <v>2063.3000000000002</v>
      </c>
      <c r="P22" s="61">
        <v>1926.5911999999998</v>
      </c>
      <c r="Q22" s="133">
        <v>-136.70880000000005</v>
      </c>
      <c r="R22" s="161">
        <f t="shared" si="2"/>
        <v>93.37426452769833</v>
      </c>
    </row>
    <row r="23" spans="2:18" s="130" customFormat="1" ht="30" customHeight="1" x14ac:dyDescent="0.25">
      <c r="B23" s="123" t="s">
        <v>847</v>
      </c>
      <c r="C23" s="128" t="s">
        <v>848</v>
      </c>
      <c r="D23" s="129">
        <v>34407420.100000001</v>
      </c>
      <c r="E23" s="129">
        <v>38673075.370999999</v>
      </c>
      <c r="F23" s="129">
        <v>38647527.299999997</v>
      </c>
      <c r="G23" s="134">
        <v>-25548.071</v>
      </c>
      <c r="H23" s="134">
        <f t="shared" si="0"/>
        <v>99.933938351799242</v>
      </c>
      <c r="I23" s="129">
        <v>37412605</v>
      </c>
      <c r="J23" s="129">
        <v>42353929.071000002</v>
      </c>
      <c r="K23" s="129">
        <v>42220355.474410005</v>
      </c>
      <c r="L23" s="134">
        <v>-133573.59658999633</v>
      </c>
      <c r="M23" s="134">
        <f t="shared" si="1"/>
        <v>99.684625253146919</v>
      </c>
      <c r="N23" s="129">
        <v>350</v>
      </c>
      <c r="O23" s="129">
        <v>3745</v>
      </c>
      <c r="P23" s="129">
        <v>0</v>
      </c>
      <c r="Q23" s="134">
        <v>-3745</v>
      </c>
      <c r="R23" s="162">
        <f t="shared" si="2"/>
        <v>0</v>
      </c>
    </row>
    <row r="24" spans="2:18" ht="30" customHeight="1" x14ac:dyDescent="0.25">
      <c r="B24" s="20" t="s">
        <v>802</v>
      </c>
      <c r="C24" s="1" t="s">
        <v>803</v>
      </c>
      <c r="D24" s="61">
        <v>15837.6</v>
      </c>
      <c r="E24" s="61">
        <v>26702.23</v>
      </c>
      <c r="F24" s="61">
        <v>25732.505929999999</v>
      </c>
      <c r="G24" s="133">
        <v>-969.72407000000032</v>
      </c>
      <c r="H24" s="133">
        <f t="shared" si="0"/>
        <v>96.368377959443848</v>
      </c>
      <c r="I24" s="61">
        <v>3029.3</v>
      </c>
      <c r="J24" s="61">
        <v>3123.7</v>
      </c>
      <c r="K24" s="61">
        <v>2765.68543</v>
      </c>
      <c r="L24" s="133">
        <v>-358.01456999999982</v>
      </c>
      <c r="M24" s="133">
        <f t="shared" si="1"/>
        <v>88.538765886608843</v>
      </c>
      <c r="N24" s="61">
        <v>12808.3</v>
      </c>
      <c r="O24" s="61">
        <v>23578.53</v>
      </c>
      <c r="P24" s="61">
        <v>22966.820500000002</v>
      </c>
      <c r="Q24" s="133">
        <v>-611.70950000000005</v>
      </c>
      <c r="R24" s="161">
        <f t="shared" si="2"/>
        <v>97.405650394659901</v>
      </c>
    </row>
    <row r="25" spans="2:18" ht="30" customHeight="1" x14ac:dyDescent="0.25">
      <c r="B25" s="20" t="s">
        <v>46</v>
      </c>
      <c r="C25" s="1" t="s">
        <v>47</v>
      </c>
      <c r="D25" s="61">
        <v>785.9</v>
      </c>
      <c r="E25" s="61">
        <v>786.4</v>
      </c>
      <c r="F25" s="61">
        <v>632.14118999999994</v>
      </c>
      <c r="G25" s="133">
        <v>-154.25881000000007</v>
      </c>
      <c r="H25" s="133">
        <f t="shared" si="0"/>
        <v>80.384179806714144</v>
      </c>
      <c r="I25" s="61">
        <v>785.9</v>
      </c>
      <c r="J25" s="61">
        <v>786.4</v>
      </c>
      <c r="K25" s="61">
        <v>632.14118999999994</v>
      </c>
      <c r="L25" s="133">
        <v>-154.25881000000007</v>
      </c>
      <c r="M25" s="133">
        <f t="shared" si="1"/>
        <v>80.384179806714144</v>
      </c>
      <c r="N25" s="61">
        <v>0</v>
      </c>
      <c r="O25" s="61">
        <v>0</v>
      </c>
      <c r="P25" s="61">
        <v>0</v>
      </c>
      <c r="Q25" s="133">
        <v>0</v>
      </c>
      <c r="R25" s="161"/>
    </row>
    <row r="26" spans="2:18" ht="30" customHeight="1" x14ac:dyDescent="0.25">
      <c r="B26" s="20" t="s">
        <v>48</v>
      </c>
      <c r="C26" s="1" t="s">
        <v>49</v>
      </c>
      <c r="D26" s="61">
        <v>15051.7</v>
      </c>
      <c r="E26" s="61">
        <v>25915.83</v>
      </c>
      <c r="F26" s="61">
        <v>25100.364739999997</v>
      </c>
      <c r="G26" s="133">
        <v>-815.46526000000165</v>
      </c>
      <c r="H26" s="133">
        <f t="shared" si="0"/>
        <v>96.853408669527454</v>
      </c>
      <c r="I26" s="61">
        <v>2243.4</v>
      </c>
      <c r="J26" s="61">
        <v>2337.3000000000002</v>
      </c>
      <c r="K26" s="61">
        <v>2133.5442400000002</v>
      </c>
      <c r="L26" s="133">
        <v>-203.75575999999978</v>
      </c>
      <c r="M26" s="133">
        <f t="shared" si="1"/>
        <v>91.282430154451717</v>
      </c>
      <c r="N26" s="61">
        <v>12808.3</v>
      </c>
      <c r="O26" s="61">
        <v>23578.53</v>
      </c>
      <c r="P26" s="61">
        <v>22966.820500000002</v>
      </c>
      <c r="Q26" s="133">
        <v>-611.70950000000005</v>
      </c>
      <c r="R26" s="161">
        <f t="shared" si="2"/>
        <v>97.405650394659901</v>
      </c>
    </row>
    <row r="27" spans="2:18" ht="30" customHeight="1" x14ac:dyDescent="0.25">
      <c r="B27" s="20" t="s">
        <v>804</v>
      </c>
      <c r="C27" s="1" t="s">
        <v>805</v>
      </c>
      <c r="D27" s="61">
        <v>404166.16100000002</v>
      </c>
      <c r="E27" s="61">
        <v>374645.14399999997</v>
      </c>
      <c r="F27" s="61">
        <v>338039.89726999996</v>
      </c>
      <c r="G27" s="133">
        <v>-36605.246730000021</v>
      </c>
      <c r="H27" s="133">
        <f t="shared" si="0"/>
        <v>90.229355080070107</v>
      </c>
      <c r="I27" s="61">
        <v>268272.13</v>
      </c>
      <c r="J27" s="61">
        <v>249988.228</v>
      </c>
      <c r="K27" s="61">
        <v>223823.36121</v>
      </c>
      <c r="L27" s="133">
        <v>-26164.866789999993</v>
      </c>
      <c r="M27" s="133">
        <f t="shared" si="1"/>
        <v>89.533560440294011</v>
      </c>
      <c r="N27" s="61">
        <v>135894.03099999999</v>
      </c>
      <c r="O27" s="61">
        <v>124656.916</v>
      </c>
      <c r="P27" s="61">
        <v>114216.53606</v>
      </c>
      <c r="Q27" s="133">
        <v>-10440.379939999997</v>
      </c>
      <c r="R27" s="161">
        <f t="shared" si="2"/>
        <v>91.624708620258176</v>
      </c>
    </row>
    <row r="28" spans="2:18" ht="30" customHeight="1" x14ac:dyDescent="0.25">
      <c r="B28" s="20" t="s">
        <v>50</v>
      </c>
      <c r="C28" s="1" t="s">
        <v>51</v>
      </c>
      <c r="D28" s="61">
        <v>404166.16100000002</v>
      </c>
      <c r="E28" s="61">
        <v>374645.14399999997</v>
      </c>
      <c r="F28" s="61">
        <v>338039.89726999996</v>
      </c>
      <c r="G28" s="133">
        <v>-36605.246730000021</v>
      </c>
      <c r="H28" s="133">
        <f t="shared" si="0"/>
        <v>90.229355080070107</v>
      </c>
      <c r="I28" s="61">
        <v>268272.13</v>
      </c>
      <c r="J28" s="61">
        <v>249988.228</v>
      </c>
      <c r="K28" s="61">
        <v>223823.36121</v>
      </c>
      <c r="L28" s="133">
        <v>-26164.866789999993</v>
      </c>
      <c r="M28" s="133">
        <f t="shared" si="1"/>
        <v>89.533560440294011</v>
      </c>
      <c r="N28" s="61">
        <v>135894.03099999999</v>
      </c>
      <c r="O28" s="61">
        <v>124656.916</v>
      </c>
      <c r="P28" s="61">
        <v>114216.53606</v>
      </c>
      <c r="Q28" s="133">
        <v>-10440.379939999997</v>
      </c>
      <c r="R28" s="161">
        <f t="shared" si="2"/>
        <v>91.624708620258176</v>
      </c>
    </row>
    <row r="29" spans="2:18" s="63" customFormat="1" ht="30" customHeight="1" x14ac:dyDescent="0.25">
      <c r="B29" s="27" t="s">
        <v>120</v>
      </c>
      <c r="C29" s="24" t="s">
        <v>0</v>
      </c>
      <c r="D29" s="77">
        <v>678219.3</v>
      </c>
      <c r="E29" s="77">
        <v>1309664.3330999999</v>
      </c>
      <c r="F29" s="77">
        <v>649062.50219000003</v>
      </c>
      <c r="G29" s="135">
        <v>-660601.8309099999</v>
      </c>
      <c r="H29" s="135">
        <f t="shared" si="0"/>
        <v>49.559454723307383</v>
      </c>
      <c r="I29" s="77">
        <v>654655.9</v>
      </c>
      <c r="J29" s="77">
        <v>1222801.176</v>
      </c>
      <c r="K29" s="77">
        <v>578643.74863000005</v>
      </c>
      <c r="L29" s="135">
        <v>-644157.42737000005</v>
      </c>
      <c r="M29" s="135">
        <f t="shared" si="1"/>
        <v>47.321163897048791</v>
      </c>
      <c r="N29" s="77">
        <v>23563.4</v>
      </c>
      <c r="O29" s="77">
        <v>86863.157099999997</v>
      </c>
      <c r="P29" s="77">
        <v>70418.753559999997</v>
      </c>
      <c r="Q29" s="135">
        <v>-16444.403539999992</v>
      </c>
      <c r="R29" s="163">
        <f t="shared" si="2"/>
        <v>81.068609420828892</v>
      </c>
    </row>
    <row r="30" spans="2:18" s="62" customFormat="1" ht="21.75" customHeight="1" x14ac:dyDescent="0.25">
      <c r="B30" s="22"/>
      <c r="C30" s="23"/>
      <c r="D30" s="61"/>
      <c r="E30" s="61"/>
      <c r="F30" s="61"/>
      <c r="G30" s="133"/>
      <c r="H30" s="133"/>
      <c r="I30" s="61"/>
      <c r="J30" s="61"/>
      <c r="K30" s="61"/>
      <c r="L30" s="133"/>
      <c r="M30" s="133"/>
      <c r="N30" s="61"/>
      <c r="O30" s="61"/>
      <c r="P30" s="61"/>
      <c r="Q30" s="133"/>
      <c r="R30" s="164"/>
    </row>
    <row r="31" spans="2:18" s="73" customFormat="1" ht="30" customHeight="1" x14ac:dyDescent="0.25">
      <c r="B31" s="27" t="s">
        <v>832</v>
      </c>
      <c r="C31" s="76"/>
      <c r="D31" s="75">
        <v>20328854.211000003</v>
      </c>
      <c r="E31" s="75">
        <v>22635486.280999999</v>
      </c>
      <c r="F31" s="75">
        <v>22235122.38659</v>
      </c>
      <c r="G31" s="132">
        <v>-400363.89440999925</v>
      </c>
      <c r="H31" s="132">
        <v>98.231255607059524</v>
      </c>
      <c r="I31" s="75">
        <v>20242884.111000001</v>
      </c>
      <c r="J31" s="75">
        <v>22542052.412999999</v>
      </c>
      <c r="K31" s="75">
        <v>22150759.823119998</v>
      </c>
      <c r="L31" s="132">
        <v>-391292.5898800008</v>
      </c>
      <c r="M31" s="132">
        <v>98.264166089622165</v>
      </c>
      <c r="N31" s="75">
        <v>85970.1</v>
      </c>
      <c r="O31" s="75">
        <v>93433.867999999988</v>
      </c>
      <c r="P31" s="75">
        <v>84362.563469999994</v>
      </c>
      <c r="Q31" s="132">
        <v>-9071.304529999994</v>
      </c>
      <c r="R31" s="160">
        <v>90.291203046415674</v>
      </c>
    </row>
    <row r="32" spans="2:18" ht="20.25" customHeight="1" x14ac:dyDescent="0.25">
      <c r="B32" s="26"/>
      <c r="C32" s="67"/>
      <c r="D32" s="61"/>
      <c r="E32" s="61"/>
      <c r="F32" s="61"/>
      <c r="G32" s="133"/>
      <c r="H32" s="133"/>
      <c r="I32" s="61"/>
      <c r="J32" s="61"/>
      <c r="K32" s="61"/>
      <c r="L32" s="133"/>
      <c r="M32" s="133"/>
      <c r="N32" s="61"/>
      <c r="O32" s="61"/>
      <c r="P32" s="61"/>
      <c r="Q32" s="133"/>
      <c r="R32" s="161"/>
    </row>
    <row r="33" spans="2:18" s="73" customFormat="1" ht="30" customHeight="1" x14ac:dyDescent="0.25">
      <c r="B33" s="27" t="s">
        <v>785</v>
      </c>
      <c r="C33" s="76"/>
      <c r="D33" s="75"/>
      <c r="E33" s="75"/>
      <c r="F33" s="75"/>
      <c r="G33" s="132"/>
      <c r="H33" s="132"/>
      <c r="I33" s="75"/>
      <c r="J33" s="75"/>
      <c r="K33" s="75"/>
      <c r="L33" s="132"/>
      <c r="M33" s="132"/>
      <c r="N33" s="75"/>
      <c r="O33" s="75"/>
      <c r="P33" s="75"/>
      <c r="Q33" s="132"/>
      <c r="R33" s="160"/>
    </row>
    <row r="34" spans="2:18" s="73" customFormat="1" ht="30" customHeight="1" x14ac:dyDescent="0.25">
      <c r="B34" s="28" t="s">
        <v>837</v>
      </c>
      <c r="C34" s="74" t="s">
        <v>0</v>
      </c>
      <c r="D34" s="75">
        <v>10505928.3475</v>
      </c>
      <c r="E34" s="75">
        <v>8780773.3992599994</v>
      </c>
      <c r="F34" s="75">
        <v>7935230.9673999995</v>
      </c>
      <c r="G34" s="132">
        <v>-845542.43186000059</v>
      </c>
      <c r="H34" s="132">
        <f t="shared" ref="H34:H99" si="3">F34/E34*100</f>
        <v>90.37052440128727</v>
      </c>
      <c r="I34" s="75">
        <v>9844463.5474999994</v>
      </c>
      <c r="J34" s="75">
        <v>8016022.99926</v>
      </c>
      <c r="K34" s="75">
        <v>7207534.67545</v>
      </c>
      <c r="L34" s="132">
        <v>-808488.32381000044</v>
      </c>
      <c r="M34" s="132">
        <f t="shared" ref="M34:M98" si="4">K34/J34*100</f>
        <v>89.914096754904065</v>
      </c>
      <c r="N34" s="75">
        <v>661464.80000000005</v>
      </c>
      <c r="O34" s="75">
        <v>764750.4</v>
      </c>
      <c r="P34" s="75">
        <v>727696.2919500001</v>
      </c>
      <c r="Q34" s="132">
        <v>-37054.108049999952</v>
      </c>
      <c r="R34" s="160">
        <f t="shared" si="2"/>
        <v>95.154744861852976</v>
      </c>
    </row>
    <row r="35" spans="2:18" s="73" customFormat="1" ht="30" customHeight="1" x14ac:dyDescent="0.25">
      <c r="B35" s="27" t="s">
        <v>833</v>
      </c>
      <c r="C35" s="74" t="s">
        <v>838</v>
      </c>
      <c r="D35" s="75">
        <v>9657489.5474999994</v>
      </c>
      <c r="E35" s="75">
        <v>7532580.8485000003</v>
      </c>
      <c r="F35" s="75">
        <v>6936895.1674199998</v>
      </c>
      <c r="G35" s="132">
        <v>-595685.68107999989</v>
      </c>
      <c r="H35" s="132">
        <f t="shared" si="3"/>
        <v>92.091878028781821</v>
      </c>
      <c r="I35" s="75">
        <v>8996978.7475000005</v>
      </c>
      <c r="J35" s="75">
        <v>6772138.5484999996</v>
      </c>
      <c r="K35" s="75">
        <v>6212397.6870100005</v>
      </c>
      <c r="L35" s="132">
        <v>-559740.86148999981</v>
      </c>
      <c r="M35" s="132">
        <f t="shared" si="4"/>
        <v>91.734651358927394</v>
      </c>
      <c r="N35" s="75">
        <v>660510.80000000005</v>
      </c>
      <c r="O35" s="75">
        <v>760442.3</v>
      </c>
      <c r="P35" s="75">
        <v>724497.48040999996</v>
      </c>
      <c r="Q35" s="132">
        <v>-35944.819590000036</v>
      </c>
      <c r="R35" s="160">
        <f t="shared" ref="R35:R101" si="5">P35/O35*100</f>
        <v>95.273169366038672</v>
      </c>
    </row>
    <row r="36" spans="2:18" ht="30" customHeight="1" x14ac:dyDescent="0.25">
      <c r="B36" s="20" t="s">
        <v>793</v>
      </c>
      <c r="C36" s="1" t="s">
        <v>794</v>
      </c>
      <c r="D36" s="61">
        <v>2422389.5520000001</v>
      </c>
      <c r="E36" s="61">
        <v>2581343.2310000001</v>
      </c>
      <c r="F36" s="61">
        <v>2509777.6349299997</v>
      </c>
      <c r="G36" s="133">
        <v>-71565.596070000174</v>
      </c>
      <c r="H36" s="133">
        <f t="shared" si="3"/>
        <v>97.227583096639336</v>
      </c>
      <c r="I36" s="61">
        <v>2376848.352</v>
      </c>
      <c r="J36" s="61">
        <v>2534697.1310000001</v>
      </c>
      <c r="K36" s="61">
        <v>2464479.4433899997</v>
      </c>
      <c r="L36" s="133">
        <v>-70217.687610000139</v>
      </c>
      <c r="M36" s="133">
        <f t="shared" si="4"/>
        <v>97.229740518059543</v>
      </c>
      <c r="N36" s="61">
        <v>45541.2</v>
      </c>
      <c r="O36" s="61">
        <v>46646.1</v>
      </c>
      <c r="P36" s="61">
        <v>45298.19154</v>
      </c>
      <c r="Q36" s="133">
        <v>-1347.9084600000008</v>
      </c>
      <c r="R36" s="161">
        <f t="shared" si="5"/>
        <v>97.110351219072982</v>
      </c>
    </row>
    <row r="37" spans="2:18" ht="30" customHeight="1" x14ac:dyDescent="0.25">
      <c r="B37" s="20" t="s">
        <v>24</v>
      </c>
      <c r="C37" s="1" t="s">
        <v>25</v>
      </c>
      <c r="D37" s="61">
        <v>2101913.8620000002</v>
      </c>
      <c r="E37" s="61">
        <v>2239670.943</v>
      </c>
      <c r="F37" s="61">
        <v>2184383.3718900001</v>
      </c>
      <c r="G37" s="133">
        <v>-55287.571110000135</v>
      </c>
      <c r="H37" s="133">
        <f t="shared" si="3"/>
        <v>97.531442228922117</v>
      </c>
      <c r="I37" s="61">
        <v>2062473.5619999999</v>
      </c>
      <c r="J37" s="61">
        <v>2199315.3429999999</v>
      </c>
      <c r="K37" s="61">
        <v>2145171.52055</v>
      </c>
      <c r="L37" s="133">
        <v>-54143.822450000051</v>
      </c>
      <c r="M37" s="133">
        <f t="shared" si="4"/>
        <v>97.538151014936119</v>
      </c>
      <c r="N37" s="61">
        <v>39440.300000000003</v>
      </c>
      <c r="O37" s="61">
        <v>40355.599999999999</v>
      </c>
      <c r="P37" s="61">
        <v>39211.851340000001</v>
      </c>
      <c r="Q37" s="133">
        <v>-1143.7486599999963</v>
      </c>
      <c r="R37" s="161">
        <f t="shared" si="5"/>
        <v>97.165824173101129</v>
      </c>
    </row>
    <row r="38" spans="2:18" ht="30" customHeight="1" x14ac:dyDescent="0.25">
      <c r="B38" s="20" t="s">
        <v>26</v>
      </c>
      <c r="C38" s="1" t="s">
        <v>27</v>
      </c>
      <c r="D38" s="61">
        <v>320475.69</v>
      </c>
      <c r="E38" s="61">
        <v>341672.288</v>
      </c>
      <c r="F38" s="61">
        <v>325394.26304000005</v>
      </c>
      <c r="G38" s="133">
        <v>-16278.024959999979</v>
      </c>
      <c r="H38" s="133">
        <f t="shared" si="3"/>
        <v>95.235778395934773</v>
      </c>
      <c r="I38" s="61">
        <v>314374.78999999998</v>
      </c>
      <c r="J38" s="61">
        <v>335381.788</v>
      </c>
      <c r="K38" s="61">
        <v>319307.92283999996</v>
      </c>
      <c r="L38" s="133">
        <v>-16073.865160000027</v>
      </c>
      <c r="M38" s="133">
        <f t="shared" si="4"/>
        <v>95.207293378732885</v>
      </c>
      <c r="N38" s="61">
        <v>6100.9</v>
      </c>
      <c r="O38" s="61">
        <v>6290.5</v>
      </c>
      <c r="P38" s="61">
        <v>6086.3402000000006</v>
      </c>
      <c r="Q38" s="133">
        <v>-204.15979999999982</v>
      </c>
      <c r="R38" s="161">
        <f t="shared" si="5"/>
        <v>96.754474207137747</v>
      </c>
    </row>
    <row r="39" spans="2:18" ht="30" customHeight="1" x14ac:dyDescent="0.25">
      <c r="B39" s="20" t="s">
        <v>795</v>
      </c>
      <c r="C39" s="1" t="s">
        <v>796</v>
      </c>
      <c r="D39" s="61">
        <v>2189922.2999999998</v>
      </c>
      <c r="E39" s="61">
        <v>2597455.9539999999</v>
      </c>
      <c r="F39" s="61">
        <v>2097259.9465399999</v>
      </c>
      <c r="G39" s="133">
        <v>-500196.00746000005</v>
      </c>
      <c r="H39" s="133">
        <f t="shared" si="3"/>
        <v>80.74284929876427</v>
      </c>
      <c r="I39" s="61">
        <v>1913830.8</v>
      </c>
      <c r="J39" s="61">
        <v>2294844.554</v>
      </c>
      <c r="K39" s="61">
        <v>1825626.5409900001</v>
      </c>
      <c r="L39" s="133">
        <v>-469218.01301</v>
      </c>
      <c r="M39" s="133">
        <f t="shared" si="4"/>
        <v>79.553385775427131</v>
      </c>
      <c r="N39" s="61">
        <v>276091.5</v>
      </c>
      <c r="O39" s="61">
        <v>302611.40000000002</v>
      </c>
      <c r="P39" s="61">
        <v>271633.40555000002</v>
      </c>
      <c r="Q39" s="133">
        <v>-30977.994449999987</v>
      </c>
      <c r="R39" s="161">
        <f t="shared" si="5"/>
        <v>89.763110560276317</v>
      </c>
    </row>
    <row r="40" spans="2:18" ht="30" customHeight="1" x14ac:dyDescent="0.25">
      <c r="B40" s="20" t="s">
        <v>28</v>
      </c>
      <c r="C40" s="1" t="s">
        <v>29</v>
      </c>
      <c r="D40" s="61">
        <v>1829092.78</v>
      </c>
      <c r="E40" s="61">
        <v>2163883.89</v>
      </c>
      <c r="F40" s="61">
        <v>1704256.8137000001</v>
      </c>
      <c r="G40" s="133">
        <v>-459627.07629999996</v>
      </c>
      <c r="H40" s="133">
        <f t="shared" si="3"/>
        <v>78.759161782012242</v>
      </c>
      <c r="I40" s="61">
        <v>1609197.88</v>
      </c>
      <c r="J40" s="61">
        <v>1924085.99</v>
      </c>
      <c r="K40" s="61">
        <v>1488482.7869599999</v>
      </c>
      <c r="L40" s="133">
        <v>-435603.20303999993</v>
      </c>
      <c r="M40" s="133">
        <f t="shared" si="4"/>
        <v>77.360512715962344</v>
      </c>
      <c r="N40" s="61">
        <v>219894.9</v>
      </c>
      <c r="O40" s="61">
        <v>239797.9</v>
      </c>
      <c r="P40" s="61">
        <v>215774.02674</v>
      </c>
      <c r="Q40" s="133">
        <v>-24023.873259999989</v>
      </c>
      <c r="R40" s="161">
        <f t="shared" si="5"/>
        <v>89.981616494556462</v>
      </c>
    </row>
    <row r="41" spans="2:18" ht="30" customHeight="1" x14ac:dyDescent="0.25">
      <c r="B41" s="20" t="s">
        <v>30</v>
      </c>
      <c r="C41" s="1" t="s">
        <v>31</v>
      </c>
      <c r="D41" s="61">
        <v>150750.9</v>
      </c>
      <c r="E41" s="61">
        <v>220585.72399999999</v>
      </c>
      <c r="F41" s="61">
        <v>186348.60543999998</v>
      </c>
      <c r="G41" s="133">
        <v>-34237.118560000003</v>
      </c>
      <c r="H41" s="133">
        <f t="shared" si="3"/>
        <v>84.478996220081768</v>
      </c>
      <c r="I41" s="61">
        <v>96076.6</v>
      </c>
      <c r="J41" s="61">
        <v>159294.524</v>
      </c>
      <c r="K41" s="61">
        <v>131880.82663</v>
      </c>
      <c r="L41" s="133">
        <v>-27413.697370000005</v>
      </c>
      <c r="M41" s="133">
        <f t="shared" si="4"/>
        <v>82.790558845575873</v>
      </c>
      <c r="N41" s="61">
        <v>54674.3</v>
      </c>
      <c r="O41" s="61">
        <v>61291.199999999997</v>
      </c>
      <c r="P41" s="61">
        <v>54467.778810000003</v>
      </c>
      <c r="Q41" s="133">
        <v>-6823.4211899999973</v>
      </c>
      <c r="R41" s="161">
        <f t="shared" si="5"/>
        <v>88.867209012060471</v>
      </c>
    </row>
    <row r="42" spans="2:18" ht="30" customHeight="1" x14ac:dyDescent="0.25">
      <c r="B42" s="20" t="s">
        <v>32</v>
      </c>
      <c r="C42" s="1" t="s">
        <v>33</v>
      </c>
      <c r="D42" s="61">
        <v>210078.62</v>
      </c>
      <c r="E42" s="61">
        <v>212986.34</v>
      </c>
      <c r="F42" s="61">
        <v>206654.52739999999</v>
      </c>
      <c r="G42" s="133">
        <v>-6331.8125999999938</v>
      </c>
      <c r="H42" s="133">
        <f t="shared" si="3"/>
        <v>97.027127373520756</v>
      </c>
      <c r="I42" s="61">
        <v>208556.32</v>
      </c>
      <c r="J42" s="61">
        <v>211464.04</v>
      </c>
      <c r="K42" s="61">
        <v>205262.92740000002</v>
      </c>
      <c r="L42" s="133">
        <v>-6201.112599999994</v>
      </c>
      <c r="M42" s="133">
        <f t="shared" si="4"/>
        <v>97.067533278944268</v>
      </c>
      <c r="N42" s="61">
        <v>1522.3</v>
      </c>
      <c r="O42" s="61">
        <v>1522.3</v>
      </c>
      <c r="P42" s="61">
        <v>1391.6</v>
      </c>
      <c r="Q42" s="133">
        <v>-130.69999999999999</v>
      </c>
      <c r="R42" s="161">
        <f t="shared" si="5"/>
        <v>91.414307298167245</v>
      </c>
    </row>
    <row r="43" spans="2:18" ht="30" customHeight="1" x14ac:dyDescent="0.25">
      <c r="B43" s="20" t="s">
        <v>798</v>
      </c>
      <c r="C43" s="1" t="s">
        <v>799</v>
      </c>
      <c r="D43" s="61">
        <v>2718194.1</v>
      </c>
      <c r="E43" s="61">
        <v>2310532.3560000001</v>
      </c>
      <c r="F43" s="61">
        <v>2288376.2892</v>
      </c>
      <c r="G43" s="133">
        <v>-22156.06680000019</v>
      </c>
      <c r="H43" s="133">
        <f t="shared" si="3"/>
        <v>99.041083898155975</v>
      </c>
      <c r="I43" s="61">
        <v>2379316</v>
      </c>
      <c r="J43" s="61">
        <v>1899347.5560000001</v>
      </c>
      <c r="K43" s="61">
        <v>1880810.4058800002</v>
      </c>
      <c r="L43" s="133">
        <v>-18537.150119999886</v>
      </c>
      <c r="M43" s="133">
        <f t="shared" si="4"/>
        <v>99.024025378533736</v>
      </c>
      <c r="N43" s="61">
        <v>338878.1</v>
      </c>
      <c r="O43" s="61">
        <v>411184.8</v>
      </c>
      <c r="P43" s="61">
        <v>407565.88331999996</v>
      </c>
      <c r="Q43" s="133">
        <v>-3618.9166800000071</v>
      </c>
      <c r="R43" s="161">
        <f t="shared" si="5"/>
        <v>99.119880725162986</v>
      </c>
    </row>
    <row r="44" spans="2:18" ht="30" customHeight="1" x14ac:dyDescent="0.25">
      <c r="B44" s="20" t="s">
        <v>40</v>
      </c>
      <c r="C44" s="1" t="s">
        <v>41</v>
      </c>
      <c r="D44" s="61">
        <v>1464978.1</v>
      </c>
      <c r="E44" s="61">
        <v>1576342.703</v>
      </c>
      <c r="F44" s="61">
        <v>1556721.5166199999</v>
      </c>
      <c r="G44" s="133">
        <v>-19621.186380000116</v>
      </c>
      <c r="H44" s="133">
        <f t="shared" si="3"/>
        <v>98.755271531840236</v>
      </c>
      <c r="I44" s="61">
        <v>1126100</v>
      </c>
      <c r="J44" s="61">
        <v>1165157.9029999999</v>
      </c>
      <c r="K44" s="61">
        <v>1149155.6332999999</v>
      </c>
      <c r="L44" s="133">
        <v>-16002.269700000048</v>
      </c>
      <c r="M44" s="133">
        <f t="shared" si="4"/>
        <v>98.626600767260982</v>
      </c>
      <c r="N44" s="61">
        <v>338878.1</v>
      </c>
      <c r="O44" s="61">
        <v>411184.8</v>
      </c>
      <c r="P44" s="61">
        <v>407565.88331999996</v>
      </c>
      <c r="Q44" s="133">
        <v>-3618.9166800000071</v>
      </c>
      <c r="R44" s="161">
        <f t="shared" si="5"/>
        <v>99.119880725162986</v>
      </c>
    </row>
    <row r="45" spans="2:18" ht="30" customHeight="1" x14ac:dyDescent="0.25">
      <c r="B45" s="20" t="s">
        <v>52</v>
      </c>
      <c r="C45" s="1" t="s">
        <v>53</v>
      </c>
      <c r="D45" s="61">
        <v>1253216</v>
      </c>
      <c r="E45" s="61">
        <v>734189.65300000005</v>
      </c>
      <c r="F45" s="61">
        <v>731654.77257999999</v>
      </c>
      <c r="G45" s="133">
        <v>-2534.8804199999572</v>
      </c>
      <c r="H45" s="133">
        <f t="shared" si="3"/>
        <v>99.654737654005046</v>
      </c>
      <c r="I45" s="61">
        <v>1253216</v>
      </c>
      <c r="J45" s="61">
        <v>734189.65300000005</v>
      </c>
      <c r="K45" s="61">
        <v>731654.77257999999</v>
      </c>
      <c r="L45" s="133">
        <v>-2534.8804199999572</v>
      </c>
      <c r="M45" s="133">
        <f t="shared" si="4"/>
        <v>99.654737654005046</v>
      </c>
      <c r="N45" s="61">
        <v>0</v>
      </c>
      <c r="O45" s="61">
        <v>0</v>
      </c>
      <c r="P45" s="61">
        <v>0</v>
      </c>
      <c r="Q45" s="133">
        <v>0</v>
      </c>
      <c r="R45" s="161"/>
    </row>
    <row r="46" spans="2:18" ht="30" customHeight="1" x14ac:dyDescent="0.25">
      <c r="B46" s="20" t="s">
        <v>800</v>
      </c>
      <c r="C46" s="1" t="s">
        <v>801</v>
      </c>
      <c r="D46" s="61">
        <v>10658.2</v>
      </c>
      <c r="E46" s="61">
        <v>9562</v>
      </c>
      <c r="F46" s="61">
        <v>9524.1809499999999</v>
      </c>
      <c r="G46" s="133">
        <v>-37.819050000000743</v>
      </c>
      <c r="H46" s="133">
        <f t="shared" si="3"/>
        <v>99.604485986195357</v>
      </c>
      <c r="I46" s="61">
        <v>10658.2</v>
      </c>
      <c r="J46" s="61">
        <v>9562</v>
      </c>
      <c r="K46" s="61">
        <v>9524.1809499999999</v>
      </c>
      <c r="L46" s="133">
        <v>-37.819050000000743</v>
      </c>
      <c r="M46" s="133">
        <f t="shared" si="4"/>
        <v>99.604485986195357</v>
      </c>
      <c r="N46" s="61">
        <v>0</v>
      </c>
      <c r="O46" s="61">
        <v>0</v>
      </c>
      <c r="P46" s="61">
        <v>0</v>
      </c>
      <c r="Q46" s="133">
        <v>0</v>
      </c>
      <c r="R46" s="161"/>
    </row>
    <row r="47" spans="2:18" ht="30" customHeight="1" x14ac:dyDescent="0.25">
      <c r="B47" s="20" t="s">
        <v>42</v>
      </c>
      <c r="C47" s="1" t="s">
        <v>43</v>
      </c>
      <c r="D47" s="61">
        <v>10658.2</v>
      </c>
      <c r="E47" s="61">
        <v>9562</v>
      </c>
      <c r="F47" s="61">
        <v>9524.1809499999999</v>
      </c>
      <c r="G47" s="133">
        <v>-37.819050000000743</v>
      </c>
      <c r="H47" s="133">
        <f t="shared" si="3"/>
        <v>99.604485986195357</v>
      </c>
      <c r="I47" s="61">
        <v>10658.2</v>
      </c>
      <c r="J47" s="61">
        <v>9562</v>
      </c>
      <c r="K47" s="61">
        <v>9524.1809499999999</v>
      </c>
      <c r="L47" s="133">
        <v>-37.819050000000743</v>
      </c>
      <c r="M47" s="133">
        <f t="shared" si="4"/>
        <v>99.604485986195357</v>
      </c>
      <c r="N47" s="61">
        <v>0</v>
      </c>
      <c r="O47" s="61">
        <v>0</v>
      </c>
      <c r="P47" s="61">
        <v>0</v>
      </c>
      <c r="Q47" s="133">
        <v>0</v>
      </c>
      <c r="R47" s="161"/>
    </row>
    <row r="48" spans="2:18" ht="30" customHeight="1" x14ac:dyDescent="0.25">
      <c r="B48" s="20" t="s">
        <v>802</v>
      </c>
      <c r="C48" s="1" t="s">
        <v>803</v>
      </c>
      <c r="D48" s="61">
        <v>4386.5</v>
      </c>
      <c r="E48" s="61">
        <v>4274.5</v>
      </c>
      <c r="F48" s="61">
        <v>4098.2537999999995</v>
      </c>
      <c r="G48" s="133">
        <v>-176.24620000000019</v>
      </c>
      <c r="H48" s="133">
        <f t="shared" si="3"/>
        <v>95.876799625687198</v>
      </c>
      <c r="I48" s="61">
        <v>4386.5</v>
      </c>
      <c r="J48" s="61">
        <v>4274.5</v>
      </c>
      <c r="K48" s="61">
        <v>4098.2537999999995</v>
      </c>
      <c r="L48" s="133">
        <v>-176.24620000000019</v>
      </c>
      <c r="M48" s="133">
        <f t="shared" si="4"/>
        <v>95.876799625687198</v>
      </c>
      <c r="N48" s="61">
        <v>0</v>
      </c>
      <c r="O48" s="61">
        <v>0</v>
      </c>
      <c r="P48" s="61">
        <v>0</v>
      </c>
      <c r="Q48" s="133">
        <v>0</v>
      </c>
      <c r="R48" s="161"/>
    </row>
    <row r="49" spans="2:18" ht="30" customHeight="1" x14ac:dyDescent="0.25">
      <c r="B49" s="20" t="s">
        <v>46</v>
      </c>
      <c r="C49" s="1" t="s">
        <v>47</v>
      </c>
      <c r="D49" s="61">
        <v>2909.3</v>
      </c>
      <c r="E49" s="61">
        <v>2909.3</v>
      </c>
      <c r="F49" s="61">
        <v>2774.39588</v>
      </c>
      <c r="G49" s="133">
        <v>-134.90412000000012</v>
      </c>
      <c r="H49" s="133">
        <f t="shared" si="3"/>
        <v>95.363004159076056</v>
      </c>
      <c r="I49" s="61">
        <v>2909.3</v>
      </c>
      <c r="J49" s="61">
        <v>2909.3</v>
      </c>
      <c r="K49" s="61">
        <v>2774.39588</v>
      </c>
      <c r="L49" s="133">
        <v>-134.90412000000012</v>
      </c>
      <c r="M49" s="133">
        <f t="shared" si="4"/>
        <v>95.363004159076056</v>
      </c>
      <c r="N49" s="61">
        <v>0</v>
      </c>
      <c r="O49" s="61">
        <v>0</v>
      </c>
      <c r="P49" s="61">
        <v>0</v>
      </c>
      <c r="Q49" s="133">
        <v>0</v>
      </c>
      <c r="R49" s="161"/>
    </row>
    <row r="50" spans="2:18" ht="30" customHeight="1" x14ac:dyDescent="0.25">
      <c r="B50" s="20" t="s">
        <v>48</v>
      </c>
      <c r="C50" s="1" t="s">
        <v>49</v>
      </c>
      <c r="D50" s="61">
        <v>1477.2</v>
      </c>
      <c r="E50" s="61">
        <v>1365.2</v>
      </c>
      <c r="F50" s="61">
        <v>1323.8579199999999</v>
      </c>
      <c r="G50" s="133">
        <v>-41.342080000000074</v>
      </c>
      <c r="H50" s="133">
        <f t="shared" si="3"/>
        <v>96.97171989452093</v>
      </c>
      <c r="I50" s="61">
        <v>1477.2</v>
      </c>
      <c r="J50" s="61">
        <v>1365.2</v>
      </c>
      <c r="K50" s="61">
        <v>1323.8579199999999</v>
      </c>
      <c r="L50" s="133">
        <v>-41.342080000000074</v>
      </c>
      <c r="M50" s="133">
        <f t="shared" si="4"/>
        <v>96.97171989452093</v>
      </c>
      <c r="N50" s="61">
        <v>0</v>
      </c>
      <c r="O50" s="61">
        <v>0</v>
      </c>
      <c r="P50" s="61">
        <v>0</v>
      </c>
      <c r="Q50" s="133">
        <v>0</v>
      </c>
      <c r="R50" s="161"/>
    </row>
    <row r="51" spans="2:18" ht="30" customHeight="1" x14ac:dyDescent="0.25">
      <c r="B51" s="20" t="s">
        <v>804</v>
      </c>
      <c r="C51" s="1" t="s">
        <v>805</v>
      </c>
      <c r="D51" s="61">
        <v>2311938.8955000001</v>
      </c>
      <c r="E51" s="61">
        <v>29412.807499999999</v>
      </c>
      <c r="F51" s="61">
        <v>27858.862000000001</v>
      </c>
      <c r="G51" s="133">
        <v>-1553.9455</v>
      </c>
      <c r="H51" s="133">
        <f t="shared" si="3"/>
        <v>94.716772616826873</v>
      </c>
      <c r="I51" s="61">
        <v>2311938.8955000001</v>
      </c>
      <c r="J51" s="61">
        <v>29412.807499999999</v>
      </c>
      <c r="K51" s="61">
        <v>27858.862000000001</v>
      </c>
      <c r="L51" s="133">
        <v>-1553.9455</v>
      </c>
      <c r="M51" s="133">
        <f t="shared" si="4"/>
        <v>94.716772616826873</v>
      </c>
      <c r="N51" s="61">
        <v>0</v>
      </c>
      <c r="O51" s="61">
        <v>0</v>
      </c>
      <c r="P51" s="61">
        <v>0</v>
      </c>
      <c r="Q51" s="133">
        <v>0</v>
      </c>
      <c r="R51" s="161"/>
    </row>
    <row r="52" spans="2:18" ht="30" customHeight="1" x14ac:dyDescent="0.25">
      <c r="B52" s="20" t="s">
        <v>50</v>
      </c>
      <c r="C52" s="1" t="s">
        <v>51</v>
      </c>
      <c r="D52" s="61">
        <v>2311938.8955000001</v>
      </c>
      <c r="E52" s="61">
        <v>29412.807499999999</v>
      </c>
      <c r="F52" s="61">
        <v>27858.862000000001</v>
      </c>
      <c r="G52" s="133">
        <v>-1553.9455</v>
      </c>
      <c r="H52" s="133">
        <f t="shared" si="3"/>
        <v>94.716772616826873</v>
      </c>
      <c r="I52" s="61">
        <v>2311938.8955000001</v>
      </c>
      <c r="J52" s="61">
        <v>29412.807499999999</v>
      </c>
      <c r="K52" s="61">
        <v>27858.862000000001</v>
      </c>
      <c r="L52" s="133">
        <v>-1553.9455</v>
      </c>
      <c r="M52" s="133">
        <f t="shared" si="4"/>
        <v>94.716772616826873</v>
      </c>
      <c r="N52" s="61">
        <v>0</v>
      </c>
      <c r="O52" s="61">
        <v>0</v>
      </c>
      <c r="P52" s="61">
        <v>0</v>
      </c>
      <c r="Q52" s="133">
        <v>0</v>
      </c>
      <c r="R52" s="161"/>
    </row>
    <row r="53" spans="2:18" s="73" customFormat="1" ht="30" customHeight="1" x14ac:dyDescent="0.25">
      <c r="B53" s="28" t="s">
        <v>839</v>
      </c>
      <c r="C53" s="74" t="s">
        <v>0</v>
      </c>
      <c r="D53" s="75">
        <v>848438.8</v>
      </c>
      <c r="E53" s="75">
        <v>1248192.55076</v>
      </c>
      <c r="F53" s="75">
        <v>998335.79998000001</v>
      </c>
      <c r="G53" s="132">
        <v>-249856.75077999997</v>
      </c>
      <c r="H53" s="132">
        <f t="shared" si="3"/>
        <v>79.982515467836507</v>
      </c>
      <c r="I53" s="75">
        <v>847484.8</v>
      </c>
      <c r="J53" s="75">
        <v>1243884.4507599999</v>
      </c>
      <c r="K53" s="75">
        <v>995136.9884400001</v>
      </c>
      <c r="L53" s="132">
        <v>-248747.46231999993</v>
      </c>
      <c r="M53" s="132">
        <f t="shared" si="4"/>
        <v>80.002365801098492</v>
      </c>
      <c r="N53" s="75">
        <v>954</v>
      </c>
      <c r="O53" s="75">
        <v>4308.1000000000004</v>
      </c>
      <c r="P53" s="75">
        <v>3198.8115400000002</v>
      </c>
      <c r="Q53" s="132">
        <v>-1109.28846</v>
      </c>
      <c r="R53" s="160">
        <f t="shared" si="5"/>
        <v>74.251097699681992</v>
      </c>
    </row>
    <row r="54" spans="2:18" ht="25.5" customHeight="1" x14ac:dyDescent="0.25">
      <c r="B54" s="20"/>
      <c r="C54" s="1"/>
      <c r="D54" s="61"/>
      <c r="E54" s="61"/>
      <c r="F54" s="61"/>
      <c r="G54" s="133"/>
      <c r="H54" s="133"/>
      <c r="I54" s="61"/>
      <c r="J54" s="61"/>
      <c r="K54" s="61"/>
      <c r="L54" s="133"/>
      <c r="M54" s="133"/>
      <c r="N54" s="61"/>
      <c r="O54" s="61"/>
      <c r="P54" s="61"/>
      <c r="Q54" s="133"/>
      <c r="R54" s="161"/>
    </row>
    <row r="55" spans="2:18" s="73" customFormat="1" ht="30" customHeight="1" x14ac:dyDescent="0.25">
      <c r="B55" s="27" t="s">
        <v>786</v>
      </c>
      <c r="C55" s="76"/>
      <c r="D55" s="75"/>
      <c r="E55" s="75"/>
      <c r="F55" s="75"/>
      <c r="G55" s="132"/>
      <c r="H55" s="132"/>
      <c r="I55" s="75"/>
      <c r="J55" s="75"/>
      <c r="K55" s="75"/>
      <c r="L55" s="132"/>
      <c r="M55" s="132"/>
      <c r="N55" s="75"/>
      <c r="O55" s="75"/>
      <c r="P55" s="75"/>
      <c r="Q55" s="132"/>
      <c r="R55" s="160"/>
    </row>
    <row r="56" spans="2:18" s="73" customFormat="1" ht="30" customHeight="1" x14ac:dyDescent="0.25">
      <c r="B56" s="28" t="s">
        <v>837</v>
      </c>
      <c r="C56" s="74" t="s">
        <v>0</v>
      </c>
      <c r="D56" s="75">
        <v>694482.33900000004</v>
      </c>
      <c r="E56" s="75">
        <v>682706.67299999995</v>
      </c>
      <c r="F56" s="75">
        <v>648414.43246000004</v>
      </c>
      <c r="G56" s="132">
        <v>-34292.240539999962</v>
      </c>
      <c r="H56" s="132">
        <f t="shared" si="3"/>
        <v>94.977016939162112</v>
      </c>
      <c r="I56" s="75">
        <v>694482.33900000004</v>
      </c>
      <c r="J56" s="75">
        <v>682706.67299999995</v>
      </c>
      <c r="K56" s="75">
        <v>648414.43246000004</v>
      </c>
      <c r="L56" s="132">
        <v>-34292.240539999962</v>
      </c>
      <c r="M56" s="132">
        <f t="shared" si="4"/>
        <v>94.977016939162112</v>
      </c>
      <c r="N56" s="75">
        <v>0</v>
      </c>
      <c r="O56" s="75">
        <v>0</v>
      </c>
      <c r="P56" s="75">
        <v>0</v>
      </c>
      <c r="Q56" s="132">
        <v>0</v>
      </c>
      <c r="R56" s="160"/>
    </row>
    <row r="57" spans="2:18" s="73" customFormat="1" ht="30" customHeight="1" x14ac:dyDescent="0.25">
      <c r="B57" s="27" t="s">
        <v>833</v>
      </c>
      <c r="C57" s="74" t="s">
        <v>838</v>
      </c>
      <c r="D57" s="75">
        <v>639186.83900000004</v>
      </c>
      <c r="E57" s="75">
        <v>613771.79700000002</v>
      </c>
      <c r="F57" s="75">
        <v>600811.46397000004</v>
      </c>
      <c r="G57" s="132">
        <v>-12960.333029999971</v>
      </c>
      <c r="H57" s="132">
        <f t="shared" si="3"/>
        <v>97.888411769105772</v>
      </c>
      <c r="I57" s="75">
        <v>639186.83900000004</v>
      </c>
      <c r="J57" s="75">
        <v>613771.79700000002</v>
      </c>
      <c r="K57" s="75">
        <v>600811.46397000004</v>
      </c>
      <c r="L57" s="132">
        <v>-12960.333029999971</v>
      </c>
      <c r="M57" s="132">
        <f t="shared" si="4"/>
        <v>97.888411769105772</v>
      </c>
      <c r="N57" s="75">
        <v>0</v>
      </c>
      <c r="O57" s="75">
        <v>0</v>
      </c>
      <c r="P57" s="75">
        <v>0</v>
      </c>
      <c r="Q57" s="132">
        <v>0</v>
      </c>
      <c r="R57" s="160"/>
    </row>
    <row r="58" spans="2:18" ht="30" customHeight="1" x14ac:dyDescent="0.25">
      <c r="B58" s="20" t="s">
        <v>793</v>
      </c>
      <c r="C58" s="1" t="s">
        <v>794</v>
      </c>
      <c r="D58" s="61">
        <v>411141.739</v>
      </c>
      <c r="E58" s="61">
        <v>431376.75900000002</v>
      </c>
      <c r="F58" s="61">
        <v>429276.34035000001</v>
      </c>
      <c r="G58" s="133">
        <v>-2100.418649999976</v>
      </c>
      <c r="H58" s="133">
        <f t="shared" si="3"/>
        <v>99.513089519502827</v>
      </c>
      <c r="I58" s="61">
        <v>411141.739</v>
      </c>
      <c r="J58" s="61">
        <v>431376.75900000002</v>
      </c>
      <c r="K58" s="61">
        <v>429276.34035000001</v>
      </c>
      <c r="L58" s="133">
        <v>-2100.418649999976</v>
      </c>
      <c r="M58" s="133">
        <f t="shared" si="4"/>
        <v>99.513089519502827</v>
      </c>
      <c r="N58" s="61">
        <v>0</v>
      </c>
      <c r="O58" s="61">
        <v>0</v>
      </c>
      <c r="P58" s="61">
        <v>0</v>
      </c>
      <c r="Q58" s="133">
        <v>0</v>
      </c>
      <c r="R58" s="161"/>
    </row>
    <row r="59" spans="2:18" ht="30" customHeight="1" x14ac:dyDescent="0.25">
      <c r="B59" s="20" t="s">
        <v>24</v>
      </c>
      <c r="C59" s="1" t="s">
        <v>25</v>
      </c>
      <c r="D59" s="61">
        <v>357410.33899999998</v>
      </c>
      <c r="E59" s="61">
        <v>377746.04499999998</v>
      </c>
      <c r="F59" s="61">
        <v>375877.70600999997</v>
      </c>
      <c r="G59" s="133">
        <v>-1868.3389900000095</v>
      </c>
      <c r="H59" s="133">
        <f t="shared" si="3"/>
        <v>99.505398133288196</v>
      </c>
      <c r="I59" s="61">
        <v>357410.33899999998</v>
      </c>
      <c r="J59" s="61">
        <v>377746.04499999998</v>
      </c>
      <c r="K59" s="61">
        <v>375877.70600999997</v>
      </c>
      <c r="L59" s="133">
        <v>-1868.3389900000095</v>
      </c>
      <c r="M59" s="133">
        <f t="shared" si="4"/>
        <v>99.505398133288196</v>
      </c>
      <c r="N59" s="61">
        <v>0</v>
      </c>
      <c r="O59" s="61">
        <v>0</v>
      </c>
      <c r="P59" s="61">
        <v>0</v>
      </c>
      <c r="Q59" s="133">
        <v>0</v>
      </c>
      <c r="R59" s="161"/>
    </row>
    <row r="60" spans="2:18" ht="30" customHeight="1" x14ac:dyDescent="0.25">
      <c r="B60" s="20" t="s">
        <v>26</v>
      </c>
      <c r="C60" s="1" t="s">
        <v>27</v>
      </c>
      <c r="D60" s="61">
        <v>53731.4</v>
      </c>
      <c r="E60" s="61">
        <v>53630.714</v>
      </c>
      <c r="F60" s="61">
        <v>53398.634340000004</v>
      </c>
      <c r="G60" s="133">
        <v>-232.07965999999644</v>
      </c>
      <c r="H60" s="133">
        <f t="shared" si="3"/>
        <v>99.567263527388434</v>
      </c>
      <c r="I60" s="61">
        <v>53731.4</v>
      </c>
      <c r="J60" s="61">
        <v>53630.714</v>
      </c>
      <c r="K60" s="61">
        <v>53398.634340000004</v>
      </c>
      <c r="L60" s="133">
        <v>-232.07965999999644</v>
      </c>
      <c r="M60" s="133">
        <f t="shared" si="4"/>
        <v>99.567263527388434</v>
      </c>
      <c r="N60" s="61">
        <v>0</v>
      </c>
      <c r="O60" s="61">
        <v>0</v>
      </c>
      <c r="P60" s="61">
        <v>0</v>
      </c>
      <c r="Q60" s="133">
        <v>0</v>
      </c>
      <c r="R60" s="161"/>
    </row>
    <row r="61" spans="2:18" ht="30" customHeight="1" x14ac:dyDescent="0.25">
      <c r="B61" s="20" t="s">
        <v>795</v>
      </c>
      <c r="C61" s="1" t="s">
        <v>796</v>
      </c>
      <c r="D61" s="61">
        <v>223250.9</v>
      </c>
      <c r="E61" s="61">
        <v>181598.63800000001</v>
      </c>
      <c r="F61" s="61">
        <v>170792.81062</v>
      </c>
      <c r="G61" s="133">
        <v>-10805.827379999995</v>
      </c>
      <c r="H61" s="133">
        <f t="shared" si="3"/>
        <v>94.049609898505963</v>
      </c>
      <c r="I61" s="61">
        <v>223250.9</v>
      </c>
      <c r="J61" s="61">
        <v>181598.63800000001</v>
      </c>
      <c r="K61" s="61">
        <v>170792.81062</v>
      </c>
      <c r="L61" s="133">
        <v>-10805.827379999995</v>
      </c>
      <c r="M61" s="133">
        <f t="shared" si="4"/>
        <v>94.049609898505963</v>
      </c>
      <c r="N61" s="61">
        <v>0</v>
      </c>
      <c r="O61" s="61">
        <v>0</v>
      </c>
      <c r="P61" s="61">
        <v>0</v>
      </c>
      <c r="Q61" s="133">
        <v>0</v>
      </c>
      <c r="R61" s="161"/>
    </row>
    <row r="62" spans="2:18" ht="30" customHeight="1" x14ac:dyDescent="0.25">
      <c r="B62" s="20" t="s">
        <v>28</v>
      </c>
      <c r="C62" s="1" t="s">
        <v>29</v>
      </c>
      <c r="D62" s="61">
        <v>157801.4</v>
      </c>
      <c r="E62" s="61">
        <v>152680.01</v>
      </c>
      <c r="F62" s="61">
        <v>143047.29456000001</v>
      </c>
      <c r="G62" s="133">
        <v>-9632.7154399999981</v>
      </c>
      <c r="H62" s="133">
        <f t="shared" si="3"/>
        <v>93.690912490770728</v>
      </c>
      <c r="I62" s="61">
        <v>157801.4</v>
      </c>
      <c r="J62" s="61">
        <v>152680.01</v>
      </c>
      <c r="K62" s="61">
        <v>143047.29456000001</v>
      </c>
      <c r="L62" s="133">
        <v>-9632.7154399999981</v>
      </c>
      <c r="M62" s="133">
        <f t="shared" si="4"/>
        <v>93.690912490770728</v>
      </c>
      <c r="N62" s="61">
        <v>0</v>
      </c>
      <c r="O62" s="61">
        <v>0</v>
      </c>
      <c r="P62" s="61">
        <v>0</v>
      </c>
      <c r="Q62" s="133">
        <v>0</v>
      </c>
      <c r="R62" s="161"/>
    </row>
    <row r="63" spans="2:18" ht="30" customHeight="1" x14ac:dyDescent="0.25">
      <c r="B63" s="20" t="s">
        <v>30</v>
      </c>
      <c r="C63" s="1" t="s">
        <v>31</v>
      </c>
      <c r="D63" s="61">
        <v>55298.5</v>
      </c>
      <c r="E63" s="61">
        <v>18389.208999999999</v>
      </c>
      <c r="F63" s="61">
        <v>17448.88479</v>
      </c>
      <c r="G63" s="133">
        <v>-940.3242100000009</v>
      </c>
      <c r="H63" s="133">
        <f t="shared" si="3"/>
        <v>94.886543461439814</v>
      </c>
      <c r="I63" s="61">
        <v>55298.5</v>
      </c>
      <c r="J63" s="61">
        <v>18389.208999999999</v>
      </c>
      <c r="K63" s="61">
        <v>17448.88479</v>
      </c>
      <c r="L63" s="133">
        <v>-940.3242100000009</v>
      </c>
      <c r="M63" s="133">
        <f t="shared" si="4"/>
        <v>94.886543461439814</v>
      </c>
      <c r="N63" s="61">
        <v>0</v>
      </c>
      <c r="O63" s="61">
        <v>0</v>
      </c>
      <c r="P63" s="61">
        <v>0</v>
      </c>
      <c r="Q63" s="133">
        <v>0</v>
      </c>
      <c r="R63" s="161"/>
    </row>
    <row r="64" spans="2:18" ht="30" customHeight="1" x14ac:dyDescent="0.25">
      <c r="B64" s="20" t="s">
        <v>32</v>
      </c>
      <c r="C64" s="1" t="s">
        <v>33</v>
      </c>
      <c r="D64" s="61">
        <v>10151</v>
      </c>
      <c r="E64" s="61">
        <v>10529.419</v>
      </c>
      <c r="F64" s="61">
        <v>10296.63127</v>
      </c>
      <c r="G64" s="133">
        <v>-232.78773000000044</v>
      </c>
      <c r="H64" s="133">
        <f t="shared" si="3"/>
        <v>97.789168329230705</v>
      </c>
      <c r="I64" s="61">
        <v>10151</v>
      </c>
      <c r="J64" s="61">
        <v>10529.419</v>
      </c>
      <c r="K64" s="61">
        <v>10296.63127</v>
      </c>
      <c r="L64" s="133">
        <v>-232.78773000000044</v>
      </c>
      <c r="M64" s="133">
        <f t="shared" si="4"/>
        <v>97.789168329230705</v>
      </c>
      <c r="N64" s="61">
        <v>0</v>
      </c>
      <c r="O64" s="61">
        <v>0</v>
      </c>
      <c r="P64" s="61">
        <v>0</v>
      </c>
      <c r="Q64" s="133">
        <v>0</v>
      </c>
      <c r="R64" s="161"/>
    </row>
    <row r="65" spans="2:18" ht="30" customHeight="1" x14ac:dyDescent="0.25">
      <c r="B65" s="20" t="s">
        <v>802</v>
      </c>
      <c r="C65" s="1" t="s">
        <v>803</v>
      </c>
      <c r="D65" s="61">
        <v>668.9</v>
      </c>
      <c r="E65" s="61">
        <v>742.4</v>
      </c>
      <c r="F65" s="61">
        <v>742.31299999999999</v>
      </c>
      <c r="G65" s="133">
        <v>-8.6999999999999994E-2</v>
      </c>
      <c r="H65" s="133">
        <f t="shared" si="3"/>
        <v>99.98828125</v>
      </c>
      <c r="I65" s="61">
        <v>668.9</v>
      </c>
      <c r="J65" s="61">
        <v>742.4</v>
      </c>
      <c r="K65" s="61">
        <v>742.31299999999999</v>
      </c>
      <c r="L65" s="133">
        <v>-8.6999999999999994E-2</v>
      </c>
      <c r="M65" s="133">
        <f t="shared" si="4"/>
        <v>99.98828125</v>
      </c>
      <c r="N65" s="61">
        <v>0</v>
      </c>
      <c r="O65" s="61">
        <v>0</v>
      </c>
      <c r="P65" s="61">
        <v>0</v>
      </c>
      <c r="Q65" s="133">
        <v>0</v>
      </c>
      <c r="R65" s="161"/>
    </row>
    <row r="66" spans="2:18" ht="30" customHeight="1" x14ac:dyDescent="0.25">
      <c r="B66" s="20" t="s">
        <v>46</v>
      </c>
      <c r="C66" s="1" t="s">
        <v>47</v>
      </c>
      <c r="D66" s="61">
        <v>268.89999999999998</v>
      </c>
      <c r="E66" s="61">
        <v>275.39999999999998</v>
      </c>
      <c r="F66" s="61">
        <v>275.31299999999999</v>
      </c>
      <c r="G66" s="133">
        <v>-8.6999999999999994E-2</v>
      </c>
      <c r="H66" s="133">
        <f t="shared" si="3"/>
        <v>99.968409586056652</v>
      </c>
      <c r="I66" s="61">
        <v>268.89999999999998</v>
      </c>
      <c r="J66" s="61">
        <v>275.39999999999998</v>
      </c>
      <c r="K66" s="61">
        <v>275.31299999999999</v>
      </c>
      <c r="L66" s="133">
        <v>-8.6999999999999994E-2</v>
      </c>
      <c r="M66" s="133">
        <f t="shared" si="4"/>
        <v>99.968409586056652</v>
      </c>
      <c r="N66" s="61">
        <v>0</v>
      </c>
      <c r="O66" s="61">
        <v>0</v>
      </c>
      <c r="P66" s="61">
        <v>0</v>
      </c>
      <c r="Q66" s="133">
        <v>0</v>
      </c>
      <c r="R66" s="161"/>
    </row>
    <row r="67" spans="2:18" ht="30" customHeight="1" x14ac:dyDescent="0.25">
      <c r="B67" s="20" t="s">
        <v>48</v>
      </c>
      <c r="C67" s="1" t="s">
        <v>49</v>
      </c>
      <c r="D67" s="61">
        <v>400</v>
      </c>
      <c r="E67" s="61">
        <v>467</v>
      </c>
      <c r="F67" s="61">
        <v>467</v>
      </c>
      <c r="G67" s="133">
        <v>0</v>
      </c>
      <c r="H67" s="133">
        <f t="shared" si="3"/>
        <v>100</v>
      </c>
      <c r="I67" s="61">
        <v>400</v>
      </c>
      <c r="J67" s="61">
        <v>467</v>
      </c>
      <c r="K67" s="61">
        <v>467</v>
      </c>
      <c r="L67" s="133">
        <v>0</v>
      </c>
      <c r="M67" s="133">
        <f t="shared" si="4"/>
        <v>100</v>
      </c>
      <c r="N67" s="61">
        <v>0</v>
      </c>
      <c r="O67" s="61">
        <v>0</v>
      </c>
      <c r="P67" s="61">
        <v>0</v>
      </c>
      <c r="Q67" s="133">
        <v>0</v>
      </c>
      <c r="R67" s="161"/>
    </row>
    <row r="68" spans="2:18" ht="30" customHeight="1" x14ac:dyDescent="0.25">
      <c r="B68" s="20" t="s">
        <v>804</v>
      </c>
      <c r="C68" s="1" t="s">
        <v>805</v>
      </c>
      <c r="D68" s="61">
        <v>4125.3</v>
      </c>
      <c r="E68" s="61">
        <v>54</v>
      </c>
      <c r="F68" s="61">
        <v>0</v>
      </c>
      <c r="G68" s="133">
        <v>-54</v>
      </c>
      <c r="H68" s="133">
        <f t="shared" si="3"/>
        <v>0</v>
      </c>
      <c r="I68" s="61">
        <v>4125.3</v>
      </c>
      <c r="J68" s="61">
        <v>54</v>
      </c>
      <c r="K68" s="61">
        <v>0</v>
      </c>
      <c r="L68" s="133">
        <v>-54</v>
      </c>
      <c r="M68" s="133"/>
      <c r="N68" s="61">
        <v>0</v>
      </c>
      <c r="O68" s="61">
        <v>0</v>
      </c>
      <c r="P68" s="61">
        <v>0</v>
      </c>
      <c r="Q68" s="133">
        <v>0</v>
      </c>
      <c r="R68" s="161"/>
    </row>
    <row r="69" spans="2:18" ht="30" customHeight="1" x14ac:dyDescent="0.25">
      <c r="B69" s="20" t="s">
        <v>50</v>
      </c>
      <c r="C69" s="1" t="s">
        <v>51</v>
      </c>
      <c r="D69" s="61">
        <v>4125.3</v>
      </c>
      <c r="E69" s="61">
        <v>54</v>
      </c>
      <c r="F69" s="61">
        <v>0</v>
      </c>
      <c r="G69" s="133">
        <v>-54</v>
      </c>
      <c r="H69" s="133">
        <f t="shared" si="3"/>
        <v>0</v>
      </c>
      <c r="I69" s="61">
        <v>4125.3</v>
      </c>
      <c r="J69" s="61">
        <v>54</v>
      </c>
      <c r="K69" s="61">
        <v>0</v>
      </c>
      <c r="L69" s="133">
        <v>-54</v>
      </c>
      <c r="M69" s="133"/>
      <c r="N69" s="61">
        <v>0</v>
      </c>
      <c r="O69" s="61">
        <v>0</v>
      </c>
      <c r="P69" s="61">
        <v>0</v>
      </c>
      <c r="Q69" s="133">
        <v>0</v>
      </c>
      <c r="R69" s="161"/>
    </row>
    <row r="70" spans="2:18" s="73" customFormat="1" ht="30" customHeight="1" x14ac:dyDescent="0.25">
      <c r="B70" s="28" t="s">
        <v>839</v>
      </c>
      <c r="C70" s="74" t="s">
        <v>0</v>
      </c>
      <c r="D70" s="75">
        <v>55295.5</v>
      </c>
      <c r="E70" s="75">
        <v>68934.876000000004</v>
      </c>
      <c r="F70" s="75">
        <v>47602.968489999999</v>
      </c>
      <c r="G70" s="132">
        <v>-21331.907509999997</v>
      </c>
      <c r="H70" s="132">
        <f t="shared" si="3"/>
        <v>69.054985302359867</v>
      </c>
      <c r="I70" s="75">
        <v>55295.5</v>
      </c>
      <c r="J70" s="75">
        <v>68934.876000000004</v>
      </c>
      <c r="K70" s="75">
        <v>47602.968489999999</v>
      </c>
      <c r="L70" s="132">
        <v>-21331.907509999997</v>
      </c>
      <c r="M70" s="132">
        <f t="shared" si="4"/>
        <v>69.054985302359867</v>
      </c>
      <c r="N70" s="75">
        <v>0</v>
      </c>
      <c r="O70" s="75">
        <v>0</v>
      </c>
      <c r="P70" s="75">
        <v>0</v>
      </c>
      <c r="Q70" s="132">
        <v>0</v>
      </c>
      <c r="R70" s="160"/>
    </row>
    <row r="71" spans="2:18" ht="24.75" customHeight="1" x14ac:dyDescent="0.25">
      <c r="B71" s="20"/>
      <c r="C71" s="1"/>
      <c r="D71" s="61"/>
      <c r="E71" s="61"/>
      <c r="F71" s="61"/>
      <c r="G71" s="133"/>
      <c r="H71" s="133"/>
      <c r="I71" s="61"/>
      <c r="J71" s="61"/>
      <c r="K71" s="61"/>
      <c r="L71" s="133"/>
      <c r="M71" s="133"/>
      <c r="N71" s="61"/>
      <c r="O71" s="61"/>
      <c r="P71" s="61"/>
      <c r="Q71" s="133"/>
      <c r="R71" s="161"/>
    </row>
    <row r="72" spans="2:18" s="73" customFormat="1" ht="30" customHeight="1" x14ac:dyDescent="0.25">
      <c r="B72" s="27" t="s">
        <v>787</v>
      </c>
      <c r="C72" s="76"/>
      <c r="D72" s="75"/>
      <c r="E72" s="75"/>
      <c r="F72" s="75"/>
      <c r="G72" s="132"/>
      <c r="H72" s="132"/>
      <c r="I72" s="75"/>
      <c r="J72" s="75"/>
      <c r="K72" s="75"/>
      <c r="L72" s="132"/>
      <c r="M72" s="132"/>
      <c r="N72" s="75"/>
      <c r="O72" s="75"/>
      <c r="P72" s="75"/>
      <c r="Q72" s="132"/>
      <c r="R72" s="160"/>
    </row>
    <row r="73" spans="2:18" s="73" customFormat="1" ht="30" customHeight="1" x14ac:dyDescent="0.25">
      <c r="B73" s="28" t="s">
        <v>837</v>
      </c>
      <c r="C73" s="74" t="s">
        <v>0</v>
      </c>
      <c r="D73" s="75">
        <v>5082323.2</v>
      </c>
      <c r="E73" s="75">
        <v>6060826.7776499996</v>
      </c>
      <c r="F73" s="75">
        <v>5741497.5731199998</v>
      </c>
      <c r="G73" s="132">
        <v>-319329.20452999976</v>
      </c>
      <c r="H73" s="132">
        <f t="shared" si="3"/>
        <v>94.731260003873359</v>
      </c>
      <c r="I73" s="75">
        <v>1208140.5</v>
      </c>
      <c r="J73" s="75">
        <v>1332962.7549999999</v>
      </c>
      <c r="K73" s="75">
        <v>1332733.3916</v>
      </c>
      <c r="L73" s="132">
        <v>-229.36340000009537</v>
      </c>
      <c r="M73" s="132">
        <f t="shared" si="4"/>
        <v>99.982792962583574</v>
      </c>
      <c r="N73" s="75">
        <v>3874182.7</v>
      </c>
      <c r="O73" s="75">
        <v>4727864.0226499997</v>
      </c>
      <c r="P73" s="75">
        <v>4408764.1815200001</v>
      </c>
      <c r="Q73" s="132">
        <v>-319099.84112999914</v>
      </c>
      <c r="R73" s="160">
        <f t="shared" si="5"/>
        <v>93.250655272628961</v>
      </c>
    </row>
    <row r="74" spans="2:18" s="73" customFormat="1" ht="30" customHeight="1" x14ac:dyDescent="0.25">
      <c r="B74" s="27" t="s">
        <v>833</v>
      </c>
      <c r="C74" s="74" t="s">
        <v>838</v>
      </c>
      <c r="D74" s="75">
        <v>4982354.8</v>
      </c>
      <c r="E74" s="75">
        <v>5940026.7290000003</v>
      </c>
      <c r="F74" s="75">
        <v>5642594.4106099997</v>
      </c>
      <c r="G74" s="132">
        <v>-297432.31839000032</v>
      </c>
      <c r="H74" s="132">
        <f t="shared" si="3"/>
        <v>94.992744444433285</v>
      </c>
      <c r="I74" s="75">
        <v>1208140.5</v>
      </c>
      <c r="J74" s="75">
        <v>1332800.3999999999</v>
      </c>
      <c r="K74" s="75">
        <v>1332733.3916</v>
      </c>
      <c r="L74" s="132">
        <v>-67.008400000095364</v>
      </c>
      <c r="M74" s="132">
        <f t="shared" si="4"/>
        <v>99.994972360452479</v>
      </c>
      <c r="N74" s="75">
        <v>3774214.3</v>
      </c>
      <c r="O74" s="75">
        <v>4607226.3289999999</v>
      </c>
      <c r="P74" s="75">
        <v>4309861.0190099999</v>
      </c>
      <c r="Q74" s="132">
        <v>-297365.30998999975</v>
      </c>
      <c r="R74" s="160">
        <f t="shared" si="5"/>
        <v>93.545676101947805</v>
      </c>
    </row>
    <row r="75" spans="2:18" ht="30" customHeight="1" x14ac:dyDescent="0.25">
      <c r="B75" s="20" t="s">
        <v>793</v>
      </c>
      <c r="C75" s="1" t="s">
        <v>794</v>
      </c>
      <c r="D75" s="61">
        <v>565021.9</v>
      </c>
      <c r="E75" s="61">
        <v>577541.49300000002</v>
      </c>
      <c r="F75" s="61">
        <v>551725.53289999999</v>
      </c>
      <c r="G75" s="133">
        <v>-25815.960100000022</v>
      </c>
      <c r="H75" s="133">
        <f t="shared" si="3"/>
        <v>95.530025043585908</v>
      </c>
      <c r="I75" s="61">
        <v>8940</v>
      </c>
      <c r="J75" s="61">
        <v>12125.7</v>
      </c>
      <c r="K75" s="61">
        <v>12125.6996</v>
      </c>
      <c r="L75" s="133">
        <v>-4.0000000037252901E-4</v>
      </c>
      <c r="M75" s="133">
        <f t="shared" si="4"/>
        <v>99.999996701221363</v>
      </c>
      <c r="N75" s="61">
        <v>556081.9</v>
      </c>
      <c r="O75" s="61">
        <v>565415.79299999995</v>
      </c>
      <c r="P75" s="61">
        <v>539599.83329999994</v>
      </c>
      <c r="Q75" s="133">
        <v>-25815.959700000047</v>
      </c>
      <c r="R75" s="161">
        <f t="shared" si="5"/>
        <v>95.434163668647301</v>
      </c>
    </row>
    <row r="76" spans="2:18" ht="30" customHeight="1" x14ac:dyDescent="0.25">
      <c r="B76" s="20" t="s">
        <v>24</v>
      </c>
      <c r="C76" s="1" t="s">
        <v>25</v>
      </c>
      <c r="D76" s="61">
        <v>487546.3</v>
      </c>
      <c r="E76" s="61">
        <v>498309.71600000001</v>
      </c>
      <c r="F76" s="61">
        <v>477223.64318999997</v>
      </c>
      <c r="G76" s="133">
        <v>-21086.072810000001</v>
      </c>
      <c r="H76" s="133">
        <f t="shared" si="3"/>
        <v>95.768480498582122</v>
      </c>
      <c r="I76" s="61">
        <v>7740</v>
      </c>
      <c r="J76" s="61">
        <v>10515.4</v>
      </c>
      <c r="K76" s="61">
        <v>10515.399599999999</v>
      </c>
      <c r="L76" s="133">
        <v>-4.0000000037252901E-4</v>
      </c>
      <c r="M76" s="133">
        <f t="shared" si="4"/>
        <v>99.999996196055292</v>
      </c>
      <c r="N76" s="61">
        <v>479806.3</v>
      </c>
      <c r="O76" s="61">
        <v>487794.31599999999</v>
      </c>
      <c r="P76" s="61">
        <v>466708.24358999997</v>
      </c>
      <c r="Q76" s="133">
        <v>-21086.072410000026</v>
      </c>
      <c r="R76" s="161">
        <f t="shared" si="5"/>
        <v>95.677261559152726</v>
      </c>
    </row>
    <row r="77" spans="2:18" ht="30" customHeight="1" x14ac:dyDescent="0.25">
      <c r="B77" s="20" t="s">
        <v>26</v>
      </c>
      <c r="C77" s="1" t="s">
        <v>27</v>
      </c>
      <c r="D77" s="61">
        <v>77475.600000000006</v>
      </c>
      <c r="E77" s="61">
        <v>79231.777000000002</v>
      </c>
      <c r="F77" s="61">
        <v>74501.889709999989</v>
      </c>
      <c r="G77" s="133">
        <v>-4729.8872900000069</v>
      </c>
      <c r="H77" s="133">
        <f t="shared" si="3"/>
        <v>94.030315273630663</v>
      </c>
      <c r="I77" s="61">
        <v>1200</v>
      </c>
      <c r="J77" s="61">
        <v>1610.3</v>
      </c>
      <c r="K77" s="61">
        <v>1610.3</v>
      </c>
      <c r="L77" s="133">
        <v>0</v>
      </c>
      <c r="M77" s="133">
        <f t="shared" si="4"/>
        <v>100</v>
      </c>
      <c r="N77" s="61">
        <v>76275.600000000006</v>
      </c>
      <c r="O77" s="61">
        <v>77621.476999999999</v>
      </c>
      <c r="P77" s="61">
        <v>72891.58971</v>
      </c>
      <c r="Q77" s="133">
        <v>-4729.8872900000069</v>
      </c>
      <c r="R77" s="161">
        <f t="shared" si="5"/>
        <v>93.906470898511756</v>
      </c>
    </row>
    <row r="78" spans="2:18" ht="30" customHeight="1" x14ac:dyDescent="0.25">
      <c r="B78" s="20" t="s">
        <v>795</v>
      </c>
      <c r="C78" s="1" t="s">
        <v>796</v>
      </c>
      <c r="D78" s="61">
        <v>1268803.2</v>
      </c>
      <c r="E78" s="61">
        <v>1591436.345</v>
      </c>
      <c r="F78" s="61">
        <v>1393934.6590499999</v>
      </c>
      <c r="G78" s="133">
        <v>-197501.68595000004</v>
      </c>
      <c r="H78" s="133">
        <f t="shared" si="3"/>
        <v>87.58972128728152</v>
      </c>
      <c r="I78" s="61">
        <v>3687.2</v>
      </c>
      <c r="J78" s="61">
        <v>3761.4</v>
      </c>
      <c r="K78" s="61">
        <v>3757.3919999999998</v>
      </c>
      <c r="L78" s="133">
        <v>-4.008</v>
      </c>
      <c r="M78" s="133">
        <f t="shared" si="4"/>
        <v>99.893443930451426</v>
      </c>
      <c r="N78" s="61">
        <v>1265116</v>
      </c>
      <c r="O78" s="61">
        <v>1587674.9450000001</v>
      </c>
      <c r="P78" s="61">
        <v>1390177.2670499999</v>
      </c>
      <c r="Q78" s="133">
        <v>-197497.67795000004</v>
      </c>
      <c r="R78" s="161">
        <f t="shared" si="5"/>
        <v>87.56057223350588</v>
      </c>
    </row>
    <row r="79" spans="2:18" ht="30" customHeight="1" x14ac:dyDescent="0.25">
      <c r="B79" s="20" t="s">
        <v>28</v>
      </c>
      <c r="C79" s="1" t="s">
        <v>29</v>
      </c>
      <c r="D79" s="61">
        <v>819637.6</v>
      </c>
      <c r="E79" s="61">
        <v>960728.61600000004</v>
      </c>
      <c r="F79" s="61">
        <v>843663.66726999998</v>
      </c>
      <c r="G79" s="133">
        <v>-117064.94873000002</v>
      </c>
      <c r="H79" s="133">
        <f t="shared" si="3"/>
        <v>87.814982630849414</v>
      </c>
      <c r="I79" s="61">
        <v>2455</v>
      </c>
      <c r="J79" s="61">
        <v>2345.6999999999998</v>
      </c>
      <c r="K79" s="61">
        <v>2345.6930000000002</v>
      </c>
      <c r="L79" s="133">
        <v>-7.0000000000000001E-3</v>
      </c>
      <c r="M79" s="133">
        <f t="shared" si="4"/>
        <v>99.999701581617444</v>
      </c>
      <c r="N79" s="61">
        <v>817182.6</v>
      </c>
      <c r="O79" s="61">
        <v>958382.91599999997</v>
      </c>
      <c r="P79" s="61">
        <v>841317.97427000001</v>
      </c>
      <c r="Q79" s="133">
        <v>-117064.94173000002</v>
      </c>
      <c r="R79" s="161">
        <f t="shared" si="5"/>
        <v>87.785159796191522</v>
      </c>
    </row>
    <row r="80" spans="2:18" ht="30" customHeight="1" x14ac:dyDescent="0.25">
      <c r="B80" s="20" t="s">
        <v>30</v>
      </c>
      <c r="C80" s="1" t="s">
        <v>31</v>
      </c>
      <c r="D80" s="61">
        <v>325405.90000000002</v>
      </c>
      <c r="E80" s="61">
        <v>497598.50699999998</v>
      </c>
      <c r="F80" s="61">
        <v>428470.33098999999</v>
      </c>
      <c r="G80" s="133">
        <v>-69128.176009999996</v>
      </c>
      <c r="H80" s="133">
        <f t="shared" si="3"/>
        <v>86.107639987352286</v>
      </c>
      <c r="I80" s="61">
        <v>580.79999999999995</v>
      </c>
      <c r="J80" s="61">
        <v>764.3</v>
      </c>
      <c r="K80" s="61">
        <v>760.29899999999998</v>
      </c>
      <c r="L80" s="133">
        <v>-4.0010000000000003</v>
      </c>
      <c r="M80" s="133">
        <f t="shared" si="4"/>
        <v>99.476514457673687</v>
      </c>
      <c r="N80" s="61">
        <v>324825.09999999998</v>
      </c>
      <c r="O80" s="61">
        <v>496834.20699999999</v>
      </c>
      <c r="P80" s="61">
        <v>427710.03198999999</v>
      </c>
      <c r="Q80" s="133">
        <v>-69124.175009999992</v>
      </c>
      <c r="R80" s="161">
        <f t="shared" si="5"/>
        <v>86.087074111223586</v>
      </c>
    </row>
    <row r="81" spans="2:18" ht="30" customHeight="1" x14ac:dyDescent="0.25">
      <c r="B81" s="20" t="s">
        <v>32</v>
      </c>
      <c r="C81" s="1" t="s">
        <v>33</v>
      </c>
      <c r="D81" s="61">
        <v>123759.7</v>
      </c>
      <c r="E81" s="61">
        <v>133109.22200000001</v>
      </c>
      <c r="F81" s="61">
        <v>121800.66079000001</v>
      </c>
      <c r="G81" s="133">
        <v>-11308.561209999993</v>
      </c>
      <c r="H81" s="133">
        <f t="shared" si="3"/>
        <v>91.504299221281599</v>
      </c>
      <c r="I81" s="61">
        <v>651.4</v>
      </c>
      <c r="J81" s="61">
        <v>651.4</v>
      </c>
      <c r="K81" s="61">
        <v>651.4</v>
      </c>
      <c r="L81" s="133">
        <v>0</v>
      </c>
      <c r="M81" s="133">
        <f t="shared" si="4"/>
        <v>100</v>
      </c>
      <c r="N81" s="61">
        <v>123108.3</v>
      </c>
      <c r="O81" s="61">
        <v>132457.82199999999</v>
      </c>
      <c r="P81" s="61">
        <v>121149.26079</v>
      </c>
      <c r="Q81" s="133">
        <v>-11308.561209999993</v>
      </c>
      <c r="R81" s="161">
        <f t="shared" si="5"/>
        <v>91.46251913307168</v>
      </c>
    </row>
    <row r="82" spans="2:18" ht="30" customHeight="1" x14ac:dyDescent="0.25">
      <c r="B82" s="20" t="s">
        <v>22</v>
      </c>
      <c r="C82" s="1" t="s">
        <v>797</v>
      </c>
      <c r="D82" s="61">
        <v>10031.200000000001</v>
      </c>
      <c r="E82" s="61">
        <v>12575</v>
      </c>
      <c r="F82" s="61">
        <v>12516.013999999999</v>
      </c>
      <c r="G82" s="133">
        <v>-58.985999999999997</v>
      </c>
      <c r="H82" s="133">
        <f t="shared" si="3"/>
        <v>99.53092644135188</v>
      </c>
      <c r="I82" s="61">
        <v>0</v>
      </c>
      <c r="J82" s="61">
        <v>0</v>
      </c>
      <c r="K82" s="61">
        <v>0</v>
      </c>
      <c r="L82" s="133">
        <v>0</v>
      </c>
      <c r="M82" s="133"/>
      <c r="N82" s="61">
        <v>10031.200000000001</v>
      </c>
      <c r="O82" s="61">
        <v>12575</v>
      </c>
      <c r="P82" s="61">
        <v>12516.013999999999</v>
      </c>
      <c r="Q82" s="133">
        <v>-58.985999999999997</v>
      </c>
      <c r="R82" s="161">
        <f t="shared" si="5"/>
        <v>99.53092644135188</v>
      </c>
    </row>
    <row r="83" spans="2:18" ht="30" customHeight="1" x14ac:dyDescent="0.25">
      <c r="B83" s="20" t="s">
        <v>34</v>
      </c>
      <c r="C83" s="1" t="s">
        <v>35</v>
      </c>
      <c r="D83" s="61">
        <v>6531.2</v>
      </c>
      <c r="E83" s="61">
        <v>10475</v>
      </c>
      <c r="F83" s="61">
        <v>10454.81</v>
      </c>
      <c r="G83" s="133">
        <v>-20.190000000000001</v>
      </c>
      <c r="H83" s="133">
        <f t="shared" si="3"/>
        <v>99.807255369928399</v>
      </c>
      <c r="I83" s="61">
        <v>0</v>
      </c>
      <c r="J83" s="61">
        <v>0</v>
      </c>
      <c r="K83" s="61">
        <v>0</v>
      </c>
      <c r="L83" s="133">
        <v>0</v>
      </c>
      <c r="M83" s="133"/>
      <c r="N83" s="61">
        <v>6531.2</v>
      </c>
      <c r="O83" s="61">
        <v>10475</v>
      </c>
      <c r="P83" s="61">
        <v>10454.81</v>
      </c>
      <c r="Q83" s="133">
        <v>-20.190000000000001</v>
      </c>
      <c r="R83" s="161">
        <f t="shared" si="5"/>
        <v>99.807255369928399</v>
      </c>
    </row>
    <row r="84" spans="2:18" ht="30" customHeight="1" x14ac:dyDescent="0.25">
      <c r="B84" s="20" t="s">
        <v>38</v>
      </c>
      <c r="C84" s="1" t="s">
        <v>39</v>
      </c>
      <c r="D84" s="61">
        <v>3500</v>
      </c>
      <c r="E84" s="61">
        <v>2100</v>
      </c>
      <c r="F84" s="61">
        <v>2061.2040000000002</v>
      </c>
      <c r="G84" s="133">
        <v>-38.795999999999999</v>
      </c>
      <c r="H84" s="133">
        <f t="shared" si="3"/>
        <v>98.152571428571434</v>
      </c>
      <c r="I84" s="61">
        <v>0</v>
      </c>
      <c r="J84" s="61">
        <v>0</v>
      </c>
      <c r="K84" s="61">
        <v>0</v>
      </c>
      <c r="L84" s="133">
        <v>0</v>
      </c>
      <c r="M84" s="133"/>
      <c r="N84" s="61">
        <v>3500</v>
      </c>
      <c r="O84" s="61">
        <v>2100</v>
      </c>
      <c r="P84" s="61">
        <v>2061.2040000000002</v>
      </c>
      <c r="Q84" s="133">
        <v>-38.795999999999999</v>
      </c>
      <c r="R84" s="161">
        <f t="shared" si="5"/>
        <v>98.152571428571434</v>
      </c>
    </row>
    <row r="85" spans="2:18" ht="30" customHeight="1" x14ac:dyDescent="0.25">
      <c r="B85" s="20" t="s">
        <v>798</v>
      </c>
      <c r="C85" s="1" t="s">
        <v>799</v>
      </c>
      <c r="D85" s="61">
        <v>3135401.2</v>
      </c>
      <c r="E85" s="61">
        <v>3717206.3909999998</v>
      </c>
      <c r="F85" s="61">
        <v>3643541.0793900001</v>
      </c>
      <c r="G85" s="133">
        <v>-73665.311610000135</v>
      </c>
      <c r="H85" s="133">
        <f t="shared" si="3"/>
        <v>98.018261461393266</v>
      </c>
      <c r="I85" s="61">
        <v>1195513.3</v>
      </c>
      <c r="J85" s="61">
        <v>1316913.3</v>
      </c>
      <c r="K85" s="61">
        <v>1316850.3</v>
      </c>
      <c r="L85" s="133">
        <v>-63</v>
      </c>
      <c r="M85" s="133">
        <f t="shared" si="4"/>
        <v>99.995216085979237</v>
      </c>
      <c r="N85" s="61">
        <v>1939887.9</v>
      </c>
      <c r="O85" s="61">
        <v>2400293.091</v>
      </c>
      <c r="P85" s="61">
        <v>2326690.7793899998</v>
      </c>
      <c r="Q85" s="133">
        <v>-73602.311610000135</v>
      </c>
      <c r="R85" s="161">
        <f t="shared" si="5"/>
        <v>96.933611487448132</v>
      </c>
    </row>
    <row r="86" spans="2:18" ht="30" customHeight="1" x14ac:dyDescent="0.25">
      <c r="B86" s="20" t="s">
        <v>40</v>
      </c>
      <c r="C86" s="1" t="s">
        <v>41</v>
      </c>
      <c r="D86" s="61">
        <v>3120201.2</v>
      </c>
      <c r="E86" s="61">
        <v>3702006.3909999998</v>
      </c>
      <c r="F86" s="61">
        <v>3628341.0793900001</v>
      </c>
      <c r="G86" s="133">
        <v>-73665.311610000135</v>
      </c>
      <c r="H86" s="133">
        <f t="shared" si="3"/>
        <v>98.010124677550834</v>
      </c>
      <c r="I86" s="61">
        <v>1195513.3</v>
      </c>
      <c r="J86" s="61">
        <v>1316913.3</v>
      </c>
      <c r="K86" s="61">
        <v>1316850.3</v>
      </c>
      <c r="L86" s="133">
        <v>-63</v>
      </c>
      <c r="M86" s="133">
        <f t="shared" si="4"/>
        <v>99.995216085979237</v>
      </c>
      <c r="N86" s="61">
        <v>1924687.9</v>
      </c>
      <c r="O86" s="61">
        <v>2385093.091</v>
      </c>
      <c r="P86" s="61">
        <v>2311490.7793899998</v>
      </c>
      <c r="Q86" s="133">
        <v>-73602.311610000135</v>
      </c>
      <c r="R86" s="161">
        <f t="shared" si="5"/>
        <v>96.914069648361561</v>
      </c>
    </row>
    <row r="87" spans="2:18" ht="30" customHeight="1" x14ac:dyDescent="0.25">
      <c r="B87" s="20" t="s">
        <v>52</v>
      </c>
      <c r="C87" s="1" t="s">
        <v>53</v>
      </c>
      <c r="D87" s="61">
        <v>15200</v>
      </c>
      <c r="E87" s="61">
        <v>15200</v>
      </c>
      <c r="F87" s="61">
        <v>15200</v>
      </c>
      <c r="G87" s="133">
        <v>0</v>
      </c>
      <c r="H87" s="133">
        <f t="shared" si="3"/>
        <v>100</v>
      </c>
      <c r="I87" s="61">
        <v>0</v>
      </c>
      <c r="J87" s="61">
        <v>0</v>
      </c>
      <c r="K87" s="61">
        <v>0</v>
      </c>
      <c r="L87" s="133">
        <v>0</v>
      </c>
      <c r="M87" s="133"/>
      <c r="N87" s="61">
        <v>15200</v>
      </c>
      <c r="O87" s="61">
        <v>15200</v>
      </c>
      <c r="P87" s="61">
        <v>15200</v>
      </c>
      <c r="Q87" s="133">
        <v>0</v>
      </c>
      <c r="R87" s="161">
        <f t="shared" si="5"/>
        <v>100</v>
      </c>
    </row>
    <row r="88" spans="2:18" ht="30" customHeight="1" x14ac:dyDescent="0.25">
      <c r="B88" s="20" t="s">
        <v>800</v>
      </c>
      <c r="C88" s="1" t="s">
        <v>801</v>
      </c>
      <c r="D88" s="61">
        <v>0</v>
      </c>
      <c r="E88" s="61">
        <v>311</v>
      </c>
      <c r="F88" s="61">
        <v>0</v>
      </c>
      <c r="G88" s="133">
        <v>-311</v>
      </c>
      <c r="H88" s="133"/>
      <c r="I88" s="61">
        <v>0</v>
      </c>
      <c r="J88" s="61">
        <v>0</v>
      </c>
      <c r="K88" s="61">
        <v>0</v>
      </c>
      <c r="L88" s="133">
        <v>0</v>
      </c>
      <c r="M88" s="133"/>
      <c r="N88" s="61">
        <v>0</v>
      </c>
      <c r="O88" s="61">
        <v>311</v>
      </c>
      <c r="P88" s="61">
        <v>0</v>
      </c>
      <c r="Q88" s="133">
        <v>-311</v>
      </c>
      <c r="R88" s="161">
        <f t="shared" si="5"/>
        <v>0</v>
      </c>
    </row>
    <row r="89" spans="2:18" ht="30" customHeight="1" x14ac:dyDescent="0.25">
      <c r="B89" s="20" t="s">
        <v>42</v>
      </c>
      <c r="C89" s="1" t="s">
        <v>43</v>
      </c>
      <c r="D89" s="61">
        <v>0</v>
      </c>
      <c r="E89" s="61">
        <v>0</v>
      </c>
      <c r="F89" s="61">
        <v>0</v>
      </c>
      <c r="G89" s="133">
        <v>0</v>
      </c>
      <c r="H89" s="133"/>
      <c r="I89" s="61">
        <v>0</v>
      </c>
      <c r="J89" s="61">
        <v>0</v>
      </c>
      <c r="K89" s="61">
        <v>0</v>
      </c>
      <c r="L89" s="133">
        <v>0</v>
      </c>
      <c r="M89" s="133"/>
      <c r="N89" s="61">
        <v>0</v>
      </c>
      <c r="O89" s="61">
        <v>0</v>
      </c>
      <c r="P89" s="61">
        <v>0</v>
      </c>
      <c r="Q89" s="133">
        <v>0</v>
      </c>
      <c r="R89" s="161"/>
    </row>
    <row r="90" spans="2:18" ht="30" customHeight="1" x14ac:dyDescent="0.25">
      <c r="B90" s="20" t="s">
        <v>44</v>
      </c>
      <c r="C90" s="1" t="s">
        <v>45</v>
      </c>
      <c r="D90" s="61">
        <v>0</v>
      </c>
      <c r="E90" s="61">
        <v>311</v>
      </c>
      <c r="F90" s="61">
        <v>0</v>
      </c>
      <c r="G90" s="133">
        <v>-311</v>
      </c>
      <c r="H90" s="133"/>
      <c r="I90" s="61">
        <v>0</v>
      </c>
      <c r="J90" s="61">
        <v>0</v>
      </c>
      <c r="K90" s="61">
        <v>0</v>
      </c>
      <c r="L90" s="133">
        <v>0</v>
      </c>
      <c r="M90" s="133"/>
      <c r="N90" s="61">
        <v>0</v>
      </c>
      <c r="O90" s="61">
        <v>311</v>
      </c>
      <c r="P90" s="61">
        <v>0</v>
      </c>
      <c r="Q90" s="133">
        <v>-311</v>
      </c>
      <c r="R90" s="161">
        <f t="shared" si="5"/>
        <v>0</v>
      </c>
    </row>
    <row r="91" spans="2:18" ht="30" customHeight="1" x14ac:dyDescent="0.25">
      <c r="B91" s="20" t="s">
        <v>802</v>
      </c>
      <c r="C91" s="1" t="s">
        <v>803</v>
      </c>
      <c r="D91" s="61">
        <v>108.2</v>
      </c>
      <c r="E91" s="61">
        <v>108.2</v>
      </c>
      <c r="F91" s="61">
        <v>108.2</v>
      </c>
      <c r="G91" s="133">
        <v>0</v>
      </c>
      <c r="H91" s="133">
        <f t="shared" si="3"/>
        <v>100</v>
      </c>
      <c r="I91" s="61">
        <v>0</v>
      </c>
      <c r="J91" s="61">
        <v>0</v>
      </c>
      <c r="K91" s="61">
        <v>0</v>
      </c>
      <c r="L91" s="133">
        <v>0</v>
      </c>
      <c r="M91" s="133"/>
      <c r="N91" s="61">
        <v>108.2</v>
      </c>
      <c r="O91" s="61">
        <v>108.2</v>
      </c>
      <c r="P91" s="61">
        <v>108.2</v>
      </c>
      <c r="Q91" s="133">
        <v>0</v>
      </c>
      <c r="R91" s="161">
        <f t="shared" si="5"/>
        <v>100</v>
      </c>
    </row>
    <row r="92" spans="2:18" ht="30" customHeight="1" x14ac:dyDescent="0.25">
      <c r="B92" s="20" t="s">
        <v>48</v>
      </c>
      <c r="C92" s="1" t="s">
        <v>49</v>
      </c>
      <c r="D92" s="61">
        <v>108.2</v>
      </c>
      <c r="E92" s="61">
        <v>108.2</v>
      </c>
      <c r="F92" s="61">
        <v>108.2</v>
      </c>
      <c r="G92" s="133">
        <v>0</v>
      </c>
      <c r="H92" s="133">
        <f t="shared" si="3"/>
        <v>100</v>
      </c>
      <c r="I92" s="61">
        <v>0</v>
      </c>
      <c r="J92" s="61">
        <v>0</v>
      </c>
      <c r="K92" s="61">
        <v>0</v>
      </c>
      <c r="L92" s="133">
        <v>0</v>
      </c>
      <c r="M92" s="133"/>
      <c r="N92" s="61">
        <v>108.2</v>
      </c>
      <c r="O92" s="61">
        <v>108.2</v>
      </c>
      <c r="P92" s="61">
        <v>108.2</v>
      </c>
      <c r="Q92" s="133">
        <v>0</v>
      </c>
      <c r="R92" s="161">
        <f t="shared" si="5"/>
        <v>100</v>
      </c>
    </row>
    <row r="93" spans="2:18" ht="30" customHeight="1" x14ac:dyDescent="0.25">
      <c r="B93" s="20" t="s">
        <v>804</v>
      </c>
      <c r="C93" s="1" t="s">
        <v>805</v>
      </c>
      <c r="D93" s="61">
        <v>2989.1</v>
      </c>
      <c r="E93" s="61">
        <v>40848.300000000003</v>
      </c>
      <c r="F93" s="61">
        <v>40768.92527</v>
      </c>
      <c r="G93" s="133">
        <v>-79.374729999996717</v>
      </c>
      <c r="H93" s="133">
        <f t="shared" si="3"/>
        <v>99.805684128837669</v>
      </c>
      <c r="I93" s="61">
        <v>0</v>
      </c>
      <c r="J93" s="61">
        <v>0</v>
      </c>
      <c r="K93" s="61">
        <v>0</v>
      </c>
      <c r="L93" s="133">
        <v>0</v>
      </c>
      <c r="M93" s="133"/>
      <c r="N93" s="61">
        <v>2989.1</v>
      </c>
      <c r="O93" s="61">
        <v>40848.300000000003</v>
      </c>
      <c r="P93" s="61">
        <v>40768.92527</v>
      </c>
      <c r="Q93" s="133">
        <v>-79.374729999996717</v>
      </c>
      <c r="R93" s="161">
        <f t="shared" si="5"/>
        <v>99.805684128837669</v>
      </c>
    </row>
    <row r="94" spans="2:18" ht="30" customHeight="1" x14ac:dyDescent="0.25">
      <c r="B94" s="20" t="s">
        <v>50</v>
      </c>
      <c r="C94" s="1" t="s">
        <v>51</v>
      </c>
      <c r="D94" s="61">
        <v>2989.1</v>
      </c>
      <c r="E94" s="61">
        <v>40848.300000000003</v>
      </c>
      <c r="F94" s="61">
        <v>40768.92527</v>
      </c>
      <c r="G94" s="133">
        <v>-79.374729999996717</v>
      </c>
      <c r="H94" s="133">
        <f t="shared" si="3"/>
        <v>99.805684128837669</v>
      </c>
      <c r="I94" s="61">
        <v>0</v>
      </c>
      <c r="J94" s="61">
        <v>0</v>
      </c>
      <c r="K94" s="61">
        <v>0</v>
      </c>
      <c r="L94" s="133">
        <v>0</v>
      </c>
      <c r="M94" s="133"/>
      <c r="N94" s="61">
        <v>2989.1</v>
      </c>
      <c r="O94" s="61">
        <v>40848.300000000003</v>
      </c>
      <c r="P94" s="61">
        <v>40768.92527</v>
      </c>
      <c r="Q94" s="133">
        <v>-79.374729999996717</v>
      </c>
      <c r="R94" s="161">
        <f t="shared" si="5"/>
        <v>99.805684128837669</v>
      </c>
    </row>
    <row r="95" spans="2:18" s="73" customFormat="1" ht="30" customHeight="1" x14ac:dyDescent="0.25">
      <c r="B95" s="28" t="s">
        <v>839</v>
      </c>
      <c r="C95" s="74" t="s">
        <v>0</v>
      </c>
      <c r="D95" s="75">
        <v>99968.4</v>
      </c>
      <c r="E95" s="75">
        <v>120800.04865000001</v>
      </c>
      <c r="F95" s="75">
        <v>98903.162510000009</v>
      </c>
      <c r="G95" s="132">
        <v>-21896.886140000002</v>
      </c>
      <c r="H95" s="132">
        <f t="shared" si="3"/>
        <v>81.873445925967346</v>
      </c>
      <c r="I95" s="75">
        <v>0</v>
      </c>
      <c r="J95" s="75">
        <v>162.35499999999999</v>
      </c>
      <c r="K95" s="75">
        <v>0</v>
      </c>
      <c r="L95" s="132">
        <v>-162.35499999999999</v>
      </c>
      <c r="M95" s="132"/>
      <c r="N95" s="75">
        <v>99968.4</v>
      </c>
      <c r="O95" s="75">
        <v>120637.69365</v>
      </c>
      <c r="P95" s="75">
        <v>98903.162510000009</v>
      </c>
      <c r="Q95" s="132">
        <v>-21734.531139999999</v>
      </c>
      <c r="R95" s="160">
        <f t="shared" si="5"/>
        <v>81.983631746925397</v>
      </c>
    </row>
    <row r="96" spans="2:18" ht="22.5" customHeight="1" x14ac:dyDescent="0.25">
      <c r="B96" s="20"/>
      <c r="C96" s="1"/>
      <c r="D96" s="61"/>
      <c r="E96" s="61"/>
      <c r="F96" s="61"/>
      <c r="G96" s="133"/>
      <c r="H96" s="133"/>
      <c r="I96" s="61"/>
      <c r="J96" s="61"/>
      <c r="K96" s="61"/>
      <c r="L96" s="133"/>
      <c r="M96" s="133"/>
      <c r="N96" s="61"/>
      <c r="O96" s="61"/>
      <c r="P96" s="61"/>
      <c r="Q96" s="133"/>
      <c r="R96" s="161"/>
    </row>
    <row r="97" spans="2:18" s="73" customFormat="1" ht="30" customHeight="1" x14ac:dyDescent="0.25">
      <c r="B97" s="27" t="s">
        <v>788</v>
      </c>
      <c r="C97" s="76"/>
      <c r="D97" s="75"/>
      <c r="E97" s="75"/>
      <c r="F97" s="75"/>
      <c r="G97" s="132"/>
      <c r="H97" s="132"/>
      <c r="I97" s="75"/>
      <c r="J97" s="75"/>
      <c r="K97" s="75"/>
      <c r="L97" s="132"/>
      <c r="M97" s="132"/>
      <c r="N97" s="75"/>
      <c r="O97" s="75"/>
      <c r="P97" s="75"/>
      <c r="Q97" s="132"/>
      <c r="R97" s="160"/>
    </row>
    <row r="98" spans="2:18" s="73" customFormat="1" ht="30" customHeight="1" x14ac:dyDescent="0.25">
      <c r="B98" s="28" t="s">
        <v>837</v>
      </c>
      <c r="C98" s="74" t="s">
        <v>0</v>
      </c>
      <c r="D98" s="75">
        <v>4037474.7</v>
      </c>
      <c r="E98" s="75">
        <v>6582831.6169999996</v>
      </c>
      <c r="F98" s="75">
        <v>6023752.7115399996</v>
      </c>
      <c r="G98" s="132">
        <v>-559078.90546000004</v>
      </c>
      <c r="H98" s="132">
        <f t="shared" si="3"/>
        <v>91.507014944508185</v>
      </c>
      <c r="I98" s="75">
        <v>3799465.8</v>
      </c>
      <c r="J98" s="75">
        <v>6329753.1169999996</v>
      </c>
      <c r="K98" s="75">
        <v>5781571.2437899997</v>
      </c>
      <c r="L98" s="132">
        <v>-548181.87320999999</v>
      </c>
      <c r="M98" s="132">
        <f t="shared" si="4"/>
        <v>91.339601038502877</v>
      </c>
      <c r="N98" s="75">
        <v>238008.9</v>
      </c>
      <c r="O98" s="75">
        <v>253078.5</v>
      </c>
      <c r="P98" s="75">
        <v>242181.46775000001</v>
      </c>
      <c r="Q98" s="132">
        <v>-10897.03225</v>
      </c>
      <c r="R98" s="160">
        <f t="shared" si="5"/>
        <v>95.694208615113496</v>
      </c>
    </row>
    <row r="99" spans="2:18" s="73" customFormat="1" ht="30" customHeight="1" x14ac:dyDescent="0.25">
      <c r="B99" s="27" t="s">
        <v>833</v>
      </c>
      <c r="C99" s="74" t="s">
        <v>838</v>
      </c>
      <c r="D99" s="75">
        <v>3362809.1</v>
      </c>
      <c r="E99" s="75">
        <v>5310320.9479999999</v>
      </c>
      <c r="F99" s="75">
        <v>5070466.4571700003</v>
      </c>
      <c r="G99" s="132">
        <v>-239854.49082999994</v>
      </c>
      <c r="H99" s="132">
        <f t="shared" si="3"/>
        <v>95.483239277273157</v>
      </c>
      <c r="I99" s="75">
        <v>3131284.1</v>
      </c>
      <c r="J99" s="75">
        <v>5064638.0480000004</v>
      </c>
      <c r="K99" s="75">
        <v>4833693.8164099995</v>
      </c>
      <c r="L99" s="132">
        <v>-230944.23159000016</v>
      </c>
      <c r="M99" s="132">
        <f t="shared" ref="M99:M163" si="6">K99/J99*100</f>
        <v>95.440064434985644</v>
      </c>
      <c r="N99" s="75">
        <v>231525</v>
      </c>
      <c r="O99" s="75">
        <v>245682.9</v>
      </c>
      <c r="P99" s="75">
        <v>236772.64075999998</v>
      </c>
      <c r="Q99" s="132">
        <v>-8910.2592400000103</v>
      </c>
      <c r="R99" s="160">
        <f t="shared" si="5"/>
        <v>96.373268452952971</v>
      </c>
    </row>
    <row r="100" spans="2:18" ht="30" customHeight="1" x14ac:dyDescent="0.25">
      <c r="B100" s="20" t="s">
        <v>793</v>
      </c>
      <c r="C100" s="1" t="s">
        <v>794</v>
      </c>
      <c r="D100" s="61">
        <v>1625805.6</v>
      </c>
      <c r="E100" s="61">
        <v>1303724.8589999999</v>
      </c>
      <c r="F100" s="61">
        <v>1279395.7663499999</v>
      </c>
      <c r="G100" s="133">
        <v>-24329.092650000097</v>
      </c>
      <c r="H100" s="133">
        <f t="shared" ref="H100:H163" si="7">F100/E100*100</f>
        <v>98.133878288655069</v>
      </c>
      <c r="I100" s="61">
        <v>1431380.6</v>
      </c>
      <c r="J100" s="61">
        <v>1107581.459</v>
      </c>
      <c r="K100" s="61">
        <v>1087667.40267</v>
      </c>
      <c r="L100" s="133">
        <v>-19914.056329999923</v>
      </c>
      <c r="M100" s="133">
        <f t="shared" si="6"/>
        <v>98.202023321338388</v>
      </c>
      <c r="N100" s="61">
        <v>194425</v>
      </c>
      <c r="O100" s="61">
        <v>196143.4</v>
      </c>
      <c r="P100" s="61">
        <v>191728.36368000001</v>
      </c>
      <c r="Q100" s="133">
        <v>-4415.0363199999929</v>
      </c>
      <c r="R100" s="161">
        <f t="shared" si="5"/>
        <v>97.749077297528245</v>
      </c>
    </row>
    <row r="101" spans="2:18" ht="30" customHeight="1" x14ac:dyDescent="0.25">
      <c r="B101" s="20" t="s">
        <v>24</v>
      </c>
      <c r="C101" s="1" t="s">
        <v>25</v>
      </c>
      <c r="D101" s="61">
        <v>1413459.2</v>
      </c>
      <c r="E101" s="61">
        <v>1131560.9709999999</v>
      </c>
      <c r="F101" s="61">
        <v>1111908.56522</v>
      </c>
      <c r="G101" s="133">
        <v>-19652.405779999972</v>
      </c>
      <c r="H101" s="133">
        <f t="shared" si="7"/>
        <v>98.263248178078072</v>
      </c>
      <c r="I101" s="61">
        <v>1247450.6000000001</v>
      </c>
      <c r="J101" s="61">
        <v>963952.37100000004</v>
      </c>
      <c r="K101" s="61">
        <v>947586.12572999997</v>
      </c>
      <c r="L101" s="133">
        <v>-16366.245269999981</v>
      </c>
      <c r="M101" s="133">
        <f t="shared" si="6"/>
        <v>98.30217282903493</v>
      </c>
      <c r="N101" s="61">
        <v>166008.6</v>
      </c>
      <c r="O101" s="61">
        <v>167608.6</v>
      </c>
      <c r="P101" s="61">
        <v>164322.43949000002</v>
      </c>
      <c r="Q101" s="133">
        <v>-3286.1605099999906</v>
      </c>
      <c r="R101" s="161">
        <f t="shared" si="5"/>
        <v>98.039384309635665</v>
      </c>
    </row>
    <row r="102" spans="2:18" ht="30" customHeight="1" x14ac:dyDescent="0.25">
      <c r="B102" s="20" t="s">
        <v>26</v>
      </c>
      <c r="C102" s="1" t="s">
        <v>27</v>
      </c>
      <c r="D102" s="61">
        <v>212346.4</v>
      </c>
      <c r="E102" s="61">
        <v>172163.88800000001</v>
      </c>
      <c r="F102" s="61">
        <v>167487.20113</v>
      </c>
      <c r="G102" s="133">
        <v>-4676.686870000005</v>
      </c>
      <c r="H102" s="133">
        <f t="shared" si="7"/>
        <v>97.283584307761444</v>
      </c>
      <c r="I102" s="61">
        <v>183930</v>
      </c>
      <c r="J102" s="61">
        <v>143629.08799999999</v>
      </c>
      <c r="K102" s="61">
        <v>140081.27694000001</v>
      </c>
      <c r="L102" s="133">
        <v>-3547.8110600000023</v>
      </c>
      <c r="M102" s="133">
        <f t="shared" si="6"/>
        <v>97.529879838824868</v>
      </c>
      <c r="N102" s="61">
        <v>28416.400000000001</v>
      </c>
      <c r="O102" s="61">
        <v>28534.799999999999</v>
      </c>
      <c r="P102" s="61">
        <v>27405.924190000002</v>
      </c>
      <c r="Q102" s="133">
        <v>-1128.8758099999986</v>
      </c>
      <c r="R102" s="161">
        <f t="shared" ref="R102:R166" si="8">P102/O102*100</f>
        <v>96.043862897234263</v>
      </c>
    </row>
    <row r="103" spans="2:18" ht="30" customHeight="1" x14ac:dyDescent="0.25">
      <c r="B103" s="20" t="s">
        <v>795</v>
      </c>
      <c r="C103" s="1" t="s">
        <v>796</v>
      </c>
      <c r="D103" s="61">
        <v>1734877.9</v>
      </c>
      <c r="E103" s="61">
        <v>3679938.4890000001</v>
      </c>
      <c r="F103" s="61">
        <v>3472432.4222900001</v>
      </c>
      <c r="G103" s="133">
        <v>-207506.06671000004</v>
      </c>
      <c r="H103" s="133">
        <f t="shared" si="7"/>
        <v>94.361153934222727</v>
      </c>
      <c r="I103" s="61">
        <v>1697777.9</v>
      </c>
      <c r="J103" s="61">
        <v>3636559.9890000001</v>
      </c>
      <c r="K103" s="61">
        <v>3433096.3252099999</v>
      </c>
      <c r="L103" s="133">
        <v>-203463.66378999996</v>
      </c>
      <c r="M103" s="133">
        <f t="shared" si="6"/>
        <v>94.405051356077053</v>
      </c>
      <c r="N103" s="61">
        <v>37100</v>
      </c>
      <c r="O103" s="61">
        <v>43378.5</v>
      </c>
      <c r="P103" s="61">
        <v>39336.09708</v>
      </c>
      <c r="Q103" s="133">
        <v>-4042.4029200000018</v>
      </c>
      <c r="R103" s="161">
        <f t="shared" si="8"/>
        <v>90.681091047408273</v>
      </c>
    </row>
    <row r="104" spans="2:18" ht="30" customHeight="1" x14ac:dyDescent="0.25">
      <c r="B104" s="20" t="s">
        <v>28</v>
      </c>
      <c r="C104" s="1" t="s">
        <v>29</v>
      </c>
      <c r="D104" s="61">
        <v>1628928.2</v>
      </c>
      <c r="E104" s="61">
        <v>3577240.64</v>
      </c>
      <c r="F104" s="61">
        <v>3385299.12683</v>
      </c>
      <c r="G104" s="133">
        <v>-191941.51317000008</v>
      </c>
      <c r="H104" s="133">
        <f t="shared" si="7"/>
        <v>94.634369546634687</v>
      </c>
      <c r="I104" s="61">
        <v>1598840.1</v>
      </c>
      <c r="J104" s="61">
        <v>3540719.14</v>
      </c>
      <c r="K104" s="61">
        <v>3350361.7872500001</v>
      </c>
      <c r="L104" s="133">
        <v>-190357.35274999999</v>
      </c>
      <c r="M104" s="133">
        <f t="shared" si="6"/>
        <v>94.623765816398532</v>
      </c>
      <c r="N104" s="61">
        <v>30088.1</v>
      </c>
      <c r="O104" s="61">
        <v>36521.5</v>
      </c>
      <c r="P104" s="61">
        <v>34937.33958</v>
      </c>
      <c r="Q104" s="133">
        <v>-1584.1604200000017</v>
      </c>
      <c r="R104" s="161">
        <f t="shared" si="8"/>
        <v>95.662389496597896</v>
      </c>
    </row>
    <row r="105" spans="2:18" ht="30" customHeight="1" x14ac:dyDescent="0.25">
      <c r="B105" s="20" t="s">
        <v>30</v>
      </c>
      <c r="C105" s="1" t="s">
        <v>31</v>
      </c>
      <c r="D105" s="61">
        <v>45640.4</v>
      </c>
      <c r="E105" s="61">
        <v>42217.749000000003</v>
      </c>
      <c r="F105" s="61">
        <v>30573.08626</v>
      </c>
      <c r="G105" s="133">
        <v>-11644.662739999998</v>
      </c>
      <c r="H105" s="133">
        <f t="shared" si="7"/>
        <v>72.417613407100404</v>
      </c>
      <c r="I105" s="61">
        <v>40548.300000000003</v>
      </c>
      <c r="J105" s="61">
        <v>37236.048999999999</v>
      </c>
      <c r="K105" s="61">
        <v>27783.728760000002</v>
      </c>
      <c r="L105" s="133">
        <v>-9452.3202399999991</v>
      </c>
      <c r="M105" s="133">
        <f t="shared" si="6"/>
        <v>74.615136423308499</v>
      </c>
      <c r="N105" s="61">
        <v>5092.1000000000004</v>
      </c>
      <c r="O105" s="61">
        <v>4981.7</v>
      </c>
      <c r="P105" s="61">
        <v>2789.3575000000001</v>
      </c>
      <c r="Q105" s="133">
        <v>-2192.3425000000002</v>
      </c>
      <c r="R105" s="161">
        <f t="shared" si="8"/>
        <v>55.992081016520466</v>
      </c>
    </row>
    <row r="106" spans="2:18" ht="30" customHeight="1" x14ac:dyDescent="0.25">
      <c r="B106" s="20" t="s">
        <v>32</v>
      </c>
      <c r="C106" s="1" t="s">
        <v>33</v>
      </c>
      <c r="D106" s="61">
        <v>60309.3</v>
      </c>
      <c r="E106" s="61">
        <v>60480.1</v>
      </c>
      <c r="F106" s="61">
        <v>56560.209200000005</v>
      </c>
      <c r="G106" s="133">
        <v>-3919.8907999999969</v>
      </c>
      <c r="H106" s="133">
        <f t="shared" si="7"/>
        <v>93.518709790493077</v>
      </c>
      <c r="I106" s="61">
        <v>58389.5</v>
      </c>
      <c r="J106" s="61">
        <v>58604.800000000003</v>
      </c>
      <c r="K106" s="61">
        <v>54950.809200000003</v>
      </c>
      <c r="L106" s="133">
        <v>-3653.9907999999969</v>
      </c>
      <c r="M106" s="133">
        <f t="shared" si="6"/>
        <v>93.76503153325325</v>
      </c>
      <c r="N106" s="61">
        <v>1919.8</v>
      </c>
      <c r="O106" s="61">
        <v>1875.3</v>
      </c>
      <c r="P106" s="61">
        <v>1609.4</v>
      </c>
      <c r="Q106" s="133">
        <v>-265.89999999999998</v>
      </c>
      <c r="R106" s="161">
        <f t="shared" si="8"/>
        <v>85.820935317015952</v>
      </c>
    </row>
    <row r="107" spans="2:18" ht="30" customHeight="1" x14ac:dyDescent="0.25">
      <c r="B107" s="20" t="s">
        <v>800</v>
      </c>
      <c r="C107" s="1" t="s">
        <v>801</v>
      </c>
      <c r="D107" s="61">
        <v>0</v>
      </c>
      <c r="E107" s="61">
        <v>3000</v>
      </c>
      <c r="F107" s="61">
        <v>2386.27153</v>
      </c>
      <c r="G107" s="133">
        <v>-613.72847000000024</v>
      </c>
      <c r="H107" s="133">
        <f t="shared" si="7"/>
        <v>79.542384333333331</v>
      </c>
      <c r="I107" s="61">
        <v>0</v>
      </c>
      <c r="J107" s="61">
        <v>3000</v>
      </c>
      <c r="K107" s="61">
        <v>2386.27153</v>
      </c>
      <c r="L107" s="133">
        <v>-613.72847000000024</v>
      </c>
      <c r="M107" s="133">
        <f t="shared" si="6"/>
        <v>79.542384333333331</v>
      </c>
      <c r="N107" s="61">
        <v>0</v>
      </c>
      <c r="O107" s="61">
        <v>0</v>
      </c>
      <c r="P107" s="61">
        <v>0</v>
      </c>
      <c r="Q107" s="133">
        <v>0</v>
      </c>
      <c r="R107" s="161"/>
    </row>
    <row r="108" spans="2:18" ht="30" customHeight="1" x14ac:dyDescent="0.25">
      <c r="B108" s="20" t="s">
        <v>42</v>
      </c>
      <c r="C108" s="1" t="s">
        <v>43</v>
      </c>
      <c r="D108" s="61">
        <v>0</v>
      </c>
      <c r="E108" s="61">
        <v>3000</v>
      </c>
      <c r="F108" s="61">
        <v>2386.27153</v>
      </c>
      <c r="G108" s="133">
        <v>-613.72847000000024</v>
      </c>
      <c r="H108" s="133">
        <f t="shared" si="7"/>
        <v>79.542384333333331</v>
      </c>
      <c r="I108" s="61">
        <v>0</v>
      </c>
      <c r="J108" s="61">
        <v>3000</v>
      </c>
      <c r="K108" s="61">
        <v>2386.27153</v>
      </c>
      <c r="L108" s="133">
        <v>-613.72847000000024</v>
      </c>
      <c r="M108" s="133">
        <f t="shared" si="6"/>
        <v>79.542384333333331</v>
      </c>
      <c r="N108" s="61">
        <v>0</v>
      </c>
      <c r="O108" s="61">
        <v>0</v>
      </c>
      <c r="P108" s="61">
        <v>0</v>
      </c>
      <c r="Q108" s="133">
        <v>0</v>
      </c>
      <c r="R108" s="161"/>
    </row>
    <row r="109" spans="2:18" ht="30" customHeight="1" x14ac:dyDescent="0.25">
      <c r="B109" s="20" t="s">
        <v>802</v>
      </c>
      <c r="C109" s="1" t="s">
        <v>803</v>
      </c>
      <c r="D109" s="61">
        <v>1919.7</v>
      </c>
      <c r="E109" s="61">
        <v>316422.5</v>
      </c>
      <c r="F109" s="61">
        <v>315822.45699999999</v>
      </c>
      <c r="G109" s="133">
        <v>-600.04300000000001</v>
      </c>
      <c r="H109" s="133">
        <f t="shared" si="7"/>
        <v>99.810366519447896</v>
      </c>
      <c r="I109" s="61">
        <v>1919.7</v>
      </c>
      <c r="J109" s="61">
        <v>310261.5</v>
      </c>
      <c r="K109" s="61">
        <v>310114.277</v>
      </c>
      <c r="L109" s="133">
        <v>-147.22300000000001</v>
      </c>
      <c r="M109" s="133">
        <f t="shared" si="6"/>
        <v>99.952548737113688</v>
      </c>
      <c r="N109" s="61">
        <v>0</v>
      </c>
      <c r="O109" s="61">
        <v>6161</v>
      </c>
      <c r="P109" s="61">
        <v>5708.18</v>
      </c>
      <c r="Q109" s="133">
        <v>-452.82</v>
      </c>
      <c r="R109" s="161">
        <f t="shared" si="8"/>
        <v>92.650219120272695</v>
      </c>
    </row>
    <row r="110" spans="2:18" ht="30" customHeight="1" x14ac:dyDescent="0.25">
      <c r="B110" s="20" t="s">
        <v>46</v>
      </c>
      <c r="C110" s="1" t="s">
        <v>47</v>
      </c>
      <c r="D110" s="61">
        <v>0</v>
      </c>
      <c r="E110" s="61">
        <v>306001.2</v>
      </c>
      <c r="F110" s="61">
        <v>306000</v>
      </c>
      <c r="G110" s="133">
        <v>-1.2</v>
      </c>
      <c r="H110" s="133">
        <f t="shared" si="7"/>
        <v>99.999607844675126</v>
      </c>
      <c r="I110" s="61">
        <v>0</v>
      </c>
      <c r="J110" s="61">
        <v>306001.2</v>
      </c>
      <c r="K110" s="61">
        <v>306000</v>
      </c>
      <c r="L110" s="133">
        <v>-1.2</v>
      </c>
      <c r="M110" s="133">
        <f t="shared" si="6"/>
        <v>99.999607844675126</v>
      </c>
      <c r="N110" s="61">
        <v>0</v>
      </c>
      <c r="O110" s="61">
        <v>0</v>
      </c>
      <c r="P110" s="61">
        <v>0</v>
      </c>
      <c r="Q110" s="133">
        <v>0</v>
      </c>
      <c r="R110" s="161"/>
    </row>
    <row r="111" spans="2:18" ht="30" customHeight="1" x14ac:dyDescent="0.25">
      <c r="B111" s="20" t="s">
        <v>48</v>
      </c>
      <c r="C111" s="1" t="s">
        <v>49</v>
      </c>
      <c r="D111" s="61">
        <v>1919.7</v>
      </c>
      <c r="E111" s="61">
        <v>10421.299999999999</v>
      </c>
      <c r="F111" s="61">
        <v>9822.4570000000003</v>
      </c>
      <c r="G111" s="133">
        <v>-598.84299999999996</v>
      </c>
      <c r="H111" s="133">
        <f t="shared" si="7"/>
        <v>94.253663170621721</v>
      </c>
      <c r="I111" s="61">
        <v>1919.7</v>
      </c>
      <c r="J111" s="61">
        <v>4260.3</v>
      </c>
      <c r="K111" s="61">
        <v>4114.277</v>
      </c>
      <c r="L111" s="133">
        <v>-146.023</v>
      </c>
      <c r="M111" s="133">
        <f t="shared" si="6"/>
        <v>96.572471422200309</v>
      </c>
      <c r="N111" s="61">
        <v>0</v>
      </c>
      <c r="O111" s="61">
        <v>6161</v>
      </c>
      <c r="P111" s="61">
        <v>5708.18</v>
      </c>
      <c r="Q111" s="133">
        <v>-452.82</v>
      </c>
      <c r="R111" s="161">
        <f t="shared" si="8"/>
        <v>92.650219120272695</v>
      </c>
    </row>
    <row r="112" spans="2:18" ht="30" customHeight="1" x14ac:dyDescent="0.25">
      <c r="B112" s="20" t="s">
        <v>804</v>
      </c>
      <c r="C112" s="1" t="s">
        <v>805</v>
      </c>
      <c r="D112" s="61">
        <v>205.9</v>
      </c>
      <c r="E112" s="61">
        <v>7235.1</v>
      </c>
      <c r="F112" s="61">
        <v>429.54</v>
      </c>
      <c r="G112" s="133">
        <v>-6805.56</v>
      </c>
      <c r="H112" s="133">
        <f t="shared" si="7"/>
        <v>5.936890989758262</v>
      </c>
      <c r="I112" s="61">
        <v>205.9</v>
      </c>
      <c r="J112" s="61">
        <v>7235.1</v>
      </c>
      <c r="K112" s="61">
        <v>429.54</v>
      </c>
      <c r="L112" s="133">
        <v>-6805.56</v>
      </c>
      <c r="M112" s="133">
        <f t="shared" si="6"/>
        <v>5.936890989758262</v>
      </c>
      <c r="N112" s="61">
        <v>0</v>
      </c>
      <c r="O112" s="61">
        <v>0</v>
      </c>
      <c r="P112" s="61">
        <v>0</v>
      </c>
      <c r="Q112" s="133">
        <v>0</v>
      </c>
      <c r="R112" s="161"/>
    </row>
    <row r="113" spans="2:18" ht="30" customHeight="1" x14ac:dyDescent="0.25">
      <c r="B113" s="20" t="s">
        <v>50</v>
      </c>
      <c r="C113" s="1" t="s">
        <v>51</v>
      </c>
      <c r="D113" s="61">
        <v>205.9</v>
      </c>
      <c r="E113" s="61">
        <v>7235.1</v>
      </c>
      <c r="F113" s="61">
        <v>429.54</v>
      </c>
      <c r="G113" s="133">
        <v>-6805.56</v>
      </c>
      <c r="H113" s="133">
        <f t="shared" si="7"/>
        <v>5.936890989758262</v>
      </c>
      <c r="I113" s="61">
        <v>205.9</v>
      </c>
      <c r="J113" s="61">
        <v>7235.1</v>
      </c>
      <c r="K113" s="61">
        <v>429.54</v>
      </c>
      <c r="L113" s="133">
        <v>-6805.56</v>
      </c>
      <c r="M113" s="133">
        <f t="shared" si="6"/>
        <v>5.936890989758262</v>
      </c>
      <c r="N113" s="61">
        <v>0</v>
      </c>
      <c r="O113" s="61">
        <v>0</v>
      </c>
      <c r="P113" s="61">
        <v>0</v>
      </c>
      <c r="Q113" s="133">
        <v>0</v>
      </c>
      <c r="R113" s="161"/>
    </row>
    <row r="114" spans="2:18" s="73" customFormat="1" ht="30" customHeight="1" x14ac:dyDescent="0.25">
      <c r="B114" s="28" t="s">
        <v>839</v>
      </c>
      <c r="C114" s="74" t="s">
        <v>0</v>
      </c>
      <c r="D114" s="75">
        <v>674665.6</v>
      </c>
      <c r="E114" s="75">
        <v>1272510.669</v>
      </c>
      <c r="F114" s="75">
        <v>953286.25436999998</v>
      </c>
      <c r="G114" s="132">
        <v>-319224.41463000001</v>
      </c>
      <c r="H114" s="132">
        <f t="shared" si="7"/>
        <v>74.913812323407711</v>
      </c>
      <c r="I114" s="75">
        <v>668181.69999999995</v>
      </c>
      <c r="J114" s="75">
        <v>1265115.0689999999</v>
      </c>
      <c r="K114" s="75">
        <v>947877.42738000001</v>
      </c>
      <c r="L114" s="132">
        <v>-317237.64162000001</v>
      </c>
      <c r="M114" s="132">
        <f t="shared" si="6"/>
        <v>74.924206548993382</v>
      </c>
      <c r="N114" s="75">
        <v>6483.9</v>
      </c>
      <c r="O114" s="75">
        <v>7395.6</v>
      </c>
      <c r="P114" s="75">
        <v>5408.8269900000005</v>
      </c>
      <c r="Q114" s="132">
        <v>-1986.7730099999999</v>
      </c>
      <c r="R114" s="160">
        <f t="shared" si="8"/>
        <v>73.135742738925842</v>
      </c>
    </row>
    <row r="115" spans="2:18" ht="21.75" customHeight="1" x14ac:dyDescent="0.25">
      <c r="B115" s="20"/>
      <c r="C115" s="1"/>
      <c r="D115" s="61"/>
      <c r="E115" s="61"/>
      <c r="F115" s="61"/>
      <c r="G115" s="133"/>
      <c r="H115" s="133"/>
      <c r="I115" s="61"/>
      <c r="J115" s="61"/>
      <c r="K115" s="61"/>
      <c r="L115" s="133"/>
      <c r="M115" s="133"/>
      <c r="N115" s="61"/>
      <c r="O115" s="61"/>
      <c r="P115" s="61"/>
      <c r="Q115" s="133"/>
      <c r="R115" s="161"/>
    </row>
    <row r="116" spans="2:18" s="73" customFormat="1" ht="30" customHeight="1" x14ac:dyDescent="0.25">
      <c r="B116" s="27" t="s">
        <v>789</v>
      </c>
      <c r="C116" s="76"/>
      <c r="D116" s="75"/>
      <c r="E116" s="75"/>
      <c r="F116" s="75"/>
      <c r="G116" s="132"/>
      <c r="H116" s="132"/>
      <c r="I116" s="75"/>
      <c r="J116" s="75"/>
      <c r="K116" s="75"/>
      <c r="L116" s="132"/>
      <c r="M116" s="132"/>
      <c r="N116" s="75"/>
      <c r="O116" s="75"/>
      <c r="P116" s="75"/>
      <c r="Q116" s="132"/>
      <c r="R116" s="160"/>
    </row>
    <row r="117" spans="2:18" s="73" customFormat="1" ht="30" customHeight="1" x14ac:dyDescent="0.25">
      <c r="B117" s="28" t="s">
        <v>837</v>
      </c>
      <c r="C117" s="74" t="s">
        <v>0</v>
      </c>
      <c r="D117" s="75">
        <v>4114513.0669999998</v>
      </c>
      <c r="E117" s="75">
        <v>4631649.8159999996</v>
      </c>
      <c r="F117" s="75">
        <v>4394345.2285799999</v>
      </c>
      <c r="G117" s="132">
        <v>-237304.58742000008</v>
      </c>
      <c r="H117" s="132">
        <f t="shared" si="7"/>
        <v>94.876456622427867</v>
      </c>
      <c r="I117" s="75">
        <v>2910732.48</v>
      </c>
      <c r="J117" s="75">
        <v>3319334.3020000001</v>
      </c>
      <c r="K117" s="75">
        <v>3174412.1958600003</v>
      </c>
      <c r="L117" s="132">
        <v>-144922.10613999987</v>
      </c>
      <c r="M117" s="132">
        <f t="shared" si="6"/>
        <v>95.634000888290174</v>
      </c>
      <c r="N117" s="75">
        <v>1203780.5870000001</v>
      </c>
      <c r="O117" s="75">
        <v>1312315.514</v>
      </c>
      <c r="P117" s="75">
        <v>1219933.03272</v>
      </c>
      <c r="Q117" s="132">
        <v>-92382.481279999978</v>
      </c>
      <c r="R117" s="160">
        <f t="shared" si="8"/>
        <v>92.960345260385296</v>
      </c>
    </row>
    <row r="118" spans="2:18" s="73" customFormat="1" ht="30" customHeight="1" x14ac:dyDescent="0.25">
      <c r="B118" s="27" t="s">
        <v>833</v>
      </c>
      <c r="C118" s="74" t="s">
        <v>838</v>
      </c>
      <c r="D118" s="75">
        <v>3982826.9670000002</v>
      </c>
      <c r="E118" s="75">
        <v>4447603.0489999996</v>
      </c>
      <c r="F118" s="75">
        <v>4292980.8753500003</v>
      </c>
      <c r="G118" s="132">
        <v>-154622.1736500001</v>
      </c>
      <c r="H118" s="132">
        <f t="shared" si="7"/>
        <v>96.523471812873126</v>
      </c>
      <c r="I118" s="75">
        <v>2798433.68</v>
      </c>
      <c r="J118" s="75">
        <v>3157435.9929999998</v>
      </c>
      <c r="K118" s="75">
        <v>3087995.5259499997</v>
      </c>
      <c r="L118" s="132">
        <v>-69440.467050000196</v>
      </c>
      <c r="M118" s="132">
        <f t="shared" si="6"/>
        <v>97.800732391600377</v>
      </c>
      <c r="N118" s="75">
        <v>1184393.287</v>
      </c>
      <c r="O118" s="75">
        <v>1290167.0560000001</v>
      </c>
      <c r="P118" s="75">
        <v>1204985.3494000002</v>
      </c>
      <c r="Q118" s="132">
        <v>-85181.706599999903</v>
      </c>
      <c r="R118" s="160">
        <f t="shared" si="8"/>
        <v>93.397621943309034</v>
      </c>
    </row>
    <row r="119" spans="2:18" ht="30" customHeight="1" x14ac:dyDescent="0.25">
      <c r="B119" s="20" t="s">
        <v>793</v>
      </c>
      <c r="C119" s="1" t="s">
        <v>794</v>
      </c>
      <c r="D119" s="61">
        <v>2359609.767</v>
      </c>
      <c r="E119" s="61">
        <v>2505527.0290000001</v>
      </c>
      <c r="F119" s="61">
        <v>2451585.7897800002</v>
      </c>
      <c r="G119" s="133">
        <v>-53941.239219999792</v>
      </c>
      <c r="H119" s="133">
        <f t="shared" si="7"/>
        <v>97.847110065241296</v>
      </c>
      <c r="I119" s="61">
        <v>1689607.08</v>
      </c>
      <c r="J119" s="61">
        <v>1765752.2309999999</v>
      </c>
      <c r="K119" s="61">
        <v>1740113.47205</v>
      </c>
      <c r="L119" s="133">
        <v>-25638.758950000047</v>
      </c>
      <c r="M119" s="133">
        <f t="shared" si="6"/>
        <v>98.547997929727671</v>
      </c>
      <c r="N119" s="61">
        <v>670002.68700000003</v>
      </c>
      <c r="O119" s="61">
        <v>739774.79799999995</v>
      </c>
      <c r="P119" s="61">
        <v>711472.31773000001</v>
      </c>
      <c r="Q119" s="133">
        <v>-28302.480269999982</v>
      </c>
      <c r="R119" s="161">
        <f t="shared" si="8"/>
        <v>96.174176202471827</v>
      </c>
    </row>
    <row r="120" spans="2:18" ht="30" customHeight="1" x14ac:dyDescent="0.25">
      <c r="B120" s="20" t="s">
        <v>24</v>
      </c>
      <c r="C120" s="1" t="s">
        <v>25</v>
      </c>
      <c r="D120" s="61">
        <v>2014642.503</v>
      </c>
      <c r="E120" s="61">
        <v>2139532.33402</v>
      </c>
      <c r="F120" s="61">
        <v>2098311.2338800002</v>
      </c>
      <c r="G120" s="133">
        <v>-41221.100139999864</v>
      </c>
      <c r="H120" s="133">
        <f t="shared" si="7"/>
        <v>98.073359327898117</v>
      </c>
      <c r="I120" s="61">
        <v>1442331.65</v>
      </c>
      <c r="J120" s="61">
        <v>1507684.4709999999</v>
      </c>
      <c r="K120" s="61">
        <v>1489523.79155</v>
      </c>
      <c r="L120" s="133">
        <v>-18160.679450000047</v>
      </c>
      <c r="M120" s="133">
        <f t="shared" si="6"/>
        <v>98.795458877549194</v>
      </c>
      <c r="N120" s="61">
        <v>572310.853</v>
      </c>
      <c r="O120" s="61">
        <v>631847.86301999993</v>
      </c>
      <c r="P120" s="61">
        <v>608787.44232999999</v>
      </c>
      <c r="Q120" s="133">
        <v>-23060.420689999937</v>
      </c>
      <c r="R120" s="161">
        <f t="shared" si="8"/>
        <v>96.350320695906191</v>
      </c>
    </row>
    <row r="121" spans="2:18" ht="30" customHeight="1" x14ac:dyDescent="0.25">
      <c r="B121" s="20" t="s">
        <v>26</v>
      </c>
      <c r="C121" s="1" t="s">
        <v>27</v>
      </c>
      <c r="D121" s="61">
        <v>344967.26400000002</v>
      </c>
      <c r="E121" s="61">
        <v>365994.69498000003</v>
      </c>
      <c r="F121" s="61">
        <v>353274.55589999998</v>
      </c>
      <c r="G121" s="133">
        <v>-12720.139080000043</v>
      </c>
      <c r="H121" s="133">
        <f t="shared" si="7"/>
        <v>96.524501788012216</v>
      </c>
      <c r="I121" s="61">
        <v>247275.43</v>
      </c>
      <c r="J121" s="61">
        <v>258067.76</v>
      </c>
      <c r="K121" s="61">
        <v>250589.68049999999</v>
      </c>
      <c r="L121" s="133">
        <v>-7478.0794999999998</v>
      </c>
      <c r="M121" s="133">
        <f t="shared" si="6"/>
        <v>97.102280618082631</v>
      </c>
      <c r="N121" s="61">
        <v>97691.834000000003</v>
      </c>
      <c r="O121" s="61">
        <v>107926.93498000001</v>
      </c>
      <c r="P121" s="61">
        <v>102684.8754</v>
      </c>
      <c r="Q121" s="133">
        <v>-5242.0595799999983</v>
      </c>
      <c r="R121" s="161">
        <f t="shared" si="8"/>
        <v>95.142955203007091</v>
      </c>
    </row>
    <row r="122" spans="2:18" ht="30" customHeight="1" x14ac:dyDescent="0.25">
      <c r="B122" s="20" t="s">
        <v>795</v>
      </c>
      <c r="C122" s="1" t="s">
        <v>796</v>
      </c>
      <c r="D122" s="61">
        <v>1547426.4</v>
      </c>
      <c r="E122" s="61">
        <v>1800587.52</v>
      </c>
      <c r="F122" s="61">
        <v>1700015.7045699998</v>
      </c>
      <c r="G122" s="133">
        <v>-100571.81543000006</v>
      </c>
      <c r="H122" s="133">
        <f t="shared" si="7"/>
        <v>94.414500027746485</v>
      </c>
      <c r="I122" s="61">
        <v>1075855</v>
      </c>
      <c r="J122" s="61">
        <v>1298753.162</v>
      </c>
      <c r="K122" s="61">
        <v>1254997.3939</v>
      </c>
      <c r="L122" s="133">
        <v>-43755.768099999907</v>
      </c>
      <c r="M122" s="133">
        <f t="shared" si="6"/>
        <v>96.63094039881922</v>
      </c>
      <c r="N122" s="61">
        <v>471571.4</v>
      </c>
      <c r="O122" s="61">
        <v>501834.35800000001</v>
      </c>
      <c r="P122" s="61">
        <v>445018.31067000004</v>
      </c>
      <c r="Q122" s="133">
        <v>-56816.047329999987</v>
      </c>
      <c r="R122" s="161">
        <f t="shared" si="8"/>
        <v>88.678326538574709</v>
      </c>
    </row>
    <row r="123" spans="2:18" ht="30" customHeight="1" x14ac:dyDescent="0.25">
      <c r="B123" s="20" t="s">
        <v>28</v>
      </c>
      <c r="C123" s="1" t="s">
        <v>29</v>
      </c>
      <c r="D123" s="61">
        <v>1289101.1000000001</v>
      </c>
      <c r="E123" s="61">
        <v>1485144.7819999999</v>
      </c>
      <c r="F123" s="61">
        <v>1420000.8167000001</v>
      </c>
      <c r="G123" s="133">
        <v>-65143.965299999953</v>
      </c>
      <c r="H123" s="133">
        <f t="shared" si="7"/>
        <v>95.613628644860299</v>
      </c>
      <c r="I123" s="61">
        <v>935940.3</v>
      </c>
      <c r="J123" s="61">
        <v>1112896.159</v>
      </c>
      <c r="K123" s="61">
        <v>1079987.03434</v>
      </c>
      <c r="L123" s="133">
        <v>-32909.124660000089</v>
      </c>
      <c r="M123" s="133">
        <f t="shared" si="6"/>
        <v>97.042929441901322</v>
      </c>
      <c r="N123" s="61">
        <v>353160.8</v>
      </c>
      <c r="O123" s="61">
        <v>372248.62300000002</v>
      </c>
      <c r="P123" s="61">
        <v>340013.78236000001</v>
      </c>
      <c r="Q123" s="133">
        <v>-32234.840639999984</v>
      </c>
      <c r="R123" s="161">
        <f t="shared" si="8"/>
        <v>91.340507755216066</v>
      </c>
    </row>
    <row r="124" spans="2:18" ht="30" customHeight="1" x14ac:dyDescent="0.25">
      <c r="B124" s="20" t="s">
        <v>30</v>
      </c>
      <c r="C124" s="1" t="s">
        <v>31</v>
      </c>
      <c r="D124" s="61">
        <v>157670.20000000001</v>
      </c>
      <c r="E124" s="61">
        <v>191138.462</v>
      </c>
      <c r="F124" s="61">
        <v>163391.15766</v>
      </c>
      <c r="G124" s="133">
        <v>-27747.304340000002</v>
      </c>
      <c r="H124" s="133">
        <f t="shared" si="7"/>
        <v>85.483139264770273</v>
      </c>
      <c r="I124" s="61">
        <v>82234.2</v>
      </c>
      <c r="J124" s="61">
        <v>105715.20299999999</v>
      </c>
      <c r="K124" s="61">
        <v>97052.367270000002</v>
      </c>
      <c r="L124" s="133">
        <v>-8662.8357300000043</v>
      </c>
      <c r="M124" s="133">
        <f t="shared" si="6"/>
        <v>91.805496764736858</v>
      </c>
      <c r="N124" s="61">
        <v>75436</v>
      </c>
      <c r="O124" s="61">
        <v>85423.259000000005</v>
      </c>
      <c r="P124" s="61">
        <v>66338.790389999995</v>
      </c>
      <c r="Q124" s="133">
        <v>-19084.46861</v>
      </c>
      <c r="R124" s="161">
        <f t="shared" si="8"/>
        <v>77.658931731930281</v>
      </c>
    </row>
    <row r="125" spans="2:18" ht="30" customHeight="1" x14ac:dyDescent="0.25">
      <c r="B125" s="20" t="s">
        <v>32</v>
      </c>
      <c r="C125" s="1" t="s">
        <v>33</v>
      </c>
      <c r="D125" s="61">
        <v>100655.1</v>
      </c>
      <c r="E125" s="61">
        <v>124304.276</v>
      </c>
      <c r="F125" s="61">
        <v>116623.73020999999</v>
      </c>
      <c r="G125" s="133">
        <v>-7680.5457900000065</v>
      </c>
      <c r="H125" s="133">
        <f t="shared" si="7"/>
        <v>93.821173303804926</v>
      </c>
      <c r="I125" s="61">
        <v>57680.5</v>
      </c>
      <c r="J125" s="61">
        <v>80141.8</v>
      </c>
      <c r="K125" s="61">
        <v>77957.992290000009</v>
      </c>
      <c r="L125" s="133">
        <v>-2183.8077099999932</v>
      </c>
      <c r="M125" s="133">
        <f t="shared" si="6"/>
        <v>97.275070300392557</v>
      </c>
      <c r="N125" s="61">
        <v>42974.6</v>
      </c>
      <c r="O125" s="61">
        <v>44162.476000000002</v>
      </c>
      <c r="P125" s="61">
        <v>38665.73792</v>
      </c>
      <c r="Q125" s="133">
        <v>-5496.7380799999983</v>
      </c>
      <c r="R125" s="161">
        <f t="shared" si="8"/>
        <v>87.55337431714652</v>
      </c>
    </row>
    <row r="126" spans="2:18" ht="30" customHeight="1" x14ac:dyDescent="0.25">
      <c r="B126" s="20" t="s">
        <v>798</v>
      </c>
      <c r="C126" s="1" t="s">
        <v>799</v>
      </c>
      <c r="D126" s="61">
        <v>30227.200000000001</v>
      </c>
      <c r="E126" s="61">
        <v>35307.199999999997</v>
      </c>
      <c r="F126" s="61">
        <v>35244.1</v>
      </c>
      <c r="G126" s="133">
        <v>-63.1</v>
      </c>
      <c r="H126" s="133">
        <f t="shared" si="7"/>
        <v>99.821282911134276</v>
      </c>
      <c r="I126" s="61">
        <v>0</v>
      </c>
      <c r="J126" s="61">
        <v>0</v>
      </c>
      <c r="K126" s="61">
        <v>0</v>
      </c>
      <c r="L126" s="133">
        <v>0</v>
      </c>
      <c r="M126" s="133"/>
      <c r="N126" s="61">
        <v>30227.200000000001</v>
      </c>
      <c r="O126" s="61">
        <v>35307.199999999997</v>
      </c>
      <c r="P126" s="61">
        <v>35244.1</v>
      </c>
      <c r="Q126" s="133">
        <v>-63.1</v>
      </c>
      <c r="R126" s="161">
        <f t="shared" si="8"/>
        <v>99.821282911134276</v>
      </c>
    </row>
    <row r="127" spans="2:18" ht="30" customHeight="1" x14ac:dyDescent="0.25">
      <c r="B127" s="20" t="s">
        <v>40</v>
      </c>
      <c r="C127" s="1" t="s">
        <v>41</v>
      </c>
      <c r="D127" s="61">
        <v>29677.200000000001</v>
      </c>
      <c r="E127" s="61">
        <v>34697.199999999997</v>
      </c>
      <c r="F127" s="61">
        <v>34634.400000000001</v>
      </c>
      <c r="G127" s="133">
        <v>-62.8</v>
      </c>
      <c r="H127" s="133">
        <f t="shared" si="7"/>
        <v>99.819005568172656</v>
      </c>
      <c r="I127" s="61">
        <v>0</v>
      </c>
      <c r="J127" s="61">
        <v>0</v>
      </c>
      <c r="K127" s="61">
        <v>0</v>
      </c>
      <c r="L127" s="133">
        <v>0</v>
      </c>
      <c r="M127" s="133"/>
      <c r="N127" s="61">
        <v>29677.200000000001</v>
      </c>
      <c r="O127" s="61">
        <v>34697.199999999997</v>
      </c>
      <c r="P127" s="61">
        <v>34634.400000000001</v>
      </c>
      <c r="Q127" s="133">
        <v>-62.8</v>
      </c>
      <c r="R127" s="161">
        <f t="shared" si="8"/>
        <v>99.819005568172656</v>
      </c>
    </row>
    <row r="128" spans="2:18" ht="30" customHeight="1" x14ac:dyDescent="0.25">
      <c r="B128" s="20" t="s">
        <v>52</v>
      </c>
      <c r="C128" s="1" t="s">
        <v>53</v>
      </c>
      <c r="D128" s="61">
        <v>550</v>
      </c>
      <c r="E128" s="61">
        <v>610</v>
      </c>
      <c r="F128" s="61">
        <v>609.70000000000005</v>
      </c>
      <c r="G128" s="133">
        <v>-0.3</v>
      </c>
      <c r="H128" s="133">
        <f t="shared" si="7"/>
        <v>99.950819672131146</v>
      </c>
      <c r="I128" s="61">
        <v>0</v>
      </c>
      <c r="J128" s="61">
        <v>0</v>
      </c>
      <c r="K128" s="61">
        <v>0</v>
      </c>
      <c r="L128" s="133">
        <v>0</v>
      </c>
      <c r="M128" s="133"/>
      <c r="N128" s="61">
        <v>550</v>
      </c>
      <c r="O128" s="61">
        <v>610</v>
      </c>
      <c r="P128" s="61">
        <v>609.70000000000005</v>
      </c>
      <c r="Q128" s="133">
        <v>-0.3</v>
      </c>
      <c r="R128" s="161">
        <f t="shared" si="8"/>
        <v>99.950819672131146</v>
      </c>
    </row>
    <row r="129" spans="2:18" ht="30" customHeight="1" x14ac:dyDescent="0.25">
      <c r="B129" s="20" t="s">
        <v>800</v>
      </c>
      <c r="C129" s="1" t="s">
        <v>801</v>
      </c>
      <c r="D129" s="61">
        <v>0</v>
      </c>
      <c r="E129" s="61">
        <v>824.5</v>
      </c>
      <c r="F129" s="61">
        <v>824.5</v>
      </c>
      <c r="G129" s="133">
        <v>0</v>
      </c>
      <c r="H129" s="133">
        <f t="shared" si="7"/>
        <v>100</v>
      </c>
      <c r="I129" s="61">
        <v>0</v>
      </c>
      <c r="J129" s="61">
        <v>824.5</v>
      </c>
      <c r="K129" s="61">
        <v>824.5</v>
      </c>
      <c r="L129" s="133">
        <v>0</v>
      </c>
      <c r="M129" s="133">
        <f t="shared" si="6"/>
        <v>100</v>
      </c>
      <c r="N129" s="61">
        <v>0</v>
      </c>
      <c r="O129" s="61">
        <v>0</v>
      </c>
      <c r="P129" s="61">
        <v>0</v>
      </c>
      <c r="Q129" s="133">
        <v>0</v>
      </c>
      <c r="R129" s="161"/>
    </row>
    <row r="130" spans="2:18" ht="30" customHeight="1" x14ac:dyDescent="0.25">
      <c r="B130" s="20" t="s">
        <v>42</v>
      </c>
      <c r="C130" s="1" t="s">
        <v>43</v>
      </c>
      <c r="D130" s="61">
        <v>0</v>
      </c>
      <c r="E130" s="61">
        <v>824.5</v>
      </c>
      <c r="F130" s="61">
        <v>824.5</v>
      </c>
      <c r="G130" s="133">
        <v>0</v>
      </c>
      <c r="H130" s="133">
        <f t="shared" si="7"/>
        <v>100</v>
      </c>
      <c r="I130" s="61">
        <v>0</v>
      </c>
      <c r="J130" s="61">
        <v>824.5</v>
      </c>
      <c r="K130" s="61">
        <v>824.5</v>
      </c>
      <c r="L130" s="133">
        <v>0</v>
      </c>
      <c r="M130" s="133">
        <f t="shared" si="6"/>
        <v>100</v>
      </c>
      <c r="N130" s="61">
        <v>0</v>
      </c>
      <c r="O130" s="61">
        <v>0</v>
      </c>
      <c r="P130" s="61">
        <v>0</v>
      </c>
      <c r="Q130" s="133">
        <v>0</v>
      </c>
      <c r="R130" s="161"/>
    </row>
    <row r="131" spans="2:18" ht="30" customHeight="1" x14ac:dyDescent="0.25">
      <c r="B131" s="20" t="s">
        <v>804</v>
      </c>
      <c r="C131" s="1" t="s">
        <v>805</v>
      </c>
      <c r="D131" s="61">
        <v>45563.6</v>
      </c>
      <c r="E131" s="61">
        <v>105356.8</v>
      </c>
      <c r="F131" s="61">
        <v>105310.781</v>
      </c>
      <c r="G131" s="133">
        <v>-46.018999999999998</v>
      </c>
      <c r="H131" s="133">
        <f t="shared" si="7"/>
        <v>99.956320807010073</v>
      </c>
      <c r="I131" s="61">
        <v>32971.599999999999</v>
      </c>
      <c r="J131" s="61">
        <v>92106.1</v>
      </c>
      <c r="K131" s="61">
        <v>92060.160000000003</v>
      </c>
      <c r="L131" s="133">
        <v>-45.94</v>
      </c>
      <c r="M131" s="133">
        <f t="shared" si="6"/>
        <v>99.950122738884829</v>
      </c>
      <c r="N131" s="61">
        <v>12592</v>
      </c>
      <c r="O131" s="61">
        <v>13250.7</v>
      </c>
      <c r="P131" s="61">
        <v>13250.620999999999</v>
      </c>
      <c r="Q131" s="133">
        <v>-7.9000000000000001E-2</v>
      </c>
      <c r="R131" s="161">
        <f t="shared" si="8"/>
        <v>99.999403805081982</v>
      </c>
    </row>
    <row r="132" spans="2:18" ht="30" customHeight="1" x14ac:dyDescent="0.25">
      <c r="B132" s="20" t="s">
        <v>50</v>
      </c>
      <c r="C132" s="1" t="s">
        <v>51</v>
      </c>
      <c r="D132" s="61">
        <v>45563.6</v>
      </c>
      <c r="E132" s="61">
        <v>105356.8</v>
      </c>
      <c r="F132" s="61">
        <v>105310.781</v>
      </c>
      <c r="G132" s="133">
        <v>-46.018999999999998</v>
      </c>
      <c r="H132" s="133">
        <f t="shared" si="7"/>
        <v>99.956320807010073</v>
      </c>
      <c r="I132" s="61">
        <v>32971.599999999999</v>
      </c>
      <c r="J132" s="61">
        <v>92106.1</v>
      </c>
      <c r="K132" s="61">
        <v>92060.160000000003</v>
      </c>
      <c r="L132" s="133">
        <v>-45.94</v>
      </c>
      <c r="M132" s="133">
        <f t="shared" si="6"/>
        <v>99.950122738884829</v>
      </c>
      <c r="N132" s="61">
        <v>12592</v>
      </c>
      <c r="O132" s="61">
        <v>13250.7</v>
      </c>
      <c r="P132" s="61">
        <v>13250.620999999999</v>
      </c>
      <c r="Q132" s="133">
        <v>-7.9000000000000001E-2</v>
      </c>
      <c r="R132" s="161">
        <f t="shared" si="8"/>
        <v>99.999403805081982</v>
      </c>
    </row>
    <row r="133" spans="2:18" s="73" customFormat="1" ht="30" customHeight="1" x14ac:dyDescent="0.25">
      <c r="B133" s="28" t="s">
        <v>839</v>
      </c>
      <c r="C133" s="74" t="s">
        <v>0</v>
      </c>
      <c r="D133" s="75">
        <v>131686.1</v>
      </c>
      <c r="E133" s="75">
        <v>184046.76699999999</v>
      </c>
      <c r="F133" s="75">
        <v>101364.35323000001</v>
      </c>
      <c r="G133" s="132">
        <v>-82682.413769999999</v>
      </c>
      <c r="H133" s="132">
        <f t="shared" si="7"/>
        <v>55.075323996318836</v>
      </c>
      <c r="I133" s="75">
        <v>112298.8</v>
      </c>
      <c r="J133" s="75">
        <v>161898.30900000001</v>
      </c>
      <c r="K133" s="75">
        <v>86416.669909999997</v>
      </c>
      <c r="L133" s="132">
        <v>-75481.639089999997</v>
      </c>
      <c r="M133" s="132">
        <f t="shared" si="6"/>
        <v>53.377129411524606</v>
      </c>
      <c r="N133" s="75">
        <v>19387.3</v>
      </c>
      <c r="O133" s="75">
        <v>22148.457999999999</v>
      </c>
      <c r="P133" s="75">
        <v>14947.68332</v>
      </c>
      <c r="Q133" s="132">
        <v>-7200.7746799999995</v>
      </c>
      <c r="R133" s="160">
        <f t="shared" si="8"/>
        <v>67.488595910378962</v>
      </c>
    </row>
    <row r="134" spans="2:18" ht="24.75" customHeight="1" x14ac:dyDescent="0.25">
      <c r="B134" s="20"/>
      <c r="C134" s="1"/>
      <c r="D134" s="61"/>
      <c r="E134" s="61"/>
      <c r="F134" s="61"/>
      <c r="G134" s="133"/>
      <c r="H134" s="133"/>
      <c r="I134" s="61"/>
      <c r="J134" s="61"/>
      <c r="K134" s="61"/>
      <c r="L134" s="133"/>
      <c r="M134" s="133"/>
      <c r="N134" s="61"/>
      <c r="O134" s="61"/>
      <c r="P134" s="61"/>
      <c r="Q134" s="133"/>
      <c r="R134" s="161"/>
    </row>
    <row r="135" spans="2:18" s="73" customFormat="1" ht="30" customHeight="1" x14ac:dyDescent="0.25">
      <c r="B135" s="27" t="s">
        <v>790</v>
      </c>
      <c r="C135" s="76"/>
      <c r="D135" s="75"/>
      <c r="E135" s="75"/>
      <c r="F135" s="75"/>
      <c r="G135" s="132"/>
      <c r="H135" s="132"/>
      <c r="I135" s="75"/>
      <c r="J135" s="75"/>
      <c r="K135" s="75"/>
      <c r="L135" s="132"/>
      <c r="M135" s="132"/>
      <c r="N135" s="75"/>
      <c r="O135" s="75"/>
      <c r="P135" s="75"/>
      <c r="Q135" s="132"/>
      <c r="R135" s="160"/>
    </row>
    <row r="136" spans="2:18" s="73" customFormat="1" ht="30" customHeight="1" x14ac:dyDescent="0.25">
      <c r="B136" s="28" t="s">
        <v>837</v>
      </c>
      <c r="C136" s="74" t="s">
        <v>0</v>
      </c>
      <c r="D136" s="75">
        <v>44265455.843999997</v>
      </c>
      <c r="E136" s="75">
        <v>49657261.689400002</v>
      </c>
      <c r="F136" s="75">
        <v>43752094.614069998</v>
      </c>
      <c r="G136" s="132">
        <v>-5905167.0753300022</v>
      </c>
      <c r="H136" s="132">
        <f t="shared" si="7"/>
        <v>88.108149997746381</v>
      </c>
      <c r="I136" s="75">
        <v>36635341.700000003</v>
      </c>
      <c r="J136" s="75">
        <v>42017670.116999999</v>
      </c>
      <c r="K136" s="75">
        <v>36955401.375769995</v>
      </c>
      <c r="L136" s="132">
        <v>-5062268.7412300035</v>
      </c>
      <c r="M136" s="132">
        <f t="shared" si="6"/>
        <v>87.952047966643804</v>
      </c>
      <c r="N136" s="75">
        <v>7630114.1440000003</v>
      </c>
      <c r="O136" s="75">
        <v>7639591.5723999999</v>
      </c>
      <c r="P136" s="75">
        <v>6796693.2383000003</v>
      </c>
      <c r="Q136" s="132">
        <v>-842898.3340999994</v>
      </c>
      <c r="R136" s="160">
        <f t="shared" si="8"/>
        <v>88.966709461992863</v>
      </c>
    </row>
    <row r="137" spans="2:18" s="73" customFormat="1" ht="30" customHeight="1" x14ac:dyDescent="0.25">
      <c r="B137" s="27" t="s">
        <v>833</v>
      </c>
      <c r="C137" s="74" t="s">
        <v>838</v>
      </c>
      <c r="D137" s="75">
        <v>36997994.899999999</v>
      </c>
      <c r="E137" s="75">
        <v>37643643.945500001</v>
      </c>
      <c r="F137" s="75">
        <v>36772411.688819997</v>
      </c>
      <c r="G137" s="132">
        <v>-871232.25668000034</v>
      </c>
      <c r="H137" s="132">
        <f t="shared" si="7"/>
        <v>97.685579382428116</v>
      </c>
      <c r="I137" s="75">
        <v>30439695.699999999</v>
      </c>
      <c r="J137" s="75">
        <v>31106588.443</v>
      </c>
      <c r="K137" s="75">
        <v>30705291.37864</v>
      </c>
      <c r="L137" s="132">
        <v>-401297.0643600006</v>
      </c>
      <c r="M137" s="132">
        <f t="shared" si="6"/>
        <v>98.70992903932445</v>
      </c>
      <c r="N137" s="75">
        <v>6558299.2000000002</v>
      </c>
      <c r="O137" s="75">
        <v>6537055.5025000004</v>
      </c>
      <c r="P137" s="75">
        <v>6067120.31018</v>
      </c>
      <c r="Q137" s="132">
        <v>-469935.19231999968</v>
      </c>
      <c r="R137" s="160">
        <f t="shared" si="8"/>
        <v>92.811209999054157</v>
      </c>
    </row>
    <row r="138" spans="2:18" ht="30" customHeight="1" x14ac:dyDescent="0.25">
      <c r="B138" s="20" t="s">
        <v>793</v>
      </c>
      <c r="C138" s="1" t="s">
        <v>794</v>
      </c>
      <c r="D138" s="61">
        <v>31212598.399999999</v>
      </c>
      <c r="E138" s="61">
        <v>31799465.743999999</v>
      </c>
      <c r="F138" s="61">
        <v>32161851.88264</v>
      </c>
      <c r="G138" s="133">
        <v>362386.13863999938</v>
      </c>
      <c r="H138" s="133">
        <f t="shared" si="7"/>
        <v>101.13959819815017</v>
      </c>
      <c r="I138" s="61">
        <v>27836051.699999999</v>
      </c>
      <c r="J138" s="61">
        <v>28566682.603999998</v>
      </c>
      <c r="K138" s="61">
        <v>29017784.171130002</v>
      </c>
      <c r="L138" s="133">
        <v>451101.56713000109</v>
      </c>
      <c r="M138" s="133">
        <f t="shared" si="6"/>
        <v>101.57911779041098</v>
      </c>
      <c r="N138" s="61">
        <v>3376546.7</v>
      </c>
      <c r="O138" s="61">
        <v>3232783.14</v>
      </c>
      <c r="P138" s="61">
        <v>3144067.7115100003</v>
      </c>
      <c r="Q138" s="133">
        <v>-88715.428489999773</v>
      </c>
      <c r="R138" s="161">
        <f t="shared" si="8"/>
        <v>97.25575689280538</v>
      </c>
    </row>
    <row r="139" spans="2:18" ht="30" customHeight="1" x14ac:dyDescent="0.25">
      <c r="B139" s="20" t="s">
        <v>24</v>
      </c>
      <c r="C139" s="1" t="s">
        <v>25</v>
      </c>
      <c r="D139" s="61">
        <v>26655265.100000001</v>
      </c>
      <c r="E139" s="61">
        <v>27162155.039999999</v>
      </c>
      <c r="F139" s="61">
        <v>27501505.433900002</v>
      </c>
      <c r="G139" s="133">
        <v>339350.39390000154</v>
      </c>
      <c r="H139" s="133">
        <f t="shared" si="7"/>
        <v>101.24935003647634</v>
      </c>
      <c r="I139" s="61">
        <v>23773590.800000001</v>
      </c>
      <c r="J139" s="61">
        <v>24403778</v>
      </c>
      <c r="K139" s="61">
        <v>24812850.46012</v>
      </c>
      <c r="L139" s="133">
        <v>409072.46011999896</v>
      </c>
      <c r="M139" s="133">
        <f t="shared" si="6"/>
        <v>101.67626692932545</v>
      </c>
      <c r="N139" s="61">
        <v>2881674.3</v>
      </c>
      <c r="O139" s="61">
        <v>2758377.04</v>
      </c>
      <c r="P139" s="61">
        <v>2688654.9737800001</v>
      </c>
      <c r="Q139" s="133">
        <v>-69722.06621999979</v>
      </c>
      <c r="R139" s="161">
        <f t="shared" si="8"/>
        <v>97.472351850057464</v>
      </c>
    </row>
    <row r="140" spans="2:18" ht="30" customHeight="1" x14ac:dyDescent="0.25">
      <c r="B140" s="20" t="s">
        <v>26</v>
      </c>
      <c r="C140" s="1" t="s">
        <v>27</v>
      </c>
      <c r="D140" s="61">
        <v>4557333.3</v>
      </c>
      <c r="E140" s="61">
        <v>4637310.7039999999</v>
      </c>
      <c r="F140" s="61">
        <v>4660346.4487399999</v>
      </c>
      <c r="G140" s="133">
        <v>23035.744739999773</v>
      </c>
      <c r="H140" s="133">
        <f t="shared" si="7"/>
        <v>100.49674792590737</v>
      </c>
      <c r="I140" s="61">
        <v>4062460.9</v>
      </c>
      <c r="J140" s="61">
        <v>4162904.6039999998</v>
      </c>
      <c r="K140" s="61">
        <v>4204933.7110100007</v>
      </c>
      <c r="L140" s="133">
        <v>42029.107010000225</v>
      </c>
      <c r="M140" s="133">
        <f t="shared" si="6"/>
        <v>101.00961014022796</v>
      </c>
      <c r="N140" s="61">
        <v>494872.4</v>
      </c>
      <c r="O140" s="61">
        <v>474406.1</v>
      </c>
      <c r="P140" s="61">
        <v>455412.73772999999</v>
      </c>
      <c r="Q140" s="133">
        <v>-18993.36226999998</v>
      </c>
      <c r="R140" s="161">
        <f t="shared" si="8"/>
        <v>95.99639164209735</v>
      </c>
    </row>
    <row r="141" spans="2:18" ht="30" customHeight="1" x14ac:dyDescent="0.25">
      <c r="B141" s="20" t="s">
        <v>795</v>
      </c>
      <c r="C141" s="1" t="s">
        <v>796</v>
      </c>
      <c r="D141" s="61">
        <v>5615226.5999999996</v>
      </c>
      <c r="E141" s="61">
        <v>5671296.2015000004</v>
      </c>
      <c r="F141" s="61">
        <v>4445149.8420099998</v>
      </c>
      <c r="G141" s="133">
        <v>-1226146.3594899997</v>
      </c>
      <c r="H141" s="133">
        <f t="shared" si="7"/>
        <v>78.379786279445298</v>
      </c>
      <c r="I141" s="61">
        <v>2451527</v>
      </c>
      <c r="J141" s="61">
        <v>2387510.639</v>
      </c>
      <c r="K141" s="61">
        <v>1542380.7981099999</v>
      </c>
      <c r="L141" s="133">
        <v>-845129.84089000011</v>
      </c>
      <c r="M141" s="133">
        <f t="shared" si="6"/>
        <v>64.602049218763696</v>
      </c>
      <c r="N141" s="61">
        <v>3163699.6</v>
      </c>
      <c r="O141" s="61">
        <v>3283785.5625</v>
      </c>
      <c r="P141" s="61">
        <v>2902769.0438999999</v>
      </c>
      <c r="Q141" s="133">
        <v>-381016.51859999989</v>
      </c>
      <c r="R141" s="161">
        <f t="shared" si="8"/>
        <v>88.397034113581824</v>
      </c>
    </row>
    <row r="142" spans="2:18" ht="30" customHeight="1" x14ac:dyDescent="0.25">
      <c r="B142" s="20" t="s">
        <v>28</v>
      </c>
      <c r="C142" s="1" t="s">
        <v>29</v>
      </c>
      <c r="D142" s="61">
        <v>3189307.6</v>
      </c>
      <c r="E142" s="61">
        <v>2987911.5389999999</v>
      </c>
      <c r="F142" s="61">
        <v>1892723.98854</v>
      </c>
      <c r="G142" s="133">
        <v>-1095187.5504600001</v>
      </c>
      <c r="H142" s="133">
        <f t="shared" si="7"/>
        <v>63.346051709866238</v>
      </c>
      <c r="I142" s="61">
        <v>1961176.8</v>
      </c>
      <c r="J142" s="61">
        <v>1871993.5390000001</v>
      </c>
      <c r="K142" s="61">
        <v>1004274.44439</v>
      </c>
      <c r="L142" s="133">
        <v>-867719.09461000003</v>
      </c>
      <c r="M142" s="133">
        <f t="shared" si="6"/>
        <v>53.647324281176381</v>
      </c>
      <c r="N142" s="61">
        <v>1228130.8</v>
      </c>
      <c r="O142" s="61">
        <v>1115918</v>
      </c>
      <c r="P142" s="61">
        <v>888449.54414999997</v>
      </c>
      <c r="Q142" s="133">
        <v>-227468.45585000003</v>
      </c>
      <c r="R142" s="161">
        <f t="shared" si="8"/>
        <v>79.616024129909178</v>
      </c>
    </row>
    <row r="143" spans="2:18" ht="30" customHeight="1" x14ac:dyDescent="0.25">
      <c r="B143" s="20" t="s">
        <v>30</v>
      </c>
      <c r="C143" s="1" t="s">
        <v>31</v>
      </c>
      <c r="D143" s="61">
        <v>998124.3</v>
      </c>
      <c r="E143" s="61">
        <v>1129180.023</v>
      </c>
      <c r="F143" s="61">
        <v>1037767.82589</v>
      </c>
      <c r="G143" s="133">
        <v>-91412.197110000008</v>
      </c>
      <c r="H143" s="133">
        <f t="shared" si="7"/>
        <v>91.904550625405463</v>
      </c>
      <c r="I143" s="61">
        <v>261302.2</v>
      </c>
      <c r="J143" s="61">
        <v>278386.09999999998</v>
      </c>
      <c r="K143" s="61">
        <v>276804.37388999999</v>
      </c>
      <c r="L143" s="133">
        <v>-1581.7261100000144</v>
      </c>
      <c r="M143" s="133">
        <f t="shared" si="6"/>
        <v>99.431822885553558</v>
      </c>
      <c r="N143" s="61">
        <v>736822.1</v>
      </c>
      <c r="O143" s="61">
        <v>850793.92299999995</v>
      </c>
      <c r="P143" s="61">
        <v>760963.45200000005</v>
      </c>
      <c r="Q143" s="133">
        <v>-89830.471000000005</v>
      </c>
      <c r="R143" s="161">
        <f t="shared" si="8"/>
        <v>89.441571152360012</v>
      </c>
    </row>
    <row r="144" spans="2:18" ht="30" customHeight="1" x14ac:dyDescent="0.25">
      <c r="B144" s="20" t="s">
        <v>32</v>
      </c>
      <c r="C144" s="1" t="s">
        <v>33</v>
      </c>
      <c r="D144" s="61">
        <v>1427794.7</v>
      </c>
      <c r="E144" s="61">
        <v>1554204.6395</v>
      </c>
      <c r="F144" s="61">
        <v>1514658.02758</v>
      </c>
      <c r="G144" s="133">
        <v>-39546.611920000076</v>
      </c>
      <c r="H144" s="133">
        <f t="shared" si="7"/>
        <v>97.455508051197</v>
      </c>
      <c r="I144" s="61">
        <v>229048</v>
      </c>
      <c r="J144" s="61">
        <v>237131</v>
      </c>
      <c r="K144" s="61">
        <v>261301.97983000003</v>
      </c>
      <c r="L144" s="133">
        <v>24170.979830000015</v>
      </c>
      <c r="M144" s="133">
        <f t="shared" si="6"/>
        <v>110.19309151059964</v>
      </c>
      <c r="N144" s="61">
        <v>1198746.7</v>
      </c>
      <c r="O144" s="61">
        <v>1317073.6395</v>
      </c>
      <c r="P144" s="61">
        <v>1253356.0477499999</v>
      </c>
      <c r="Q144" s="133">
        <v>-63717.59175</v>
      </c>
      <c r="R144" s="161">
        <f t="shared" si="8"/>
        <v>95.162184570470245</v>
      </c>
    </row>
    <row r="145" spans="2:18" ht="30" customHeight="1" x14ac:dyDescent="0.25">
      <c r="B145" s="20" t="s">
        <v>798</v>
      </c>
      <c r="C145" s="1" t="s">
        <v>799</v>
      </c>
      <c r="D145" s="61">
        <v>1760.7</v>
      </c>
      <c r="E145" s="61">
        <v>1922</v>
      </c>
      <c r="F145" s="61">
        <v>1907.9692</v>
      </c>
      <c r="G145" s="133">
        <v>-14.030800000000047</v>
      </c>
      <c r="H145" s="133">
        <f t="shared" si="7"/>
        <v>99.269989594172742</v>
      </c>
      <c r="I145" s="61">
        <v>0</v>
      </c>
      <c r="J145" s="61">
        <v>0</v>
      </c>
      <c r="K145" s="61">
        <v>0</v>
      </c>
      <c r="L145" s="133">
        <v>0</v>
      </c>
      <c r="M145" s="133"/>
      <c r="N145" s="61">
        <v>1760.7</v>
      </c>
      <c r="O145" s="61">
        <v>1922</v>
      </c>
      <c r="P145" s="61">
        <v>1907.9692</v>
      </c>
      <c r="Q145" s="133">
        <v>-14.030800000000047</v>
      </c>
      <c r="R145" s="161">
        <f t="shared" si="8"/>
        <v>99.269989594172742</v>
      </c>
    </row>
    <row r="146" spans="2:18" ht="30" customHeight="1" x14ac:dyDescent="0.25">
      <c r="B146" s="20" t="s">
        <v>40</v>
      </c>
      <c r="C146" s="1" t="s">
        <v>41</v>
      </c>
      <c r="D146" s="61">
        <v>1760.7</v>
      </c>
      <c r="E146" s="61">
        <v>1922</v>
      </c>
      <c r="F146" s="61">
        <v>1907.9692</v>
      </c>
      <c r="G146" s="133">
        <v>-14.030800000000047</v>
      </c>
      <c r="H146" s="133">
        <f t="shared" si="7"/>
        <v>99.269989594172742</v>
      </c>
      <c r="I146" s="61">
        <v>0</v>
      </c>
      <c r="J146" s="61">
        <v>0</v>
      </c>
      <c r="K146" s="61">
        <v>0</v>
      </c>
      <c r="L146" s="133">
        <v>0</v>
      </c>
      <c r="M146" s="133"/>
      <c r="N146" s="61">
        <v>1760.7</v>
      </c>
      <c r="O146" s="61">
        <v>1922</v>
      </c>
      <c r="P146" s="61">
        <v>1907.9692</v>
      </c>
      <c r="Q146" s="133">
        <v>-14.030800000000047</v>
      </c>
      <c r="R146" s="161">
        <f t="shared" si="8"/>
        <v>99.269989594172742</v>
      </c>
    </row>
    <row r="147" spans="2:18" ht="30" customHeight="1" x14ac:dyDescent="0.25">
      <c r="B147" s="20" t="s">
        <v>802</v>
      </c>
      <c r="C147" s="1" t="s">
        <v>803</v>
      </c>
      <c r="D147" s="61">
        <v>24560</v>
      </c>
      <c r="E147" s="61">
        <v>30268.400000000001</v>
      </c>
      <c r="F147" s="61">
        <v>29567.15972</v>
      </c>
      <c r="G147" s="133">
        <v>-701.24028000000123</v>
      </c>
      <c r="H147" s="133">
        <f t="shared" si="7"/>
        <v>97.683259504962265</v>
      </c>
      <c r="I147" s="61">
        <v>8276.7999999999993</v>
      </c>
      <c r="J147" s="61">
        <v>12245.2</v>
      </c>
      <c r="K147" s="61">
        <v>11709.62472</v>
      </c>
      <c r="L147" s="133">
        <v>-535.57527999999934</v>
      </c>
      <c r="M147" s="133">
        <f t="shared" si="6"/>
        <v>95.626243099336875</v>
      </c>
      <c r="N147" s="61">
        <v>16283.2</v>
      </c>
      <c r="O147" s="61">
        <v>18023.2</v>
      </c>
      <c r="P147" s="61">
        <v>17857.535</v>
      </c>
      <c r="Q147" s="133">
        <v>-165.66499999999999</v>
      </c>
      <c r="R147" s="161">
        <f t="shared" si="8"/>
        <v>99.080823605131158</v>
      </c>
    </row>
    <row r="148" spans="2:18" ht="30" customHeight="1" x14ac:dyDescent="0.25">
      <c r="B148" s="20" t="s">
        <v>46</v>
      </c>
      <c r="C148" s="1" t="s">
        <v>47</v>
      </c>
      <c r="D148" s="61">
        <v>450</v>
      </c>
      <c r="E148" s="61">
        <v>5344.2</v>
      </c>
      <c r="F148" s="61">
        <v>4978.692</v>
      </c>
      <c r="G148" s="133">
        <v>-365.50799999999998</v>
      </c>
      <c r="H148" s="133">
        <f t="shared" si="7"/>
        <v>93.160660154934334</v>
      </c>
      <c r="I148" s="61">
        <v>450</v>
      </c>
      <c r="J148" s="61">
        <v>5344.2</v>
      </c>
      <c r="K148" s="61">
        <v>4978.692</v>
      </c>
      <c r="L148" s="133">
        <v>-365.50799999999998</v>
      </c>
      <c r="M148" s="133">
        <f t="shared" si="6"/>
        <v>93.160660154934334</v>
      </c>
      <c r="N148" s="61">
        <v>0</v>
      </c>
      <c r="O148" s="61">
        <v>0</v>
      </c>
      <c r="P148" s="61">
        <v>0</v>
      </c>
      <c r="Q148" s="133">
        <v>0</v>
      </c>
      <c r="R148" s="161"/>
    </row>
    <row r="149" spans="2:18" ht="30" customHeight="1" x14ac:dyDescent="0.25">
      <c r="B149" s="20" t="s">
        <v>48</v>
      </c>
      <c r="C149" s="1" t="s">
        <v>49</v>
      </c>
      <c r="D149" s="61">
        <v>24110</v>
      </c>
      <c r="E149" s="61">
        <v>24924.2</v>
      </c>
      <c r="F149" s="61">
        <v>24588.467720000001</v>
      </c>
      <c r="G149" s="133">
        <v>-335.7322800000012</v>
      </c>
      <c r="H149" s="133">
        <f t="shared" si="7"/>
        <v>98.652986735782889</v>
      </c>
      <c r="I149" s="61">
        <v>7826.8</v>
      </c>
      <c r="J149" s="61">
        <v>6901</v>
      </c>
      <c r="K149" s="61">
        <v>6730.9327199999998</v>
      </c>
      <c r="L149" s="133">
        <v>-170.06728000000027</v>
      </c>
      <c r="M149" s="133">
        <f t="shared" si="6"/>
        <v>97.535613968989992</v>
      </c>
      <c r="N149" s="61">
        <v>16283.2</v>
      </c>
      <c r="O149" s="61">
        <v>18023.2</v>
      </c>
      <c r="P149" s="61">
        <v>17857.535</v>
      </c>
      <c r="Q149" s="133">
        <v>-165.66499999999999</v>
      </c>
      <c r="R149" s="161">
        <f t="shared" si="8"/>
        <v>99.080823605131158</v>
      </c>
    </row>
    <row r="150" spans="2:18" ht="30" customHeight="1" x14ac:dyDescent="0.25">
      <c r="B150" s="20" t="s">
        <v>804</v>
      </c>
      <c r="C150" s="1" t="s">
        <v>805</v>
      </c>
      <c r="D150" s="61">
        <v>143849.20000000001</v>
      </c>
      <c r="E150" s="61">
        <v>140691.6</v>
      </c>
      <c r="F150" s="61">
        <v>133934.83525</v>
      </c>
      <c r="G150" s="133">
        <v>-6756.7647500000003</v>
      </c>
      <c r="H150" s="133">
        <f t="shared" si="7"/>
        <v>95.197463992164415</v>
      </c>
      <c r="I150" s="61">
        <v>143840.20000000001</v>
      </c>
      <c r="J150" s="61">
        <v>140150</v>
      </c>
      <c r="K150" s="61">
        <v>133416.78468000001</v>
      </c>
      <c r="L150" s="133">
        <v>-6733.215319999993</v>
      </c>
      <c r="M150" s="133">
        <f t="shared" si="6"/>
        <v>95.195707941491264</v>
      </c>
      <c r="N150" s="61">
        <v>9</v>
      </c>
      <c r="O150" s="61">
        <v>541.6</v>
      </c>
      <c r="P150" s="61">
        <v>518.05056999999999</v>
      </c>
      <c r="Q150" s="133">
        <v>-23.549429999999994</v>
      </c>
      <c r="R150" s="161">
        <f t="shared" si="8"/>
        <v>95.651877769571641</v>
      </c>
    </row>
    <row r="151" spans="2:18" ht="30" customHeight="1" x14ac:dyDescent="0.25">
      <c r="B151" s="20" t="s">
        <v>50</v>
      </c>
      <c r="C151" s="1" t="s">
        <v>51</v>
      </c>
      <c r="D151" s="61">
        <v>143849.20000000001</v>
      </c>
      <c r="E151" s="61">
        <v>140691.6</v>
      </c>
      <c r="F151" s="61">
        <v>133934.83525</v>
      </c>
      <c r="G151" s="133">
        <v>-6756.7647500000003</v>
      </c>
      <c r="H151" s="133">
        <f t="shared" si="7"/>
        <v>95.197463992164415</v>
      </c>
      <c r="I151" s="61">
        <v>143840.20000000001</v>
      </c>
      <c r="J151" s="61">
        <v>140150</v>
      </c>
      <c r="K151" s="61">
        <v>133416.78468000001</v>
      </c>
      <c r="L151" s="133">
        <v>-6733.215319999993</v>
      </c>
      <c r="M151" s="133">
        <f t="shared" si="6"/>
        <v>95.195707941491264</v>
      </c>
      <c r="N151" s="61">
        <v>9</v>
      </c>
      <c r="O151" s="61">
        <v>541.6</v>
      </c>
      <c r="P151" s="61">
        <v>518.05056999999999</v>
      </c>
      <c r="Q151" s="133">
        <v>-23.549429999999994</v>
      </c>
      <c r="R151" s="161">
        <f t="shared" si="8"/>
        <v>95.651877769571641</v>
      </c>
    </row>
    <row r="152" spans="2:18" ht="30" customHeight="1" x14ac:dyDescent="0.25">
      <c r="B152" s="20" t="s">
        <v>806</v>
      </c>
      <c r="C152" s="1" t="s">
        <v>0</v>
      </c>
      <c r="D152" s="61">
        <v>7267460.9440000001</v>
      </c>
      <c r="E152" s="61">
        <v>12013617.743899999</v>
      </c>
      <c r="F152" s="61">
        <v>6979682.9252500003</v>
      </c>
      <c r="G152" s="133">
        <v>-5033934.8186499998</v>
      </c>
      <c r="H152" s="133">
        <f t="shared" si="7"/>
        <v>58.098093963360739</v>
      </c>
      <c r="I152" s="61">
        <v>6195646</v>
      </c>
      <c r="J152" s="61">
        <v>10911081.674000001</v>
      </c>
      <c r="K152" s="61">
        <v>6250109.99713</v>
      </c>
      <c r="L152" s="133">
        <v>-4660971.6768699996</v>
      </c>
      <c r="M152" s="133">
        <f t="shared" si="6"/>
        <v>57.282221725306826</v>
      </c>
      <c r="N152" s="61">
        <v>1071814.9439999999</v>
      </c>
      <c r="O152" s="61">
        <v>1102536.0699</v>
      </c>
      <c r="P152" s="61">
        <v>729572.92812000006</v>
      </c>
      <c r="Q152" s="133">
        <v>-372963.14178000006</v>
      </c>
      <c r="R152" s="161">
        <f t="shared" si="8"/>
        <v>66.172250327027598</v>
      </c>
    </row>
    <row r="153" spans="2:18" ht="25.5" customHeight="1" x14ac:dyDescent="0.25">
      <c r="B153" s="20"/>
      <c r="C153" s="1"/>
      <c r="D153" s="61"/>
      <c r="E153" s="61"/>
      <c r="F153" s="61"/>
      <c r="G153" s="133"/>
      <c r="H153" s="133"/>
      <c r="I153" s="61"/>
      <c r="J153" s="61"/>
      <c r="K153" s="61"/>
      <c r="L153" s="133"/>
      <c r="M153" s="133"/>
      <c r="N153" s="61"/>
      <c r="O153" s="61"/>
      <c r="P153" s="61"/>
      <c r="Q153" s="133"/>
      <c r="R153" s="161"/>
    </row>
    <row r="154" spans="2:18" s="73" customFormat="1" ht="30" customHeight="1" x14ac:dyDescent="0.25">
      <c r="B154" s="27" t="s">
        <v>791</v>
      </c>
      <c r="C154" s="76"/>
      <c r="D154" s="75"/>
      <c r="E154" s="75"/>
      <c r="F154" s="75"/>
      <c r="G154" s="132"/>
      <c r="H154" s="132"/>
      <c r="I154" s="75"/>
      <c r="J154" s="75"/>
      <c r="K154" s="75"/>
      <c r="L154" s="132"/>
      <c r="M154" s="132"/>
      <c r="N154" s="75"/>
      <c r="O154" s="75"/>
      <c r="P154" s="75"/>
      <c r="Q154" s="132"/>
      <c r="R154" s="160"/>
    </row>
    <row r="155" spans="2:18" s="73" customFormat="1" ht="30" customHeight="1" x14ac:dyDescent="0.25">
      <c r="B155" s="28" t="s">
        <v>837</v>
      </c>
      <c r="C155" s="74" t="s">
        <v>0</v>
      </c>
      <c r="D155" s="75">
        <v>12291113.614</v>
      </c>
      <c r="E155" s="75">
        <v>13190078.036</v>
      </c>
      <c r="F155" s="75">
        <v>12755220.40103</v>
      </c>
      <c r="G155" s="132">
        <v>-434857.63496999932</v>
      </c>
      <c r="H155" s="132">
        <f t="shared" si="7"/>
        <v>96.703145851122855</v>
      </c>
      <c r="I155" s="75">
        <v>11676222.313999999</v>
      </c>
      <c r="J155" s="75">
        <v>12346124.739</v>
      </c>
      <c r="K155" s="75">
        <v>11948220.429780001</v>
      </c>
      <c r="L155" s="132">
        <v>-397904.3092199993</v>
      </c>
      <c r="M155" s="132">
        <f t="shared" si="6"/>
        <v>96.777091454753688</v>
      </c>
      <c r="N155" s="75">
        <v>614891.30000000005</v>
      </c>
      <c r="O155" s="75">
        <v>843953.29700000002</v>
      </c>
      <c r="P155" s="75">
        <v>806999.97124999994</v>
      </c>
      <c r="Q155" s="132">
        <v>-36953.325750000004</v>
      </c>
      <c r="R155" s="160">
        <f t="shared" si="8"/>
        <v>95.621401577390827</v>
      </c>
    </row>
    <row r="156" spans="2:18" s="73" customFormat="1" ht="30" customHeight="1" x14ac:dyDescent="0.25">
      <c r="B156" s="27" t="s">
        <v>833</v>
      </c>
      <c r="C156" s="74" t="s">
        <v>838</v>
      </c>
      <c r="D156" s="75">
        <v>12276400.813999999</v>
      </c>
      <c r="E156" s="75">
        <v>13159500.622</v>
      </c>
      <c r="F156" s="75">
        <v>12740044.264719998</v>
      </c>
      <c r="G156" s="132">
        <v>-419456.3572800007</v>
      </c>
      <c r="H156" s="132">
        <f t="shared" si="7"/>
        <v>96.812520707824163</v>
      </c>
      <c r="I156" s="75">
        <v>11664943.313999999</v>
      </c>
      <c r="J156" s="75">
        <v>12324195.225</v>
      </c>
      <c r="K156" s="75">
        <v>11939083.707760001</v>
      </c>
      <c r="L156" s="132">
        <v>-385111.51723999978</v>
      </c>
      <c r="M156" s="132">
        <f t="shared" si="6"/>
        <v>96.875158903205389</v>
      </c>
      <c r="N156" s="75">
        <v>611457.5</v>
      </c>
      <c r="O156" s="75">
        <v>835305.397</v>
      </c>
      <c r="P156" s="75">
        <v>800960.55696000007</v>
      </c>
      <c r="Q156" s="132">
        <v>-34344.840039999959</v>
      </c>
      <c r="R156" s="160">
        <f t="shared" si="8"/>
        <v>95.888349319500449</v>
      </c>
    </row>
    <row r="157" spans="2:18" ht="30" customHeight="1" x14ac:dyDescent="0.25">
      <c r="B157" s="20" t="s">
        <v>793</v>
      </c>
      <c r="C157" s="1" t="s">
        <v>794</v>
      </c>
      <c r="D157" s="61">
        <v>1110040.7139999999</v>
      </c>
      <c r="E157" s="61">
        <v>1086018.611</v>
      </c>
      <c r="F157" s="61">
        <v>1016365.8434</v>
      </c>
      <c r="G157" s="133">
        <v>-69652.767600000021</v>
      </c>
      <c r="H157" s="133">
        <f t="shared" si="7"/>
        <v>93.586411236924931</v>
      </c>
      <c r="I157" s="61">
        <v>937814.51399999997</v>
      </c>
      <c r="J157" s="61">
        <v>915897.51100000006</v>
      </c>
      <c r="K157" s="61">
        <v>849065.31914000004</v>
      </c>
      <c r="L157" s="133">
        <v>-66832.191860000021</v>
      </c>
      <c r="M157" s="133">
        <f t="shared" si="6"/>
        <v>92.703092752481552</v>
      </c>
      <c r="N157" s="61">
        <v>172226.2</v>
      </c>
      <c r="O157" s="61">
        <v>170121.1</v>
      </c>
      <c r="P157" s="61">
        <v>167300.52425999998</v>
      </c>
      <c r="Q157" s="133">
        <v>-2820.5757400000093</v>
      </c>
      <c r="R157" s="161">
        <f t="shared" si="8"/>
        <v>98.342018867735973</v>
      </c>
    </row>
    <row r="158" spans="2:18" ht="30" customHeight="1" x14ac:dyDescent="0.25">
      <c r="B158" s="20" t="s">
        <v>24</v>
      </c>
      <c r="C158" s="1" t="s">
        <v>25</v>
      </c>
      <c r="D158" s="61">
        <v>952196.51399999997</v>
      </c>
      <c r="E158" s="61">
        <v>931614.67700000003</v>
      </c>
      <c r="F158" s="61">
        <v>873280.75732000009</v>
      </c>
      <c r="G158" s="133">
        <v>-58333.919679999948</v>
      </c>
      <c r="H158" s="133">
        <f t="shared" si="7"/>
        <v>93.738406970159843</v>
      </c>
      <c r="I158" s="61">
        <v>803731.31400000001</v>
      </c>
      <c r="J158" s="61">
        <v>784905.37699999998</v>
      </c>
      <c r="K158" s="61">
        <v>728716.23942</v>
      </c>
      <c r="L158" s="133">
        <v>-56189.137580000046</v>
      </c>
      <c r="M158" s="133">
        <f t="shared" si="6"/>
        <v>92.841285175703419</v>
      </c>
      <c r="N158" s="61">
        <v>148465.20000000001</v>
      </c>
      <c r="O158" s="61">
        <v>146709.29999999999</v>
      </c>
      <c r="P158" s="61">
        <v>144564.51790000001</v>
      </c>
      <c r="Q158" s="133">
        <v>-2144.782099999994</v>
      </c>
      <c r="R158" s="161">
        <f t="shared" si="8"/>
        <v>98.538073523628029</v>
      </c>
    </row>
    <row r="159" spans="2:18" ht="30" customHeight="1" x14ac:dyDescent="0.25">
      <c r="B159" s="20" t="s">
        <v>26</v>
      </c>
      <c r="C159" s="1" t="s">
        <v>27</v>
      </c>
      <c r="D159" s="61">
        <v>157844.20000000001</v>
      </c>
      <c r="E159" s="61">
        <v>154403.93400000001</v>
      </c>
      <c r="F159" s="61">
        <v>143085.08608000001</v>
      </c>
      <c r="G159" s="133">
        <v>-11318.847919999987</v>
      </c>
      <c r="H159" s="133">
        <f t="shared" si="7"/>
        <v>92.669326728423911</v>
      </c>
      <c r="I159" s="61">
        <v>134083.20000000001</v>
      </c>
      <c r="J159" s="61">
        <v>130992.13400000001</v>
      </c>
      <c r="K159" s="61">
        <v>120349.07971999999</v>
      </c>
      <c r="L159" s="133">
        <v>-10643.05428</v>
      </c>
      <c r="M159" s="133">
        <f t="shared" si="6"/>
        <v>91.875043214426896</v>
      </c>
      <c r="N159" s="61">
        <v>23761</v>
      </c>
      <c r="O159" s="61">
        <v>23411.8</v>
      </c>
      <c r="P159" s="61">
        <v>22736.006359999999</v>
      </c>
      <c r="Q159" s="133">
        <v>-675.79364000000055</v>
      </c>
      <c r="R159" s="161">
        <f t="shared" si="8"/>
        <v>97.113448602841302</v>
      </c>
    </row>
    <row r="160" spans="2:18" ht="30" customHeight="1" x14ac:dyDescent="0.25">
      <c r="B160" s="20" t="s">
        <v>795</v>
      </c>
      <c r="C160" s="1" t="s">
        <v>796</v>
      </c>
      <c r="D160" s="61">
        <v>622764.69999999995</v>
      </c>
      <c r="E160" s="61">
        <v>631169.44799999997</v>
      </c>
      <c r="F160" s="61">
        <v>518437.46006000001</v>
      </c>
      <c r="G160" s="133">
        <v>-112731.98793999999</v>
      </c>
      <c r="H160" s="133">
        <f t="shared" si="7"/>
        <v>82.139188090105407</v>
      </c>
      <c r="I160" s="61">
        <v>532983.30000000005</v>
      </c>
      <c r="J160" s="61">
        <v>517222.19400000002</v>
      </c>
      <c r="K160" s="61">
        <v>416278.04508999997</v>
      </c>
      <c r="L160" s="133">
        <v>-100944.14891000003</v>
      </c>
      <c r="M160" s="133">
        <f t="shared" si="6"/>
        <v>80.483407309083859</v>
      </c>
      <c r="N160" s="61">
        <v>89781.4</v>
      </c>
      <c r="O160" s="61">
        <v>113947.254</v>
      </c>
      <c r="P160" s="61">
        <v>102159.41497</v>
      </c>
      <c r="Q160" s="133">
        <v>-11787.839030000001</v>
      </c>
      <c r="R160" s="161">
        <f t="shared" si="8"/>
        <v>89.655003858188635</v>
      </c>
    </row>
    <row r="161" spans="2:18" ht="30" customHeight="1" x14ac:dyDescent="0.25">
      <c r="B161" s="20" t="s">
        <v>28</v>
      </c>
      <c r="C161" s="1" t="s">
        <v>29</v>
      </c>
      <c r="D161" s="61">
        <v>400607</v>
      </c>
      <c r="E161" s="61">
        <v>434877.14299999998</v>
      </c>
      <c r="F161" s="61">
        <v>362139.28408999997</v>
      </c>
      <c r="G161" s="133">
        <v>-72737.858910000024</v>
      </c>
      <c r="H161" s="133">
        <f t="shared" si="7"/>
        <v>83.273929181879296</v>
      </c>
      <c r="I161" s="61">
        <v>329924.8</v>
      </c>
      <c r="J161" s="61">
        <v>342978.34299999999</v>
      </c>
      <c r="K161" s="61">
        <v>279549.96642000001</v>
      </c>
      <c r="L161" s="133">
        <v>-63428.376579999982</v>
      </c>
      <c r="M161" s="133">
        <f t="shared" si="6"/>
        <v>81.506594257468919</v>
      </c>
      <c r="N161" s="61">
        <v>70682.2</v>
      </c>
      <c r="O161" s="61">
        <v>91898.8</v>
      </c>
      <c r="P161" s="61">
        <v>82589.317670000004</v>
      </c>
      <c r="Q161" s="133">
        <v>-9309.4823299999989</v>
      </c>
      <c r="R161" s="161">
        <f t="shared" si="8"/>
        <v>89.869854307129145</v>
      </c>
    </row>
    <row r="162" spans="2:18" ht="30" customHeight="1" x14ac:dyDescent="0.25">
      <c r="B162" s="20" t="s">
        <v>30</v>
      </c>
      <c r="C162" s="1" t="s">
        <v>31</v>
      </c>
      <c r="D162" s="61">
        <v>168800.1</v>
      </c>
      <c r="E162" s="61">
        <v>143344.60500000001</v>
      </c>
      <c r="F162" s="61">
        <v>115397.67323</v>
      </c>
      <c r="G162" s="133">
        <v>-27946.931769999996</v>
      </c>
      <c r="H162" s="133">
        <f t="shared" si="7"/>
        <v>80.503673807605097</v>
      </c>
      <c r="I162" s="61">
        <v>157600.5</v>
      </c>
      <c r="J162" s="61">
        <v>130295.651</v>
      </c>
      <c r="K162" s="61">
        <v>103506.15553</v>
      </c>
      <c r="L162" s="133">
        <v>-26789.495469999998</v>
      </c>
      <c r="M162" s="133">
        <f t="shared" si="6"/>
        <v>79.439455373687039</v>
      </c>
      <c r="N162" s="61">
        <v>11199.6</v>
      </c>
      <c r="O162" s="61">
        <v>13048.954</v>
      </c>
      <c r="P162" s="61">
        <v>11891.517699999999</v>
      </c>
      <c r="Q162" s="133">
        <v>-1157.4363000000008</v>
      </c>
      <c r="R162" s="161">
        <f t="shared" si="8"/>
        <v>91.130045366088339</v>
      </c>
    </row>
    <row r="163" spans="2:18" ht="30" customHeight="1" x14ac:dyDescent="0.25">
      <c r="B163" s="20" t="s">
        <v>32</v>
      </c>
      <c r="C163" s="1" t="s">
        <v>33</v>
      </c>
      <c r="D163" s="61">
        <v>53357.599999999999</v>
      </c>
      <c r="E163" s="61">
        <v>52947.7</v>
      </c>
      <c r="F163" s="61">
        <v>40900.502740000004</v>
      </c>
      <c r="G163" s="133">
        <v>-12047.197259999997</v>
      </c>
      <c r="H163" s="133">
        <f t="shared" si="7"/>
        <v>77.246986630203025</v>
      </c>
      <c r="I163" s="61">
        <v>45458</v>
      </c>
      <c r="J163" s="61">
        <v>43948.2</v>
      </c>
      <c r="K163" s="61">
        <v>33221.923139999999</v>
      </c>
      <c r="L163" s="133">
        <v>-10726.27686</v>
      </c>
      <c r="M163" s="133">
        <f t="shared" si="6"/>
        <v>75.593364779444897</v>
      </c>
      <c r="N163" s="61">
        <v>7899.6</v>
      </c>
      <c r="O163" s="61">
        <v>8999.5</v>
      </c>
      <c r="P163" s="61">
        <v>7678.5796</v>
      </c>
      <c r="Q163" s="133">
        <v>-1320.9204000000004</v>
      </c>
      <c r="R163" s="161">
        <f t="shared" si="8"/>
        <v>85.32229123840213</v>
      </c>
    </row>
    <row r="164" spans="2:18" ht="30" customHeight="1" x14ac:dyDescent="0.25">
      <c r="B164" s="20" t="s">
        <v>800</v>
      </c>
      <c r="C164" s="1" t="s">
        <v>801</v>
      </c>
      <c r="D164" s="61">
        <v>555560</v>
      </c>
      <c r="E164" s="61">
        <v>0</v>
      </c>
      <c r="F164" s="61">
        <v>0</v>
      </c>
      <c r="G164" s="133">
        <v>0</v>
      </c>
      <c r="H164" s="133"/>
      <c r="I164" s="61">
        <v>555560</v>
      </c>
      <c r="J164" s="61">
        <v>0</v>
      </c>
      <c r="K164" s="61">
        <v>0</v>
      </c>
      <c r="L164" s="133">
        <v>0</v>
      </c>
      <c r="M164" s="133"/>
      <c r="N164" s="61">
        <v>0</v>
      </c>
      <c r="O164" s="61">
        <v>0</v>
      </c>
      <c r="P164" s="61">
        <v>0</v>
      </c>
      <c r="Q164" s="133">
        <v>0</v>
      </c>
      <c r="R164" s="161"/>
    </row>
    <row r="165" spans="2:18" ht="30" customHeight="1" x14ac:dyDescent="0.25">
      <c r="B165" s="20" t="s">
        <v>44</v>
      </c>
      <c r="C165" s="1" t="s">
        <v>45</v>
      </c>
      <c r="D165" s="61">
        <v>555560</v>
      </c>
      <c r="E165" s="61">
        <v>0</v>
      </c>
      <c r="F165" s="61">
        <v>0</v>
      </c>
      <c r="G165" s="133">
        <v>0</v>
      </c>
      <c r="H165" s="133"/>
      <c r="I165" s="61">
        <v>555560</v>
      </c>
      <c r="J165" s="61">
        <v>0</v>
      </c>
      <c r="K165" s="61">
        <v>0</v>
      </c>
      <c r="L165" s="133">
        <v>0</v>
      </c>
      <c r="M165" s="133"/>
      <c r="N165" s="61">
        <v>0</v>
      </c>
      <c r="O165" s="61">
        <v>0</v>
      </c>
      <c r="P165" s="61">
        <v>0</v>
      </c>
      <c r="Q165" s="133">
        <v>0</v>
      </c>
      <c r="R165" s="161"/>
    </row>
    <row r="166" spans="2:18" ht="30" customHeight="1" x14ac:dyDescent="0.25">
      <c r="B166" s="20" t="s">
        <v>802</v>
      </c>
      <c r="C166" s="1" t="s">
        <v>803</v>
      </c>
      <c r="D166" s="61">
        <v>9988035.4000000004</v>
      </c>
      <c r="E166" s="61">
        <v>11442210.663000001</v>
      </c>
      <c r="F166" s="61">
        <v>11205152.761260001</v>
      </c>
      <c r="G166" s="133">
        <v>-237057.90173999977</v>
      </c>
      <c r="H166" s="133">
        <f t="shared" ref="H166:H198" si="9">F166/E166*100</f>
        <v>97.928215895320307</v>
      </c>
      <c r="I166" s="61">
        <v>9638585.5</v>
      </c>
      <c r="J166" s="61">
        <v>10891061.82</v>
      </c>
      <c r="K166" s="61">
        <v>10673740.343530001</v>
      </c>
      <c r="L166" s="133">
        <v>-217321.47646999932</v>
      </c>
      <c r="M166" s="133">
        <f t="shared" ref="M166:M198" si="10">K166/J166*100</f>
        <v>98.004588716309399</v>
      </c>
      <c r="N166" s="61">
        <v>349449.9</v>
      </c>
      <c r="O166" s="61">
        <v>551148.84299999999</v>
      </c>
      <c r="P166" s="61">
        <v>531412.41772999999</v>
      </c>
      <c r="Q166" s="133">
        <v>-19736.425269999982</v>
      </c>
      <c r="R166" s="161">
        <f t="shared" si="8"/>
        <v>96.419038972744431</v>
      </c>
    </row>
    <row r="167" spans="2:18" ht="30" customHeight="1" x14ac:dyDescent="0.25">
      <c r="B167" s="20" t="s">
        <v>46</v>
      </c>
      <c r="C167" s="1" t="s">
        <v>47</v>
      </c>
      <c r="D167" s="61">
        <v>1183.0999999999999</v>
      </c>
      <c r="E167" s="61">
        <v>26.1</v>
      </c>
      <c r="F167" s="61">
        <v>26.1</v>
      </c>
      <c r="G167" s="133">
        <v>0</v>
      </c>
      <c r="H167" s="133">
        <f t="shared" si="9"/>
        <v>100</v>
      </c>
      <c r="I167" s="61">
        <v>0</v>
      </c>
      <c r="J167" s="61">
        <v>0</v>
      </c>
      <c r="K167" s="61">
        <v>0</v>
      </c>
      <c r="L167" s="133">
        <v>0</v>
      </c>
      <c r="M167" s="133"/>
      <c r="N167" s="61">
        <v>1183.0999999999999</v>
      </c>
      <c r="O167" s="61">
        <v>26.1</v>
      </c>
      <c r="P167" s="61">
        <v>26.1</v>
      </c>
      <c r="Q167" s="133">
        <v>0</v>
      </c>
      <c r="R167" s="161">
        <f t="shared" ref="R167:R198" si="11">P167/O167*100</f>
        <v>100</v>
      </c>
    </row>
    <row r="168" spans="2:18" ht="30" customHeight="1" x14ac:dyDescent="0.25">
      <c r="B168" s="20" t="s">
        <v>48</v>
      </c>
      <c r="C168" s="1" t="s">
        <v>49</v>
      </c>
      <c r="D168" s="61">
        <v>9986852.3000000007</v>
      </c>
      <c r="E168" s="61">
        <v>11442184.562999999</v>
      </c>
      <c r="F168" s="61">
        <v>11205126.661259999</v>
      </c>
      <c r="G168" s="133">
        <v>-237057.90173999977</v>
      </c>
      <c r="H168" s="133">
        <f t="shared" si="9"/>
        <v>97.928211169512494</v>
      </c>
      <c r="I168" s="61">
        <v>9638585.5</v>
      </c>
      <c r="J168" s="61">
        <v>10891061.82</v>
      </c>
      <c r="K168" s="61">
        <v>10673740.343530001</v>
      </c>
      <c r="L168" s="133">
        <v>-217321.47646999932</v>
      </c>
      <c r="M168" s="133">
        <f t="shared" si="10"/>
        <v>98.004588716309399</v>
      </c>
      <c r="N168" s="61">
        <v>348266.8</v>
      </c>
      <c r="O168" s="61">
        <v>551122.74300000002</v>
      </c>
      <c r="P168" s="61">
        <v>531386.31773000001</v>
      </c>
      <c r="Q168" s="133">
        <v>-19736.425269999982</v>
      </c>
      <c r="R168" s="161">
        <f t="shared" si="11"/>
        <v>96.418869386052535</v>
      </c>
    </row>
    <row r="169" spans="2:18" ht="30" customHeight="1" x14ac:dyDescent="0.25">
      <c r="B169" s="20" t="s">
        <v>804</v>
      </c>
      <c r="C169" s="1" t="s">
        <v>805</v>
      </c>
      <c r="D169" s="61">
        <v>0</v>
      </c>
      <c r="E169" s="61">
        <v>101.9</v>
      </c>
      <c r="F169" s="61">
        <v>88.2</v>
      </c>
      <c r="G169" s="133">
        <v>-13.7</v>
      </c>
      <c r="H169" s="133">
        <f t="shared" si="9"/>
        <v>86.555446516192347</v>
      </c>
      <c r="I169" s="61">
        <v>0</v>
      </c>
      <c r="J169" s="61">
        <v>13.7</v>
      </c>
      <c r="K169" s="61">
        <v>0</v>
      </c>
      <c r="L169" s="133">
        <v>-13.7</v>
      </c>
      <c r="M169" s="133">
        <f t="shared" si="10"/>
        <v>0</v>
      </c>
      <c r="N169" s="61">
        <v>0</v>
      </c>
      <c r="O169" s="61">
        <v>88.2</v>
      </c>
      <c r="P169" s="61">
        <v>88.2</v>
      </c>
      <c r="Q169" s="133">
        <v>0</v>
      </c>
      <c r="R169" s="161">
        <f t="shared" si="11"/>
        <v>100</v>
      </c>
    </row>
    <row r="170" spans="2:18" ht="30" customHeight="1" x14ac:dyDescent="0.25">
      <c r="B170" s="20" t="s">
        <v>50</v>
      </c>
      <c r="C170" s="1" t="s">
        <v>51</v>
      </c>
      <c r="D170" s="61">
        <v>0</v>
      </c>
      <c r="E170" s="61">
        <v>101.9</v>
      </c>
      <c r="F170" s="61">
        <v>88.2</v>
      </c>
      <c r="G170" s="133">
        <v>-13.7</v>
      </c>
      <c r="H170" s="133">
        <f t="shared" si="9"/>
        <v>86.555446516192347</v>
      </c>
      <c r="I170" s="61">
        <v>0</v>
      </c>
      <c r="J170" s="61">
        <v>13.7</v>
      </c>
      <c r="K170" s="61">
        <v>0</v>
      </c>
      <c r="L170" s="133">
        <v>-13.7</v>
      </c>
      <c r="M170" s="133">
        <f t="shared" si="10"/>
        <v>0</v>
      </c>
      <c r="N170" s="61">
        <v>0</v>
      </c>
      <c r="O170" s="61">
        <v>88.2</v>
      </c>
      <c r="P170" s="61">
        <v>88.2</v>
      </c>
      <c r="Q170" s="133">
        <v>0</v>
      </c>
      <c r="R170" s="161">
        <f t="shared" si="11"/>
        <v>100</v>
      </c>
    </row>
    <row r="171" spans="2:18" s="73" customFormat="1" ht="30" customHeight="1" x14ac:dyDescent="0.25">
      <c r="B171" s="28" t="s">
        <v>839</v>
      </c>
      <c r="C171" s="74" t="s">
        <v>0</v>
      </c>
      <c r="D171" s="75">
        <v>14712.8</v>
      </c>
      <c r="E171" s="75">
        <v>30577.414000000001</v>
      </c>
      <c r="F171" s="75">
        <v>15176.13631</v>
      </c>
      <c r="G171" s="132">
        <v>-15401.277689999999</v>
      </c>
      <c r="H171" s="132">
        <f t="shared" si="9"/>
        <v>49.631850195049196</v>
      </c>
      <c r="I171" s="75">
        <v>11279</v>
      </c>
      <c r="J171" s="75">
        <v>21929.513999999999</v>
      </c>
      <c r="K171" s="75">
        <v>9136.7220199999992</v>
      </c>
      <c r="L171" s="132">
        <v>-12792.79198</v>
      </c>
      <c r="M171" s="132">
        <f t="shared" si="10"/>
        <v>41.664042440703426</v>
      </c>
      <c r="N171" s="75">
        <v>3433.8</v>
      </c>
      <c r="O171" s="75">
        <v>8647.9</v>
      </c>
      <c r="P171" s="75">
        <v>6039.4142899999997</v>
      </c>
      <c r="Q171" s="132">
        <v>-2608.4857099999999</v>
      </c>
      <c r="R171" s="160">
        <f t="shared" si="11"/>
        <v>69.836772973785543</v>
      </c>
    </row>
    <row r="172" spans="2:18" ht="22.5" customHeight="1" x14ac:dyDescent="0.25">
      <c r="B172" s="20"/>
      <c r="C172" s="67"/>
      <c r="D172" s="61"/>
      <c r="E172" s="61"/>
      <c r="F172" s="61"/>
      <c r="G172" s="133"/>
      <c r="H172" s="133"/>
      <c r="I172" s="61"/>
      <c r="J172" s="61"/>
      <c r="K172" s="61"/>
      <c r="L172" s="133"/>
      <c r="M172" s="133"/>
      <c r="N172" s="61"/>
      <c r="O172" s="61"/>
      <c r="P172" s="61"/>
      <c r="Q172" s="133"/>
      <c r="R172" s="161"/>
    </row>
    <row r="173" spans="2:18" s="63" customFormat="1" ht="30" customHeight="1" x14ac:dyDescent="0.25">
      <c r="B173" s="27" t="s">
        <v>840</v>
      </c>
      <c r="C173" s="24" t="s">
        <v>0</v>
      </c>
      <c r="D173" s="75">
        <v>160512604.65549999</v>
      </c>
      <c r="E173" s="75">
        <v>176977039.39001</v>
      </c>
      <c r="F173" s="75">
        <v>165337393.39967</v>
      </c>
      <c r="G173" s="132">
        <v>-11639645.990339996</v>
      </c>
      <c r="H173" s="132">
        <f t="shared" si="9"/>
        <v>93.423075654074353</v>
      </c>
      <c r="I173" s="75">
        <v>144937830.62149999</v>
      </c>
      <c r="J173" s="75">
        <v>160075120.49826002</v>
      </c>
      <c r="K173" s="75">
        <v>149990985.96706</v>
      </c>
      <c r="L173" s="132">
        <v>-10084134.531200012</v>
      </c>
      <c r="M173" s="132">
        <f t="shared" si="10"/>
        <v>93.700373612206874</v>
      </c>
      <c r="N173" s="75">
        <v>18580308.934</v>
      </c>
      <c r="O173" s="75">
        <v>20586517.59175</v>
      </c>
      <c r="P173" s="75">
        <v>18919235.607020002</v>
      </c>
      <c r="Q173" s="132">
        <v>-1667281.9847299994</v>
      </c>
      <c r="R173" s="160">
        <f t="shared" si="11"/>
        <v>91.901097515404174</v>
      </c>
    </row>
    <row r="174" spans="2:18" s="73" customFormat="1" ht="30" customHeight="1" x14ac:dyDescent="0.25">
      <c r="B174" s="27" t="s">
        <v>833</v>
      </c>
      <c r="C174" s="74" t="s">
        <v>838</v>
      </c>
      <c r="D174" s="75">
        <v>148946914.61149999</v>
      </c>
      <c r="E174" s="75">
        <v>158883089.14360002</v>
      </c>
      <c r="F174" s="75">
        <v>153803949.96032998</v>
      </c>
      <c r="G174" s="132">
        <v>-5079139.1832700195</v>
      </c>
      <c r="H174" s="132">
        <f t="shared" si="9"/>
        <v>96.803222287124925</v>
      </c>
      <c r="I174" s="75">
        <v>134598082.3215</v>
      </c>
      <c r="J174" s="75">
        <v>143334045.03049999</v>
      </c>
      <c r="K174" s="75">
        <v>139386032.10804999</v>
      </c>
      <c r="L174" s="132">
        <v>-3948012.9224500121</v>
      </c>
      <c r="M174" s="132">
        <f t="shared" si="10"/>
        <v>97.245586056257665</v>
      </c>
      <c r="N174" s="75">
        <v>17354367.190000001</v>
      </c>
      <c r="O174" s="75">
        <v>19233642.813099999</v>
      </c>
      <c r="P174" s="75">
        <v>17990746.026689999</v>
      </c>
      <c r="Q174" s="132">
        <v>-1242896.7864099999</v>
      </c>
      <c r="R174" s="160">
        <f t="shared" si="11"/>
        <v>93.537902317893383</v>
      </c>
    </row>
    <row r="175" spans="2:18" ht="30" customHeight="1" x14ac:dyDescent="0.25">
      <c r="B175" s="20" t="s">
        <v>793</v>
      </c>
      <c r="C175" s="1" t="s">
        <v>794</v>
      </c>
      <c r="D175" s="61">
        <v>63683542.376999997</v>
      </c>
      <c r="E175" s="61">
        <v>65440928.060000002</v>
      </c>
      <c r="F175" s="61">
        <v>65230172.16127</v>
      </c>
      <c r="G175" s="133">
        <v>-210755.89873000336</v>
      </c>
      <c r="H175" s="133">
        <f t="shared" si="9"/>
        <v>99.677944819888907</v>
      </c>
      <c r="I175" s="61">
        <v>55708993.218000002</v>
      </c>
      <c r="J175" s="61">
        <v>57300804.656000003</v>
      </c>
      <c r="K175" s="61">
        <v>57366782.760769993</v>
      </c>
      <c r="L175" s="133">
        <v>65978.104769996644</v>
      </c>
      <c r="M175" s="133">
        <f t="shared" si="10"/>
        <v>100.11514341755947</v>
      </c>
      <c r="N175" s="61">
        <v>7974549.159</v>
      </c>
      <c r="O175" s="61">
        <v>8140123.4040000001</v>
      </c>
      <c r="P175" s="61">
        <v>7863389.4005000005</v>
      </c>
      <c r="Q175" s="133">
        <v>-276734.00349999999</v>
      </c>
      <c r="R175" s="161">
        <f t="shared" si="11"/>
        <v>96.600370906367161</v>
      </c>
    </row>
    <row r="176" spans="2:18" ht="30" customHeight="1" x14ac:dyDescent="0.25">
      <c r="B176" s="20" t="s">
        <v>24</v>
      </c>
      <c r="C176" s="1" t="s">
        <v>25</v>
      </c>
      <c r="D176" s="61">
        <v>56297614.211999997</v>
      </c>
      <c r="E176" s="61">
        <v>57933148.761019997</v>
      </c>
      <c r="F176" s="61">
        <v>57821759.268569998</v>
      </c>
      <c r="G176" s="133">
        <v>-111389.49244999695</v>
      </c>
      <c r="H176" s="133">
        <f t="shared" si="9"/>
        <v>99.807727536251321</v>
      </c>
      <c r="I176" s="61">
        <v>49436153.413000003</v>
      </c>
      <c r="J176" s="61">
        <v>50928033.097999997</v>
      </c>
      <c r="K176" s="61">
        <v>51040041.43812</v>
      </c>
      <c r="L176" s="133">
        <v>112008.34012000274</v>
      </c>
      <c r="M176" s="133">
        <f t="shared" si="10"/>
        <v>100.21993454941497</v>
      </c>
      <c r="N176" s="61">
        <v>6861460.7989999996</v>
      </c>
      <c r="O176" s="61">
        <v>7005115.6630200008</v>
      </c>
      <c r="P176" s="61">
        <v>6781717.8304500002</v>
      </c>
      <c r="Q176" s="133">
        <v>-223397.83257000064</v>
      </c>
      <c r="R176" s="161">
        <f t="shared" si="11"/>
        <v>96.810932990738223</v>
      </c>
    </row>
    <row r="177" spans="2:18" ht="30" customHeight="1" x14ac:dyDescent="0.25">
      <c r="B177" s="20" t="s">
        <v>26</v>
      </c>
      <c r="C177" s="1" t="s">
        <v>27</v>
      </c>
      <c r="D177" s="61">
        <v>7385928.165</v>
      </c>
      <c r="E177" s="61">
        <v>7507779.2989799995</v>
      </c>
      <c r="F177" s="61">
        <v>7408412.8926999997</v>
      </c>
      <c r="G177" s="133">
        <v>-99366.406279999734</v>
      </c>
      <c r="H177" s="133">
        <f t="shared" si="9"/>
        <v>98.676487382980213</v>
      </c>
      <c r="I177" s="61">
        <v>6272839.8049999997</v>
      </c>
      <c r="J177" s="61">
        <v>6372771.5580000002</v>
      </c>
      <c r="K177" s="61">
        <v>6326741.3226499995</v>
      </c>
      <c r="L177" s="133">
        <v>-46030.235350000381</v>
      </c>
      <c r="M177" s="133">
        <f t="shared" si="10"/>
        <v>99.277704607311449</v>
      </c>
      <c r="N177" s="61">
        <v>1113088.3600000001</v>
      </c>
      <c r="O177" s="61">
        <v>1135007.74098</v>
      </c>
      <c r="P177" s="61">
        <v>1081671.57005</v>
      </c>
      <c r="Q177" s="133">
        <v>-53336.170930000066</v>
      </c>
      <c r="R177" s="161">
        <f t="shared" si="11"/>
        <v>95.300809941265427</v>
      </c>
    </row>
    <row r="178" spans="2:18" ht="30" customHeight="1" x14ac:dyDescent="0.25">
      <c r="B178" s="20" t="s">
        <v>795</v>
      </c>
      <c r="C178" s="1" t="s">
        <v>796</v>
      </c>
      <c r="D178" s="61">
        <v>20522265.699999999</v>
      </c>
      <c r="E178" s="61">
        <v>24777391.995099999</v>
      </c>
      <c r="F178" s="61">
        <v>21965947.16068</v>
      </c>
      <c r="G178" s="133">
        <v>-2811444.8344199983</v>
      </c>
      <c r="H178" s="133">
        <f t="shared" si="9"/>
        <v>88.653184988250615</v>
      </c>
      <c r="I178" s="61">
        <v>14224454.5</v>
      </c>
      <c r="J178" s="61">
        <v>17629036.107999999</v>
      </c>
      <c r="K178" s="61">
        <v>15668380.354739999</v>
      </c>
      <c r="L178" s="133">
        <v>-1960655.7532600001</v>
      </c>
      <c r="M178" s="133">
        <f t="shared" si="10"/>
        <v>88.878258906224261</v>
      </c>
      <c r="N178" s="61">
        <v>6297811.2000000002</v>
      </c>
      <c r="O178" s="61">
        <v>7148355.8870999999</v>
      </c>
      <c r="P178" s="61">
        <v>6297566.8059399994</v>
      </c>
      <c r="Q178" s="133">
        <v>-850789.08116000076</v>
      </c>
      <c r="R178" s="161">
        <f t="shared" si="11"/>
        <v>88.098115222615831</v>
      </c>
    </row>
    <row r="179" spans="2:18" ht="30" customHeight="1" x14ac:dyDescent="0.25">
      <c r="B179" s="20" t="s">
        <v>28</v>
      </c>
      <c r="C179" s="1" t="s">
        <v>29</v>
      </c>
      <c r="D179" s="61">
        <v>14575430.08</v>
      </c>
      <c r="E179" s="61">
        <v>17929248.806599997</v>
      </c>
      <c r="F179" s="61">
        <v>15621781.066360001</v>
      </c>
      <c r="G179" s="133">
        <v>-2307467.7402399979</v>
      </c>
      <c r="H179" s="133">
        <f t="shared" si="9"/>
        <v>87.130148255901346</v>
      </c>
      <c r="I179" s="61">
        <v>11178178.98</v>
      </c>
      <c r="J179" s="61">
        <v>14230972.134</v>
      </c>
      <c r="K179" s="61">
        <v>12450703.1766</v>
      </c>
      <c r="L179" s="133">
        <v>-1780268.9573999997</v>
      </c>
      <c r="M179" s="133">
        <f t="shared" si="10"/>
        <v>87.490180286793901</v>
      </c>
      <c r="N179" s="61">
        <v>3397251.1</v>
      </c>
      <c r="O179" s="61">
        <v>3698276.6725999997</v>
      </c>
      <c r="P179" s="61">
        <v>3171077.8897600002</v>
      </c>
      <c r="Q179" s="133">
        <v>-527198.78283999965</v>
      </c>
      <c r="R179" s="161">
        <f t="shared" si="11"/>
        <v>85.744744660507976</v>
      </c>
    </row>
    <row r="180" spans="2:18" ht="30" customHeight="1" x14ac:dyDescent="0.25">
      <c r="B180" s="20" t="s">
        <v>30</v>
      </c>
      <c r="C180" s="1" t="s">
        <v>31</v>
      </c>
      <c r="D180" s="61">
        <v>3133260.4</v>
      </c>
      <c r="E180" s="61">
        <v>3780931.5380000002</v>
      </c>
      <c r="F180" s="61">
        <v>3385155.7822500002</v>
      </c>
      <c r="G180" s="133">
        <v>-395775.75575000001</v>
      </c>
      <c r="H180" s="133">
        <f t="shared" si="9"/>
        <v>89.532321551652501</v>
      </c>
      <c r="I180" s="61">
        <v>1708602.8</v>
      </c>
      <c r="J180" s="61">
        <v>1951971.115</v>
      </c>
      <c r="K180" s="61">
        <v>1787605.4495899999</v>
      </c>
      <c r="L180" s="133">
        <v>-164365.66541000007</v>
      </c>
      <c r="M180" s="133">
        <f t="shared" si="10"/>
        <v>91.579503193109488</v>
      </c>
      <c r="N180" s="61">
        <v>1424657.6</v>
      </c>
      <c r="O180" s="61">
        <v>1828960.423</v>
      </c>
      <c r="P180" s="61">
        <v>1597550.3326600001</v>
      </c>
      <c r="Q180" s="133">
        <v>-231410.09033999991</v>
      </c>
      <c r="R180" s="161">
        <f t="shared" si="11"/>
        <v>87.347452277812366</v>
      </c>
    </row>
    <row r="181" spans="2:18" ht="30" customHeight="1" x14ac:dyDescent="0.25">
      <c r="B181" s="20" t="s">
        <v>32</v>
      </c>
      <c r="C181" s="1" t="s">
        <v>33</v>
      </c>
      <c r="D181" s="61">
        <v>2813575.22</v>
      </c>
      <c r="E181" s="61">
        <v>3067211.6505</v>
      </c>
      <c r="F181" s="61">
        <v>2959010.31207</v>
      </c>
      <c r="G181" s="133">
        <v>-108201.33842999983</v>
      </c>
      <c r="H181" s="133">
        <f t="shared" si="9"/>
        <v>96.47232239704222</v>
      </c>
      <c r="I181" s="61">
        <v>1337672.72</v>
      </c>
      <c r="J181" s="61">
        <v>1446092.8589999999</v>
      </c>
      <c r="K181" s="61">
        <v>1430071.7285499999</v>
      </c>
      <c r="L181" s="133">
        <v>-16021.130450000048</v>
      </c>
      <c r="M181" s="133">
        <f t="shared" si="10"/>
        <v>98.892109151200785</v>
      </c>
      <c r="N181" s="61">
        <v>1475902.5</v>
      </c>
      <c r="O181" s="61">
        <v>1621118.7915000001</v>
      </c>
      <c r="P181" s="61">
        <v>1528938.5835199999</v>
      </c>
      <c r="Q181" s="133">
        <v>-92180.207980000021</v>
      </c>
      <c r="R181" s="161">
        <f t="shared" si="11"/>
        <v>94.313790669546975</v>
      </c>
    </row>
    <row r="182" spans="2:18" ht="30" customHeight="1" x14ac:dyDescent="0.25">
      <c r="B182" s="20" t="s">
        <v>22</v>
      </c>
      <c r="C182" s="1" t="s">
        <v>797</v>
      </c>
      <c r="D182" s="61">
        <v>9987283.9780000001</v>
      </c>
      <c r="E182" s="61">
        <v>10046197.226</v>
      </c>
      <c r="F182" s="61">
        <v>8437093.5004399996</v>
      </c>
      <c r="G182" s="133">
        <v>-1609103.7255600004</v>
      </c>
      <c r="H182" s="133">
        <f t="shared" si="9"/>
        <v>83.982957039748641</v>
      </c>
      <c r="I182" s="61">
        <v>9788127.6779999994</v>
      </c>
      <c r="J182" s="61">
        <v>9801863.784</v>
      </c>
      <c r="K182" s="61">
        <v>8192819.0444399994</v>
      </c>
      <c r="L182" s="133">
        <v>-1609044.7395600004</v>
      </c>
      <c r="M182" s="133">
        <f t="shared" si="10"/>
        <v>83.584298098627812</v>
      </c>
      <c r="N182" s="61">
        <v>199156.3</v>
      </c>
      <c r="O182" s="61">
        <v>244333.44200000001</v>
      </c>
      <c r="P182" s="61">
        <v>244274.45600000001</v>
      </c>
      <c r="Q182" s="133">
        <v>-58.985999999999997</v>
      </c>
      <c r="R182" s="161">
        <f t="shared" si="11"/>
        <v>99.975858400914277</v>
      </c>
    </row>
    <row r="183" spans="2:18" ht="30" customHeight="1" x14ac:dyDescent="0.25">
      <c r="B183" s="20" t="s">
        <v>34</v>
      </c>
      <c r="C183" s="1" t="s">
        <v>35</v>
      </c>
      <c r="D183" s="61">
        <v>5450310.6200000001</v>
      </c>
      <c r="E183" s="61">
        <v>5392156.0190000003</v>
      </c>
      <c r="F183" s="61">
        <v>3783160.5042399997</v>
      </c>
      <c r="G183" s="133">
        <v>-1608995.5147600002</v>
      </c>
      <c r="H183" s="133">
        <f t="shared" si="9"/>
        <v>70.160442147992669</v>
      </c>
      <c r="I183" s="61">
        <v>5254654.32</v>
      </c>
      <c r="J183" s="61">
        <v>5149922.5769999996</v>
      </c>
      <c r="K183" s="61">
        <v>3540947.2522399998</v>
      </c>
      <c r="L183" s="133">
        <v>-1608975.3247600002</v>
      </c>
      <c r="M183" s="133">
        <f t="shared" si="10"/>
        <v>68.757290994124403</v>
      </c>
      <c r="N183" s="61">
        <v>195656.3</v>
      </c>
      <c r="O183" s="61">
        <v>242233.44200000001</v>
      </c>
      <c r="P183" s="61">
        <v>242213.25200000001</v>
      </c>
      <c r="Q183" s="133">
        <v>-20.190000000000001</v>
      </c>
      <c r="R183" s="161">
        <f t="shared" si="11"/>
        <v>99.991665064974796</v>
      </c>
    </row>
    <row r="184" spans="2:18" ht="30" customHeight="1" x14ac:dyDescent="0.25">
      <c r="B184" s="20" t="s">
        <v>36</v>
      </c>
      <c r="C184" s="1" t="s">
        <v>37</v>
      </c>
      <c r="D184" s="61">
        <v>4533473.358</v>
      </c>
      <c r="E184" s="61">
        <v>4651941.2070000004</v>
      </c>
      <c r="F184" s="61">
        <v>4651871.7922</v>
      </c>
      <c r="G184" s="133">
        <v>-69.414800000190738</v>
      </c>
      <c r="H184" s="133">
        <f t="shared" si="9"/>
        <v>99.99850783152857</v>
      </c>
      <c r="I184" s="61">
        <v>4533473.358</v>
      </c>
      <c r="J184" s="61">
        <v>4651941.2070000004</v>
      </c>
      <c r="K184" s="61">
        <v>4651871.7922</v>
      </c>
      <c r="L184" s="133">
        <v>-69.414800000190738</v>
      </c>
      <c r="M184" s="133">
        <f t="shared" si="10"/>
        <v>99.99850783152857</v>
      </c>
      <c r="N184" s="61">
        <v>0</v>
      </c>
      <c r="O184" s="61">
        <v>0</v>
      </c>
      <c r="P184" s="61">
        <v>0</v>
      </c>
      <c r="Q184" s="133">
        <v>0</v>
      </c>
      <c r="R184" s="161"/>
    </row>
    <row r="185" spans="2:18" ht="30" customHeight="1" x14ac:dyDescent="0.25">
      <c r="B185" s="20" t="s">
        <v>38</v>
      </c>
      <c r="C185" s="1" t="s">
        <v>39</v>
      </c>
      <c r="D185" s="61">
        <v>3500</v>
      </c>
      <c r="E185" s="61">
        <v>2100</v>
      </c>
      <c r="F185" s="61">
        <v>2061.2040000000002</v>
      </c>
      <c r="G185" s="133">
        <v>-38.795999999999999</v>
      </c>
      <c r="H185" s="133">
        <f t="shared" si="9"/>
        <v>98.152571428571434</v>
      </c>
      <c r="I185" s="61">
        <v>0</v>
      </c>
      <c r="J185" s="61">
        <v>0</v>
      </c>
      <c r="K185" s="61">
        <v>0</v>
      </c>
      <c r="L185" s="133">
        <v>0</v>
      </c>
      <c r="M185" s="133"/>
      <c r="N185" s="61">
        <v>3500</v>
      </c>
      <c r="O185" s="61">
        <v>2100</v>
      </c>
      <c r="P185" s="61">
        <v>2061.2040000000002</v>
      </c>
      <c r="Q185" s="133">
        <v>-38.795999999999999</v>
      </c>
      <c r="R185" s="161">
        <f t="shared" si="11"/>
        <v>98.152571428571434</v>
      </c>
    </row>
    <row r="186" spans="2:18" ht="30" customHeight="1" x14ac:dyDescent="0.25">
      <c r="B186" s="20" t="s">
        <v>798</v>
      </c>
      <c r="C186" s="1" t="s">
        <v>799</v>
      </c>
      <c r="D186" s="61">
        <v>5925247.9000000004</v>
      </c>
      <c r="E186" s="61">
        <v>6146903.5470000003</v>
      </c>
      <c r="F186" s="61">
        <v>6048794.3328</v>
      </c>
      <c r="G186" s="133">
        <v>-98109.214199999813</v>
      </c>
      <c r="H186" s="133">
        <f t="shared" si="9"/>
        <v>98.403924619121725</v>
      </c>
      <c r="I186" s="61">
        <v>3574829.3</v>
      </c>
      <c r="J186" s="61">
        <v>3230765.8560000001</v>
      </c>
      <c r="K186" s="61">
        <v>3212165.7058800003</v>
      </c>
      <c r="L186" s="133">
        <v>-18600.150119999886</v>
      </c>
      <c r="M186" s="133">
        <f t="shared" si="10"/>
        <v>99.42428046633411</v>
      </c>
      <c r="N186" s="61">
        <v>2350418.6</v>
      </c>
      <c r="O186" s="61">
        <v>2916137.6910000001</v>
      </c>
      <c r="P186" s="61">
        <v>2836628.6269200002</v>
      </c>
      <c r="Q186" s="133">
        <v>-79509.064079999924</v>
      </c>
      <c r="R186" s="161">
        <f t="shared" si="11"/>
        <v>97.273480455830779</v>
      </c>
    </row>
    <row r="187" spans="2:18" ht="30" customHeight="1" x14ac:dyDescent="0.25">
      <c r="B187" s="20" t="s">
        <v>40</v>
      </c>
      <c r="C187" s="1" t="s">
        <v>41</v>
      </c>
      <c r="D187" s="61">
        <v>4656281.9000000004</v>
      </c>
      <c r="E187" s="61">
        <v>5375495.8940000003</v>
      </c>
      <c r="F187" s="61">
        <v>5279922.0002100002</v>
      </c>
      <c r="G187" s="133">
        <v>-95573.893789999958</v>
      </c>
      <c r="H187" s="133">
        <f t="shared" si="9"/>
        <v>98.22204507873073</v>
      </c>
      <c r="I187" s="61">
        <v>2321613.2999999998</v>
      </c>
      <c r="J187" s="61">
        <v>2482071.2030000002</v>
      </c>
      <c r="K187" s="61">
        <v>2466005.9333000001</v>
      </c>
      <c r="L187" s="133">
        <v>-16065.26969999981</v>
      </c>
      <c r="M187" s="133">
        <f t="shared" si="10"/>
        <v>99.352747428011639</v>
      </c>
      <c r="N187" s="61">
        <v>2334668.6</v>
      </c>
      <c r="O187" s="61">
        <v>2893424.6910000001</v>
      </c>
      <c r="P187" s="61">
        <v>2813916.0669100001</v>
      </c>
      <c r="Q187" s="133">
        <v>-79508.624090000158</v>
      </c>
      <c r="R187" s="161">
        <f t="shared" si="11"/>
        <v>97.252092845640277</v>
      </c>
    </row>
    <row r="188" spans="2:18" ht="30" customHeight="1" x14ac:dyDescent="0.25">
      <c r="B188" s="20" t="s">
        <v>52</v>
      </c>
      <c r="C188" s="1" t="s">
        <v>53</v>
      </c>
      <c r="D188" s="61">
        <v>1268966</v>
      </c>
      <c r="E188" s="61">
        <v>771407.65300000005</v>
      </c>
      <c r="F188" s="61">
        <v>768872.33259000001</v>
      </c>
      <c r="G188" s="133">
        <v>-2535.3204099999666</v>
      </c>
      <c r="H188" s="133">
        <f t="shared" si="9"/>
        <v>99.671338442114205</v>
      </c>
      <c r="I188" s="61">
        <v>1253216</v>
      </c>
      <c r="J188" s="61">
        <v>748694.65300000005</v>
      </c>
      <c r="K188" s="61">
        <v>746159.77257999999</v>
      </c>
      <c r="L188" s="133">
        <v>-2534.8804199999572</v>
      </c>
      <c r="M188" s="133">
        <f t="shared" si="10"/>
        <v>99.661426669758782</v>
      </c>
      <c r="N188" s="61">
        <v>15750</v>
      </c>
      <c r="O188" s="61">
        <v>22713</v>
      </c>
      <c r="P188" s="61">
        <v>22712.560010000001</v>
      </c>
      <c r="Q188" s="133">
        <v>-0.43998999999836086</v>
      </c>
      <c r="R188" s="161">
        <f t="shared" si="11"/>
        <v>99.998062827455641</v>
      </c>
    </row>
    <row r="189" spans="2:18" ht="30" customHeight="1" x14ac:dyDescent="0.25">
      <c r="B189" s="20" t="s">
        <v>800</v>
      </c>
      <c r="C189" s="1" t="s">
        <v>801</v>
      </c>
      <c r="D189" s="61">
        <v>35499811.5</v>
      </c>
      <c r="E189" s="61">
        <v>39250651.670999996</v>
      </c>
      <c r="F189" s="61">
        <v>39218000.393300004</v>
      </c>
      <c r="G189" s="133">
        <v>-32651.277699996946</v>
      </c>
      <c r="H189" s="133">
        <f t="shared" si="9"/>
        <v>99.916813412491408</v>
      </c>
      <c r="I189" s="61">
        <v>38503198.200000003</v>
      </c>
      <c r="J189" s="61">
        <v>42929131.071000002</v>
      </c>
      <c r="K189" s="61">
        <v>42788901.976510003</v>
      </c>
      <c r="L189" s="133">
        <v>-140229.09448999786</v>
      </c>
      <c r="M189" s="133">
        <f t="shared" si="10"/>
        <v>99.673347465947828</v>
      </c>
      <c r="N189" s="61">
        <v>2148.1999999999998</v>
      </c>
      <c r="O189" s="61">
        <v>6119.3</v>
      </c>
      <c r="P189" s="61">
        <v>1926.5911999999998</v>
      </c>
      <c r="Q189" s="133">
        <v>-4192.7087999999994</v>
      </c>
      <c r="R189" s="161">
        <f t="shared" si="11"/>
        <v>31.483849459905539</v>
      </c>
    </row>
    <row r="190" spans="2:18" ht="30" customHeight="1" x14ac:dyDescent="0.25">
      <c r="B190" s="20" t="s">
        <v>42</v>
      </c>
      <c r="C190" s="1" t="s">
        <v>43</v>
      </c>
      <c r="D190" s="61">
        <v>536831.4</v>
      </c>
      <c r="E190" s="61">
        <v>577265.30000000005</v>
      </c>
      <c r="F190" s="61">
        <v>570473.09329999995</v>
      </c>
      <c r="G190" s="133">
        <v>-6792.2067000000479</v>
      </c>
      <c r="H190" s="133">
        <f t="shared" si="9"/>
        <v>98.823382126034574</v>
      </c>
      <c r="I190" s="61">
        <v>535033.19999999995</v>
      </c>
      <c r="J190" s="61">
        <v>575202</v>
      </c>
      <c r="K190" s="61">
        <v>568546.50210000004</v>
      </c>
      <c r="L190" s="133">
        <v>-6655.4978999999757</v>
      </c>
      <c r="M190" s="133">
        <f t="shared" si="10"/>
        <v>98.842928588565414</v>
      </c>
      <c r="N190" s="61">
        <v>1798.2</v>
      </c>
      <c r="O190" s="61">
        <v>2063.3000000000002</v>
      </c>
      <c r="P190" s="61">
        <v>1926.5911999999998</v>
      </c>
      <c r="Q190" s="133">
        <v>-136.70880000000005</v>
      </c>
      <c r="R190" s="161">
        <f t="shared" si="11"/>
        <v>93.37426452769833</v>
      </c>
    </row>
    <row r="191" spans="2:18" ht="30" customHeight="1" x14ac:dyDescent="0.25">
      <c r="B191" s="20" t="s">
        <v>44</v>
      </c>
      <c r="C191" s="1" t="s">
        <v>45</v>
      </c>
      <c r="D191" s="61">
        <v>34962980.100000001</v>
      </c>
      <c r="E191" s="61">
        <v>38673386.370999999</v>
      </c>
      <c r="F191" s="61">
        <v>38647527.299999997</v>
      </c>
      <c r="G191" s="133">
        <v>-25859.071</v>
      </c>
      <c r="H191" s="133">
        <f t="shared" si="9"/>
        <v>99.933134712455924</v>
      </c>
      <c r="I191" s="61">
        <v>37968165</v>
      </c>
      <c r="J191" s="61">
        <v>42353929.071000002</v>
      </c>
      <c r="K191" s="61">
        <v>42220355.474410005</v>
      </c>
      <c r="L191" s="133">
        <v>-133573.59658999633</v>
      </c>
      <c r="M191" s="133">
        <f t="shared" si="10"/>
        <v>99.684625253146919</v>
      </c>
      <c r="N191" s="61">
        <v>350</v>
      </c>
      <c r="O191" s="61">
        <v>4056</v>
      </c>
      <c r="P191" s="61">
        <v>0</v>
      </c>
      <c r="Q191" s="133">
        <v>-4056</v>
      </c>
      <c r="R191" s="161">
        <f t="shared" si="11"/>
        <v>0</v>
      </c>
    </row>
    <row r="192" spans="2:18" ht="30" customHeight="1" x14ac:dyDescent="0.25">
      <c r="B192" s="20" t="s">
        <v>802</v>
      </c>
      <c r="C192" s="1" t="s">
        <v>803</v>
      </c>
      <c r="D192" s="61">
        <v>10385614.699999999</v>
      </c>
      <c r="E192" s="61">
        <v>12483304.293</v>
      </c>
      <c r="F192" s="61">
        <v>12235405.176179999</v>
      </c>
      <c r="G192" s="133">
        <v>-247899.1168199997</v>
      </c>
      <c r="H192" s="133">
        <f t="shared" si="9"/>
        <v>98.014154658081921</v>
      </c>
      <c r="I192" s="61">
        <v>10006815.1</v>
      </c>
      <c r="J192" s="61">
        <v>11884116.92</v>
      </c>
      <c r="K192" s="61">
        <v>11657287.362950001</v>
      </c>
      <c r="L192" s="133">
        <v>-226829.55704999925</v>
      </c>
      <c r="M192" s="133">
        <f t="shared" si="10"/>
        <v>98.09132173154353</v>
      </c>
      <c r="N192" s="61">
        <v>378799.6</v>
      </c>
      <c r="O192" s="61">
        <v>599187.37300000002</v>
      </c>
      <c r="P192" s="61">
        <v>578117.81322999997</v>
      </c>
      <c r="Q192" s="133">
        <v>-21069.559769999982</v>
      </c>
      <c r="R192" s="161">
        <f t="shared" si="11"/>
        <v>96.483644228931368</v>
      </c>
    </row>
    <row r="193" spans="2:18" ht="30" customHeight="1" x14ac:dyDescent="0.25">
      <c r="B193" s="20" t="s">
        <v>46</v>
      </c>
      <c r="C193" s="1" t="s">
        <v>47</v>
      </c>
      <c r="D193" s="61">
        <v>52615.7</v>
      </c>
      <c r="E193" s="61">
        <v>490159.2</v>
      </c>
      <c r="F193" s="61">
        <v>488290.41706999997</v>
      </c>
      <c r="G193" s="133">
        <v>-1868.7829300000071</v>
      </c>
      <c r="H193" s="133">
        <f t="shared" si="9"/>
        <v>99.618739599297527</v>
      </c>
      <c r="I193" s="61">
        <v>51432.6</v>
      </c>
      <c r="J193" s="61">
        <v>490133.1</v>
      </c>
      <c r="K193" s="61">
        <v>488264.31706999999</v>
      </c>
      <c r="L193" s="133">
        <v>-1868.7829300000071</v>
      </c>
      <c r="M193" s="133">
        <f t="shared" si="10"/>
        <v>99.618719296860377</v>
      </c>
      <c r="N193" s="61">
        <v>1183.0999999999999</v>
      </c>
      <c r="O193" s="61">
        <v>26.1</v>
      </c>
      <c r="P193" s="61">
        <v>26.1</v>
      </c>
      <c r="Q193" s="133">
        <v>0</v>
      </c>
      <c r="R193" s="161">
        <f t="shared" si="11"/>
        <v>100</v>
      </c>
    </row>
    <row r="194" spans="2:18" ht="30" customHeight="1" x14ac:dyDescent="0.25">
      <c r="B194" s="20" t="s">
        <v>48</v>
      </c>
      <c r="C194" s="1" t="s">
        <v>49</v>
      </c>
      <c r="D194" s="61">
        <v>10332999</v>
      </c>
      <c r="E194" s="61">
        <v>11993145.093</v>
      </c>
      <c r="F194" s="61">
        <v>11747114.75911</v>
      </c>
      <c r="G194" s="133">
        <v>-246030.3338899994</v>
      </c>
      <c r="H194" s="133">
        <f t="shared" si="9"/>
        <v>97.948575357154638</v>
      </c>
      <c r="I194" s="61">
        <v>9955382.5</v>
      </c>
      <c r="J194" s="61">
        <v>11393983.82</v>
      </c>
      <c r="K194" s="61">
        <v>11169023.045879999</v>
      </c>
      <c r="L194" s="133">
        <v>-224960.77412000083</v>
      </c>
      <c r="M194" s="133">
        <f t="shared" si="10"/>
        <v>98.025617925443029</v>
      </c>
      <c r="N194" s="61">
        <v>377616.5</v>
      </c>
      <c r="O194" s="61">
        <v>599161.27300000004</v>
      </c>
      <c r="P194" s="61">
        <v>578091.71322999999</v>
      </c>
      <c r="Q194" s="133">
        <v>-21069.559769999982</v>
      </c>
      <c r="R194" s="161">
        <f t="shared" si="11"/>
        <v>96.483491053334475</v>
      </c>
    </row>
    <row r="195" spans="2:18" ht="30" customHeight="1" x14ac:dyDescent="0.25">
      <c r="B195" s="20" t="s">
        <v>804</v>
      </c>
      <c r="C195" s="1" t="s">
        <v>805</v>
      </c>
      <c r="D195" s="61">
        <v>2943148.4564999999</v>
      </c>
      <c r="E195" s="61">
        <v>737712.35149999999</v>
      </c>
      <c r="F195" s="61">
        <v>668537.23566000001</v>
      </c>
      <c r="G195" s="133">
        <v>-69175.115840000028</v>
      </c>
      <c r="H195" s="133">
        <f t="shared" si="9"/>
        <v>90.623023228586959</v>
      </c>
      <c r="I195" s="61">
        <v>2791664.3254999998</v>
      </c>
      <c r="J195" s="61">
        <v>558326.63549999997</v>
      </c>
      <c r="K195" s="61">
        <v>499694.90275999997</v>
      </c>
      <c r="L195" s="133">
        <v>-58631.732740000007</v>
      </c>
      <c r="M195" s="133">
        <f t="shared" si="10"/>
        <v>89.498668160888769</v>
      </c>
      <c r="N195" s="61">
        <v>151484.13099999999</v>
      </c>
      <c r="O195" s="61">
        <v>179385.71599999999</v>
      </c>
      <c r="P195" s="61">
        <v>168842.33290000001</v>
      </c>
      <c r="Q195" s="133">
        <v>-10543.383099999994</v>
      </c>
      <c r="R195" s="161">
        <f t="shared" si="11"/>
        <v>94.122506889010054</v>
      </c>
    </row>
    <row r="196" spans="2:18" ht="30" customHeight="1" x14ac:dyDescent="0.25">
      <c r="B196" s="20" t="s">
        <v>50</v>
      </c>
      <c r="C196" s="1" t="s">
        <v>51</v>
      </c>
      <c r="D196" s="61">
        <v>2943148.4564999999</v>
      </c>
      <c r="E196" s="61">
        <v>737712.35149999999</v>
      </c>
      <c r="F196" s="61">
        <v>668537.23566000001</v>
      </c>
      <c r="G196" s="133">
        <v>-69175.115840000028</v>
      </c>
      <c r="H196" s="133">
        <f t="shared" si="9"/>
        <v>90.623023228586959</v>
      </c>
      <c r="I196" s="61">
        <v>2791664.3254999998</v>
      </c>
      <c r="J196" s="61">
        <v>558326.63549999997</v>
      </c>
      <c r="K196" s="61">
        <v>499694.90275999997</v>
      </c>
      <c r="L196" s="133">
        <v>-58631.732740000007</v>
      </c>
      <c r="M196" s="133">
        <f t="shared" si="10"/>
        <v>89.498668160888769</v>
      </c>
      <c r="N196" s="61">
        <v>151484.13099999999</v>
      </c>
      <c r="O196" s="61">
        <v>179385.71599999999</v>
      </c>
      <c r="P196" s="61">
        <v>168842.33290000001</v>
      </c>
      <c r="Q196" s="133">
        <v>-10543.383099999994</v>
      </c>
      <c r="R196" s="161">
        <f t="shared" si="11"/>
        <v>94.122506889010054</v>
      </c>
    </row>
    <row r="197" spans="2:18" s="73" customFormat="1" ht="30" customHeight="1" x14ac:dyDescent="0.25">
      <c r="B197" s="28" t="s">
        <v>839</v>
      </c>
      <c r="C197" s="74" t="s">
        <v>0</v>
      </c>
      <c r="D197" s="75">
        <v>11565690.044</v>
      </c>
      <c r="E197" s="75">
        <v>18093950.246410001</v>
      </c>
      <c r="F197" s="75">
        <v>11533443.439340001</v>
      </c>
      <c r="G197" s="132">
        <v>-6560506.8070700001</v>
      </c>
      <c r="H197" s="132">
        <f t="shared" si="9"/>
        <v>63.741987140858512</v>
      </c>
      <c r="I197" s="75">
        <v>10339748.300000001</v>
      </c>
      <c r="J197" s="75">
        <v>16741075.46776</v>
      </c>
      <c r="K197" s="75">
        <v>10604953.85901</v>
      </c>
      <c r="L197" s="132">
        <v>-6136121.6087499997</v>
      </c>
      <c r="M197" s="132">
        <f t="shared" si="10"/>
        <v>63.346909100511752</v>
      </c>
      <c r="N197" s="75">
        <v>1225941.7439999999</v>
      </c>
      <c r="O197" s="75">
        <v>1352874.77865</v>
      </c>
      <c r="P197" s="75">
        <v>928489.58033000003</v>
      </c>
      <c r="Q197" s="132">
        <v>-424385.19832000002</v>
      </c>
      <c r="R197" s="160">
        <f t="shared" si="11"/>
        <v>68.630858892684557</v>
      </c>
    </row>
    <row r="198" spans="2:18" s="73" customFormat="1" ht="30" customHeight="1" x14ac:dyDescent="0.25">
      <c r="B198" s="58" t="s">
        <v>54</v>
      </c>
      <c r="C198" s="68"/>
      <c r="D198" s="75">
        <v>160512604.65549999</v>
      </c>
      <c r="E198" s="75">
        <v>176977039.39001</v>
      </c>
      <c r="F198" s="75">
        <v>165337393.39967</v>
      </c>
      <c r="G198" s="132">
        <v>-11639645.990339996</v>
      </c>
      <c r="H198" s="132">
        <f t="shared" si="9"/>
        <v>93.423075654074353</v>
      </c>
      <c r="I198" s="75">
        <v>144937830.62149999</v>
      </c>
      <c r="J198" s="75">
        <v>160075120.49826002</v>
      </c>
      <c r="K198" s="75">
        <v>149990985.96706</v>
      </c>
      <c r="L198" s="132">
        <v>-10084134.531200012</v>
      </c>
      <c r="M198" s="132">
        <f t="shared" si="10"/>
        <v>93.700373612206874</v>
      </c>
      <c r="N198" s="75">
        <v>18580308.934</v>
      </c>
      <c r="O198" s="75">
        <v>20586517.59175</v>
      </c>
      <c r="P198" s="75">
        <v>18919235.607020002</v>
      </c>
      <c r="Q198" s="132">
        <v>-1667281.9847299994</v>
      </c>
      <c r="R198" s="160">
        <f t="shared" si="11"/>
        <v>91.901097515404174</v>
      </c>
    </row>
    <row r="199" spans="2:18" ht="20.25" customHeight="1" x14ac:dyDescent="0.25">
      <c r="B199" s="65"/>
      <c r="C199" s="69"/>
      <c r="D199" s="61"/>
      <c r="E199" s="61"/>
      <c r="F199" s="61"/>
      <c r="G199" s="133"/>
      <c r="H199" s="133"/>
      <c r="I199" s="61"/>
      <c r="J199" s="61"/>
      <c r="K199" s="61"/>
      <c r="L199" s="133"/>
      <c r="M199" s="133"/>
      <c r="N199" s="61"/>
      <c r="O199" s="61"/>
      <c r="P199" s="61"/>
      <c r="Q199" s="133"/>
      <c r="R199" s="161"/>
    </row>
    <row r="200" spans="2:18" s="78" customFormat="1" ht="45.75" customHeight="1" thickBot="1" x14ac:dyDescent="0.3">
      <c r="B200" s="79" t="s">
        <v>55</v>
      </c>
      <c r="C200" s="80"/>
      <c r="D200" s="165">
        <v>33637725.344499998</v>
      </c>
      <c r="E200" s="165">
        <v>33169985.209989991</v>
      </c>
      <c r="F200" s="165">
        <v>44489640.690199979</v>
      </c>
      <c r="G200" s="166">
        <v>11319655.480209991</v>
      </c>
      <c r="H200" s="167">
        <v>134.12619996225018</v>
      </c>
      <c r="I200" s="165">
        <v>27953817.978500001</v>
      </c>
      <c r="J200" s="165">
        <v>28114473.201739989</v>
      </c>
      <c r="K200" s="165">
        <v>37448740.697550021</v>
      </c>
      <c r="L200" s="166">
        <v>9334267.4958100282</v>
      </c>
      <c r="M200" s="167">
        <v>133.2009333016147</v>
      </c>
      <c r="N200" s="165">
        <v>4720672.466</v>
      </c>
      <c r="O200" s="165">
        <v>4957286.50825</v>
      </c>
      <c r="P200" s="165">
        <v>7040899.9926499976</v>
      </c>
      <c r="Q200" s="166">
        <v>2083613.4843999976</v>
      </c>
      <c r="R200" s="168">
        <v>142.03133066713843</v>
      </c>
    </row>
  </sheetData>
  <mergeCells count="6">
    <mergeCell ref="D3:H3"/>
    <mergeCell ref="B2:Q2"/>
    <mergeCell ref="I3:M3"/>
    <mergeCell ref="N3:R3"/>
    <mergeCell ref="C3:C4"/>
    <mergeCell ref="B3:B4"/>
  </mergeCells>
  <pageMargins left="0.70866141732283472" right="0.70866141732283472" top="1.1417322834645669" bottom="0.94488188976377963" header="0.31496062992125984" footer="0.31496062992125984"/>
  <pageSetup paperSize="9" scale="3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showZeros="0" zoomScale="75" zoomScaleNormal="75" zoomScaleSheetLayoutView="80" workbookViewId="0">
      <pane ySplit="4" topLeftCell="A113" activePane="bottomLeft" state="frozen"/>
      <selection pane="bottomLeft" activeCell="C121" sqref="C121"/>
    </sheetView>
  </sheetViews>
  <sheetFormatPr defaultRowHeight="36.75" customHeight="1" x14ac:dyDescent="0.25"/>
  <cols>
    <col min="1" max="1" width="64.85546875" style="49" customWidth="1"/>
    <col min="2" max="2" width="10.42578125" style="92" customWidth="1"/>
    <col min="3" max="3" width="19.5703125" style="93" customWidth="1"/>
    <col min="4" max="4" width="16.85546875" style="93" customWidth="1"/>
    <col min="5" max="5" width="15.5703125" style="93" customWidth="1"/>
    <col min="6" max="6" width="15" style="93" customWidth="1"/>
    <col min="7" max="7" width="9.7109375" style="93" customWidth="1"/>
    <col min="8" max="8" width="18.42578125" style="93" customWidth="1"/>
    <col min="9" max="9" width="17.42578125" style="93" customWidth="1"/>
    <col min="10" max="10" width="16.7109375" style="93" customWidth="1"/>
    <col min="11" max="11" width="14.85546875" style="93" customWidth="1"/>
    <col min="12" max="12" width="9.7109375" style="93" customWidth="1"/>
    <col min="13" max="13" width="17.140625" style="93" customWidth="1"/>
    <col min="14" max="14" width="16.5703125" style="93" customWidth="1"/>
    <col min="15" max="15" width="15.5703125" style="93" customWidth="1"/>
    <col min="16" max="16" width="15.42578125" style="93" customWidth="1"/>
    <col min="17" max="17" width="10" style="93" customWidth="1"/>
    <col min="18" max="16384" width="9.140625" style="92"/>
  </cols>
  <sheetData>
    <row r="1" spans="1:17" ht="36.75" customHeight="1" x14ac:dyDescent="0.25">
      <c r="A1" s="49" t="s">
        <v>841</v>
      </c>
    </row>
    <row r="2" spans="1:17" ht="34.5" customHeight="1" thickBot="1" x14ac:dyDescent="0.3">
      <c r="A2" s="49" t="s">
        <v>844</v>
      </c>
    </row>
    <row r="3" spans="1:17" s="41" customFormat="1" ht="36.75" customHeight="1" x14ac:dyDescent="0.25">
      <c r="A3" s="229" t="s">
        <v>59</v>
      </c>
      <c r="B3" s="231" t="s">
        <v>842</v>
      </c>
      <c r="C3" s="211" t="s">
        <v>61</v>
      </c>
      <c r="D3" s="211"/>
      <c r="E3" s="211"/>
      <c r="F3" s="211"/>
      <c r="G3" s="211"/>
      <c r="H3" s="211" t="s">
        <v>62</v>
      </c>
      <c r="I3" s="211"/>
      <c r="J3" s="211"/>
      <c r="K3" s="211"/>
      <c r="L3" s="211"/>
      <c r="M3" s="211" t="s">
        <v>121</v>
      </c>
      <c r="N3" s="211"/>
      <c r="O3" s="211"/>
      <c r="P3" s="211"/>
      <c r="Q3" s="212"/>
    </row>
    <row r="4" spans="1:17" s="41" customFormat="1" ht="36.75" customHeight="1" x14ac:dyDescent="0.25">
      <c r="A4" s="230"/>
      <c r="B4" s="232"/>
      <c r="C4" s="21" t="s">
        <v>5</v>
      </c>
      <c r="D4" s="21" t="s">
        <v>6</v>
      </c>
      <c r="E4" s="21" t="s">
        <v>7</v>
      </c>
      <c r="F4" s="21" t="s">
        <v>2</v>
      </c>
      <c r="G4" s="21" t="s">
        <v>828</v>
      </c>
      <c r="H4" s="21" t="s">
        <v>809</v>
      </c>
      <c r="I4" s="21" t="s">
        <v>810</v>
      </c>
      <c r="J4" s="21" t="s">
        <v>3</v>
      </c>
      <c r="K4" s="21" t="s">
        <v>2</v>
      </c>
      <c r="L4" s="21" t="s">
        <v>828</v>
      </c>
      <c r="M4" s="21" t="s">
        <v>809</v>
      </c>
      <c r="N4" s="21" t="s">
        <v>810</v>
      </c>
      <c r="O4" s="21" t="s">
        <v>3</v>
      </c>
      <c r="P4" s="21" t="s">
        <v>2</v>
      </c>
      <c r="Q4" s="25" t="s">
        <v>828</v>
      </c>
    </row>
    <row r="5" spans="1:17" s="41" customFormat="1" ht="31.5" customHeight="1" x14ac:dyDescent="0.25">
      <c r="A5" s="169" t="s">
        <v>784</v>
      </c>
      <c r="B5" s="228"/>
      <c r="C5" s="228"/>
      <c r="D5" s="228"/>
      <c r="E5" s="228"/>
      <c r="F5" s="228"/>
      <c r="G5" s="228"/>
      <c r="H5" s="228"/>
      <c r="I5" s="228"/>
      <c r="J5" s="94"/>
      <c r="K5" s="94"/>
      <c r="L5" s="94"/>
      <c r="M5" s="94"/>
      <c r="N5" s="94"/>
      <c r="O5" s="94"/>
      <c r="P5" s="94"/>
      <c r="Q5" s="170"/>
    </row>
    <row r="6" spans="1:17" ht="31.5" customHeight="1" x14ac:dyDescent="0.25">
      <c r="A6" s="171" t="s">
        <v>808</v>
      </c>
      <c r="B6" s="95" t="s">
        <v>0</v>
      </c>
      <c r="C6" s="96">
        <v>1165312.8</v>
      </c>
      <c r="D6" s="96">
        <v>3826911.3989499998</v>
      </c>
      <c r="E6" s="96">
        <v>2336276.5889099999</v>
      </c>
      <c r="F6" s="96">
        <v>-1490634.8100399999</v>
      </c>
      <c r="G6" s="96">
        <f>E6/D6*100</f>
        <v>61.048619770789848</v>
      </c>
      <c r="H6" s="96">
        <v>605599.30000000005</v>
      </c>
      <c r="I6" s="96">
        <v>2502514.0389999999</v>
      </c>
      <c r="J6" s="96">
        <v>1463641.54336</v>
      </c>
      <c r="K6" s="96">
        <v>-1038872.4956400001</v>
      </c>
      <c r="L6" s="96">
        <f>J6/I6*100</f>
        <v>58.486846449215868</v>
      </c>
      <c r="M6" s="96">
        <v>559713.5</v>
      </c>
      <c r="N6" s="96">
        <v>1324397.35995</v>
      </c>
      <c r="O6" s="96">
        <v>872635.04554999992</v>
      </c>
      <c r="P6" s="96">
        <v>-451762.31440000009</v>
      </c>
      <c r="Q6" s="172">
        <f>O6/N6*100</f>
        <v>65.889216630796113</v>
      </c>
    </row>
    <row r="7" spans="1:17" ht="31.5" customHeight="1" x14ac:dyDescent="0.25">
      <c r="A7" s="171" t="s">
        <v>811</v>
      </c>
      <c r="B7" s="95" t="s">
        <v>0</v>
      </c>
      <c r="C7" s="96">
        <v>8901.4</v>
      </c>
      <c r="D7" s="96">
        <v>30882.400000000001</v>
      </c>
      <c r="E7" s="96">
        <v>62747.760840000003</v>
      </c>
      <c r="F7" s="96">
        <v>31865.360840000005</v>
      </c>
      <c r="G7" s="96">
        <f>E7/D7*100</f>
        <v>203.18291596508041</v>
      </c>
      <c r="H7" s="96">
        <v>0</v>
      </c>
      <c r="I7" s="96">
        <v>0</v>
      </c>
      <c r="J7" s="96">
        <v>627</v>
      </c>
      <c r="K7" s="96">
        <v>627</v>
      </c>
      <c r="L7" s="96"/>
      <c r="M7" s="96">
        <v>8901.4</v>
      </c>
      <c r="N7" s="96">
        <v>30882.400000000001</v>
      </c>
      <c r="O7" s="96">
        <v>62120.760840000003</v>
      </c>
      <c r="P7" s="96">
        <v>31238.360840000005</v>
      </c>
      <c r="Q7" s="172">
        <f t="shared" ref="Q7:Q38" si="0">O7/N7*100</f>
        <v>201.15263334455869</v>
      </c>
    </row>
    <row r="8" spans="1:17" ht="31.5" customHeight="1" x14ac:dyDescent="0.25">
      <c r="A8" s="171" t="s">
        <v>812</v>
      </c>
      <c r="B8" s="97"/>
      <c r="C8" s="96">
        <v>606339.19999999995</v>
      </c>
      <c r="D8" s="96">
        <v>1613643.923</v>
      </c>
      <c r="E8" s="96">
        <v>1123487.7370799999</v>
      </c>
      <c r="F8" s="96">
        <v>-490156.18592000008</v>
      </c>
      <c r="G8" s="96">
        <f t="shared" ref="G8:G42" si="1">E8/D8*100</f>
        <v>69.624265989938593</v>
      </c>
      <c r="H8" s="96">
        <v>58709.2</v>
      </c>
      <c r="I8" s="96">
        <v>416486.223</v>
      </c>
      <c r="J8" s="96">
        <v>382544.83523000003</v>
      </c>
      <c r="K8" s="96">
        <v>-33941.387769999979</v>
      </c>
      <c r="L8" s="96">
        <f t="shared" ref="L8:L40" si="2">J8/I8*100</f>
        <v>91.850537689934583</v>
      </c>
      <c r="M8" s="96">
        <v>547630</v>
      </c>
      <c r="N8" s="96">
        <v>1197157.7</v>
      </c>
      <c r="O8" s="96">
        <v>740942.90185000002</v>
      </c>
      <c r="P8" s="96">
        <v>-456214.79814999999</v>
      </c>
      <c r="Q8" s="172">
        <f t="shared" si="0"/>
        <v>61.891837796307037</v>
      </c>
    </row>
    <row r="9" spans="1:17" ht="31.5" customHeight="1" x14ac:dyDescent="0.25">
      <c r="A9" s="171" t="s">
        <v>808</v>
      </c>
      <c r="B9" s="114"/>
      <c r="C9" s="115">
        <v>615240.6</v>
      </c>
      <c r="D9" s="115">
        <v>1644526.3230000001</v>
      </c>
      <c r="E9" s="115">
        <v>1186235.49792</v>
      </c>
      <c r="F9" s="115">
        <v>-458290.82507999992</v>
      </c>
      <c r="G9" s="115">
        <f t="shared" si="1"/>
        <v>72.132350898222739</v>
      </c>
      <c r="H9" s="115">
        <v>58709.2</v>
      </c>
      <c r="I9" s="115">
        <v>416486.223</v>
      </c>
      <c r="J9" s="115">
        <v>383171.83523000003</v>
      </c>
      <c r="K9" s="115">
        <v>-33314.387769999979</v>
      </c>
      <c r="L9" s="115">
        <f t="shared" si="2"/>
        <v>92.001082885759715</v>
      </c>
      <c r="M9" s="115">
        <v>556531.4</v>
      </c>
      <c r="N9" s="115">
        <v>1228040.1000000001</v>
      </c>
      <c r="O9" s="115">
        <v>803063.66269000003</v>
      </c>
      <c r="P9" s="115">
        <v>-424976.43730999995</v>
      </c>
      <c r="Q9" s="173">
        <f t="shared" si="0"/>
        <v>65.393928316347314</v>
      </c>
    </row>
    <row r="10" spans="1:17" ht="31.5" customHeight="1" x14ac:dyDescent="0.25">
      <c r="A10" s="171" t="s">
        <v>811</v>
      </c>
      <c r="B10" s="114"/>
      <c r="C10" s="115">
        <v>8901.4</v>
      </c>
      <c r="D10" s="115">
        <v>30882.400000000001</v>
      </c>
      <c r="E10" s="115">
        <v>62747.760840000003</v>
      </c>
      <c r="F10" s="115">
        <v>31865.360840000005</v>
      </c>
      <c r="G10" s="115">
        <f t="shared" si="1"/>
        <v>203.18291596508041</v>
      </c>
      <c r="H10" s="115">
        <v>0</v>
      </c>
      <c r="I10" s="115">
        <v>0</v>
      </c>
      <c r="J10" s="115">
        <v>627</v>
      </c>
      <c r="K10" s="115">
        <v>627</v>
      </c>
      <c r="L10" s="115"/>
      <c r="M10" s="115">
        <v>8901.4</v>
      </c>
      <c r="N10" s="115">
        <v>30882.400000000001</v>
      </c>
      <c r="O10" s="115">
        <v>62120.760840000003</v>
      </c>
      <c r="P10" s="115">
        <v>31238.360840000005</v>
      </c>
      <c r="Q10" s="173">
        <f t="shared" si="0"/>
        <v>201.15263334455869</v>
      </c>
    </row>
    <row r="11" spans="1:17" ht="31.5" customHeight="1" x14ac:dyDescent="0.25">
      <c r="A11" s="171" t="s">
        <v>813</v>
      </c>
      <c r="B11" s="114">
        <v>31</v>
      </c>
      <c r="C11" s="115">
        <v>606339.19999999995</v>
      </c>
      <c r="D11" s="115">
        <v>1613643.923</v>
      </c>
      <c r="E11" s="115">
        <v>1123487.7370799999</v>
      </c>
      <c r="F11" s="115">
        <v>-490156.18592000008</v>
      </c>
      <c r="G11" s="115">
        <f t="shared" si="1"/>
        <v>69.624265989938593</v>
      </c>
      <c r="H11" s="115">
        <v>58709.2</v>
      </c>
      <c r="I11" s="115">
        <v>416486.223</v>
      </c>
      <c r="J11" s="115">
        <v>382544.83523000003</v>
      </c>
      <c r="K11" s="115">
        <v>-33941.387769999979</v>
      </c>
      <c r="L11" s="115">
        <f t="shared" si="2"/>
        <v>91.850537689934583</v>
      </c>
      <c r="M11" s="115">
        <v>547630</v>
      </c>
      <c r="N11" s="115">
        <v>1197157.7</v>
      </c>
      <c r="O11" s="115">
        <v>740942.90185000002</v>
      </c>
      <c r="P11" s="115">
        <v>-456214.79814999999</v>
      </c>
      <c r="Q11" s="173">
        <f t="shared" si="0"/>
        <v>61.891837796307037</v>
      </c>
    </row>
    <row r="12" spans="1:17" ht="31.5" customHeight="1" x14ac:dyDescent="0.25">
      <c r="A12" s="171" t="s">
        <v>814</v>
      </c>
      <c r="B12" s="114">
        <v>311</v>
      </c>
      <c r="C12" s="115">
        <v>609769.6</v>
      </c>
      <c r="D12" s="115">
        <v>1635900.8230000001</v>
      </c>
      <c r="E12" s="115">
        <v>1171923.31592</v>
      </c>
      <c r="F12" s="115">
        <v>-463977.50707999995</v>
      </c>
      <c r="G12" s="115">
        <f t="shared" si="1"/>
        <v>71.637797318963749</v>
      </c>
      <c r="H12" s="115">
        <v>58238.2</v>
      </c>
      <c r="I12" s="115">
        <v>416486.223</v>
      </c>
      <c r="J12" s="115">
        <v>382544.83523000003</v>
      </c>
      <c r="K12" s="115">
        <v>-33941.387769999979</v>
      </c>
      <c r="L12" s="115">
        <f t="shared" si="2"/>
        <v>91.850537689934583</v>
      </c>
      <c r="M12" s="115">
        <v>551531.4</v>
      </c>
      <c r="N12" s="115">
        <v>1219414.6000000001</v>
      </c>
      <c r="O12" s="115">
        <v>789378.48069000011</v>
      </c>
      <c r="P12" s="115">
        <v>-430036.11930999992</v>
      </c>
      <c r="Q12" s="173">
        <f t="shared" si="0"/>
        <v>64.734215966415363</v>
      </c>
    </row>
    <row r="13" spans="1:17" ht="31.5" customHeight="1" x14ac:dyDescent="0.25">
      <c r="A13" s="171" t="s">
        <v>808</v>
      </c>
      <c r="B13" s="114"/>
      <c r="C13" s="115">
        <v>609769.6</v>
      </c>
      <c r="D13" s="115">
        <v>1637385.3230000001</v>
      </c>
      <c r="E13" s="115">
        <v>1179638.8979200001</v>
      </c>
      <c r="F13" s="115">
        <v>-457746.4250799999</v>
      </c>
      <c r="G13" s="115">
        <f t="shared" si="1"/>
        <v>72.044062039024396</v>
      </c>
      <c r="H13" s="115">
        <v>58238.2</v>
      </c>
      <c r="I13" s="115">
        <v>416486.223</v>
      </c>
      <c r="J13" s="115">
        <v>383171.83523000003</v>
      </c>
      <c r="K13" s="115">
        <v>-33314.387769999979</v>
      </c>
      <c r="L13" s="115">
        <f t="shared" si="2"/>
        <v>92.001082885759715</v>
      </c>
      <c r="M13" s="115">
        <v>551531.4</v>
      </c>
      <c r="N13" s="115">
        <v>1220899.1000000001</v>
      </c>
      <c r="O13" s="115">
        <v>796467.06269000005</v>
      </c>
      <c r="P13" s="115">
        <v>-424432.03730999993</v>
      </c>
      <c r="Q13" s="173">
        <f t="shared" si="0"/>
        <v>65.236108593249014</v>
      </c>
    </row>
    <row r="14" spans="1:17" ht="31.5" customHeight="1" x14ac:dyDescent="0.25">
      <c r="A14" s="171" t="s">
        <v>811</v>
      </c>
      <c r="B14" s="114"/>
      <c r="C14" s="115">
        <v>0</v>
      </c>
      <c r="D14" s="115">
        <v>1484.5</v>
      </c>
      <c r="E14" s="115">
        <v>7715.5820000000003</v>
      </c>
      <c r="F14" s="115">
        <v>6231.0820000000003</v>
      </c>
      <c r="G14" s="115">
        <f t="shared" si="1"/>
        <v>519.74280902660826</v>
      </c>
      <c r="H14" s="115">
        <v>0</v>
      </c>
      <c r="I14" s="115">
        <v>0</v>
      </c>
      <c r="J14" s="115">
        <v>627</v>
      </c>
      <c r="K14" s="115">
        <v>627</v>
      </c>
      <c r="L14" s="115"/>
      <c r="M14" s="115">
        <v>0</v>
      </c>
      <c r="N14" s="115">
        <v>1484.5</v>
      </c>
      <c r="O14" s="115">
        <v>7088.5820000000003</v>
      </c>
      <c r="P14" s="115">
        <v>5604.0820000000003</v>
      </c>
      <c r="Q14" s="173">
        <f t="shared" si="0"/>
        <v>477.50636577972381</v>
      </c>
    </row>
    <row r="15" spans="1:17" ht="31.5" customHeight="1" x14ac:dyDescent="0.25">
      <c r="A15" s="171" t="s">
        <v>815</v>
      </c>
      <c r="B15" s="114">
        <v>313</v>
      </c>
      <c r="C15" s="115">
        <v>471</v>
      </c>
      <c r="D15" s="115">
        <v>0</v>
      </c>
      <c r="E15" s="115">
        <v>0</v>
      </c>
      <c r="F15" s="115">
        <v>0</v>
      </c>
      <c r="G15" s="115"/>
      <c r="H15" s="115">
        <v>471</v>
      </c>
      <c r="I15" s="115">
        <v>0</v>
      </c>
      <c r="J15" s="115">
        <v>0</v>
      </c>
      <c r="K15" s="115">
        <v>0</v>
      </c>
      <c r="L15" s="115"/>
      <c r="M15" s="115">
        <v>0</v>
      </c>
      <c r="N15" s="115">
        <v>0</v>
      </c>
      <c r="O15" s="115">
        <v>0</v>
      </c>
      <c r="P15" s="115">
        <v>0</v>
      </c>
      <c r="Q15" s="173"/>
    </row>
    <row r="16" spans="1:17" ht="31.5" customHeight="1" x14ac:dyDescent="0.25">
      <c r="A16" s="171" t="s">
        <v>808</v>
      </c>
      <c r="B16" s="114"/>
      <c r="C16" s="115">
        <v>471</v>
      </c>
      <c r="D16" s="115">
        <v>0</v>
      </c>
      <c r="E16" s="115">
        <v>0</v>
      </c>
      <c r="F16" s="115">
        <v>0</v>
      </c>
      <c r="G16" s="115"/>
      <c r="H16" s="115">
        <v>471</v>
      </c>
      <c r="I16" s="115">
        <v>0</v>
      </c>
      <c r="J16" s="115">
        <v>0</v>
      </c>
      <c r="K16" s="115">
        <v>0</v>
      </c>
      <c r="L16" s="115"/>
      <c r="M16" s="115">
        <v>0</v>
      </c>
      <c r="N16" s="115">
        <v>0</v>
      </c>
      <c r="O16" s="115">
        <v>0</v>
      </c>
      <c r="P16" s="115">
        <v>0</v>
      </c>
      <c r="Q16" s="173"/>
    </row>
    <row r="17" spans="1:17" ht="31.5" customHeight="1" x14ac:dyDescent="0.25">
      <c r="A17" s="171" t="s">
        <v>816</v>
      </c>
      <c r="B17" s="114">
        <v>314</v>
      </c>
      <c r="C17" s="115">
        <v>-3901.4</v>
      </c>
      <c r="D17" s="115">
        <v>-22256.9</v>
      </c>
      <c r="E17" s="115">
        <v>-48435.578840000002</v>
      </c>
      <c r="F17" s="115">
        <v>-26178.678840000004</v>
      </c>
      <c r="G17" s="115">
        <f t="shared" si="1"/>
        <v>217.62050797730143</v>
      </c>
      <c r="H17" s="115">
        <v>0</v>
      </c>
      <c r="I17" s="115">
        <v>0</v>
      </c>
      <c r="J17" s="115">
        <v>0</v>
      </c>
      <c r="K17" s="115">
        <v>0</v>
      </c>
      <c r="L17" s="115"/>
      <c r="M17" s="115">
        <v>-3901.4</v>
      </c>
      <c r="N17" s="115">
        <v>-22256.9</v>
      </c>
      <c r="O17" s="115">
        <v>-48435.578840000002</v>
      </c>
      <c r="P17" s="115">
        <v>-26178.678840000004</v>
      </c>
      <c r="Q17" s="173">
        <f t="shared" si="0"/>
        <v>217.62050797730143</v>
      </c>
    </row>
    <row r="18" spans="1:17" ht="31.5" customHeight="1" x14ac:dyDescent="0.25">
      <c r="A18" s="171" t="s">
        <v>808</v>
      </c>
      <c r="B18" s="114"/>
      <c r="C18" s="115">
        <v>5000</v>
      </c>
      <c r="D18" s="115">
        <v>7141</v>
      </c>
      <c r="E18" s="115">
        <v>6596.6</v>
      </c>
      <c r="F18" s="115">
        <v>-544.4</v>
      </c>
      <c r="G18" s="115">
        <f t="shared" si="1"/>
        <v>92.376417868645859</v>
      </c>
      <c r="H18" s="115">
        <v>0</v>
      </c>
      <c r="I18" s="115">
        <v>0</v>
      </c>
      <c r="J18" s="115">
        <v>0</v>
      </c>
      <c r="K18" s="115">
        <v>0</v>
      </c>
      <c r="L18" s="115"/>
      <c r="M18" s="115">
        <v>5000</v>
      </c>
      <c r="N18" s="115">
        <v>7141</v>
      </c>
      <c r="O18" s="115">
        <v>6596.6</v>
      </c>
      <c r="P18" s="115">
        <v>-544.4</v>
      </c>
      <c r="Q18" s="173">
        <f t="shared" si="0"/>
        <v>92.376417868645859</v>
      </c>
    </row>
    <row r="19" spans="1:17" ht="31.5" customHeight="1" x14ac:dyDescent="0.25">
      <c r="A19" s="171" t="s">
        <v>811</v>
      </c>
      <c r="B19" s="114"/>
      <c r="C19" s="115">
        <v>8901.4</v>
      </c>
      <c r="D19" s="115">
        <v>29397.9</v>
      </c>
      <c r="E19" s="115">
        <v>55032.17884</v>
      </c>
      <c r="F19" s="115">
        <v>25634.278840000003</v>
      </c>
      <c r="G19" s="115">
        <f t="shared" si="1"/>
        <v>187.19765302963816</v>
      </c>
      <c r="H19" s="115">
        <v>0</v>
      </c>
      <c r="I19" s="115">
        <v>0</v>
      </c>
      <c r="J19" s="115">
        <v>0</v>
      </c>
      <c r="K19" s="115">
        <v>0</v>
      </c>
      <c r="L19" s="115"/>
      <c r="M19" s="115">
        <v>8901.4</v>
      </c>
      <c r="N19" s="115">
        <v>29397.9</v>
      </c>
      <c r="O19" s="115">
        <v>55032.17884</v>
      </c>
      <c r="P19" s="115">
        <v>25634.278840000003</v>
      </c>
      <c r="Q19" s="173">
        <f t="shared" si="0"/>
        <v>187.19765302963816</v>
      </c>
    </row>
    <row r="20" spans="1:17" s="41" customFormat="1" ht="31.5" customHeight="1" x14ac:dyDescent="0.25">
      <c r="A20" s="169" t="s">
        <v>817</v>
      </c>
      <c r="B20" s="97"/>
      <c r="C20" s="96">
        <v>550072.19999999995</v>
      </c>
      <c r="D20" s="96">
        <v>2182385.07595</v>
      </c>
      <c r="E20" s="96">
        <v>1150041.0909899999</v>
      </c>
      <c r="F20" s="96">
        <v>-1032343.9849599998</v>
      </c>
      <c r="G20" s="96">
        <f t="shared" si="1"/>
        <v>52.696524718002976</v>
      </c>
      <c r="H20" s="96">
        <v>546890.1</v>
      </c>
      <c r="I20" s="96">
        <v>2086027.8160000001</v>
      </c>
      <c r="J20" s="96">
        <v>1080469.7081300002</v>
      </c>
      <c r="K20" s="96">
        <v>-1005558.1078699998</v>
      </c>
      <c r="L20" s="96">
        <f t="shared" si="2"/>
        <v>51.79555612071475</v>
      </c>
      <c r="M20" s="96">
        <v>3182.1</v>
      </c>
      <c r="N20" s="96">
        <v>96357.259950000007</v>
      </c>
      <c r="O20" s="96">
        <v>69571.382859999998</v>
      </c>
      <c r="P20" s="96">
        <v>-26785.877090000002</v>
      </c>
      <c r="Q20" s="172">
        <f t="shared" si="0"/>
        <v>72.201495659072023</v>
      </c>
    </row>
    <row r="21" spans="1:17" ht="31.5" customHeight="1" x14ac:dyDescent="0.25">
      <c r="A21" s="171" t="s">
        <v>808</v>
      </c>
      <c r="B21" s="97"/>
      <c r="C21" s="96">
        <v>550072.19999999995</v>
      </c>
      <c r="D21" s="96">
        <v>2182385.07595</v>
      </c>
      <c r="E21" s="96">
        <v>1150041.0909899999</v>
      </c>
      <c r="F21" s="96">
        <v>-1032343.9849599998</v>
      </c>
      <c r="G21" s="96">
        <f t="shared" si="1"/>
        <v>52.696524718002976</v>
      </c>
      <c r="H21" s="96">
        <v>546890.1</v>
      </c>
      <c r="I21" s="96">
        <v>2086027.8160000001</v>
      </c>
      <c r="J21" s="96">
        <v>1080469.7081300002</v>
      </c>
      <c r="K21" s="96">
        <v>-1005558.1078699998</v>
      </c>
      <c r="L21" s="96">
        <f t="shared" si="2"/>
        <v>51.79555612071475</v>
      </c>
      <c r="M21" s="96">
        <v>3182.1</v>
      </c>
      <c r="N21" s="96">
        <v>96357.259950000007</v>
      </c>
      <c r="O21" s="96">
        <v>69571.382859999998</v>
      </c>
      <c r="P21" s="96">
        <v>-26785.877090000002</v>
      </c>
      <c r="Q21" s="172">
        <f t="shared" si="0"/>
        <v>72.201495659072023</v>
      </c>
    </row>
    <row r="22" spans="1:17" s="41" customFormat="1" ht="37.5" customHeight="1" x14ac:dyDescent="0.25">
      <c r="A22" s="169" t="s">
        <v>845</v>
      </c>
      <c r="B22" s="97">
        <v>0</v>
      </c>
      <c r="C22" s="96">
        <v>2339547.1</v>
      </c>
      <c r="D22" s="96">
        <v>8735927.0480000004</v>
      </c>
      <c r="E22" s="96">
        <v>7934978.8017800003</v>
      </c>
      <c r="F22" s="96">
        <v>-800948.24621999986</v>
      </c>
      <c r="G22" s="96">
        <v>172.82269937538416</v>
      </c>
      <c r="H22" s="96">
        <v>2336347.1</v>
      </c>
      <c r="I22" s="96">
        <v>8703387.148</v>
      </c>
      <c r="J22" s="96">
        <v>7908941.6167799998</v>
      </c>
      <c r="K22" s="96">
        <v>-794445.53121999977</v>
      </c>
      <c r="L22" s="96">
        <v>172.7725625328016</v>
      </c>
      <c r="M22" s="96">
        <v>3200</v>
      </c>
      <c r="N22" s="96">
        <v>32539.9</v>
      </c>
      <c r="O22" s="96">
        <v>26037.185000000001</v>
      </c>
      <c r="P22" s="96">
        <v>-6502.7150000000001</v>
      </c>
      <c r="Q22" s="172">
        <v>163.69033202889443</v>
      </c>
    </row>
    <row r="23" spans="1:17" s="41" customFormat="1" ht="30.75" customHeight="1" x14ac:dyDescent="0.25">
      <c r="A23" s="169" t="s">
        <v>785</v>
      </c>
      <c r="B23" s="97">
        <v>0</v>
      </c>
      <c r="C23" s="96">
        <v>0</v>
      </c>
      <c r="D23" s="96">
        <v>0</v>
      </c>
      <c r="E23" s="96">
        <v>0</v>
      </c>
      <c r="F23" s="96">
        <v>0</v>
      </c>
      <c r="G23" s="96"/>
      <c r="H23" s="96"/>
      <c r="I23" s="96"/>
      <c r="J23" s="96"/>
      <c r="K23" s="96">
        <v>0</v>
      </c>
      <c r="L23" s="96"/>
      <c r="M23" s="96">
        <v>0</v>
      </c>
      <c r="N23" s="96">
        <v>0</v>
      </c>
      <c r="O23" s="96">
        <v>0</v>
      </c>
      <c r="P23" s="96">
        <v>0</v>
      </c>
      <c r="Q23" s="172"/>
    </row>
    <row r="24" spans="1:17" ht="31.5" customHeight="1" x14ac:dyDescent="0.25">
      <c r="A24" s="171" t="s">
        <v>808</v>
      </c>
      <c r="B24" s="97"/>
      <c r="C24" s="96">
        <v>28814184.280000001</v>
      </c>
      <c r="D24" s="96">
        <v>28985391.206999999</v>
      </c>
      <c r="E24" s="96">
        <v>24827234.373240001</v>
      </c>
      <c r="F24" s="96">
        <v>-4158156.8337599984</v>
      </c>
      <c r="G24" s="96">
        <f t="shared" si="1"/>
        <v>85.654301492553955</v>
      </c>
      <c r="H24" s="96">
        <v>28507787.48</v>
      </c>
      <c r="I24" s="96">
        <v>28630197.206999999</v>
      </c>
      <c r="J24" s="96">
        <v>24534732.274690002</v>
      </c>
      <c r="K24" s="96">
        <v>-4095464.9323099977</v>
      </c>
      <c r="L24" s="96">
        <f t="shared" si="2"/>
        <v>85.695296114451253</v>
      </c>
      <c r="M24" s="96">
        <v>306396.79999999999</v>
      </c>
      <c r="N24" s="96">
        <v>355194</v>
      </c>
      <c r="O24" s="96">
        <v>292502.09855</v>
      </c>
      <c r="P24" s="96">
        <v>-62691.90144999999</v>
      </c>
      <c r="Q24" s="172">
        <f t="shared" si="0"/>
        <v>82.349954827502714</v>
      </c>
    </row>
    <row r="25" spans="1:17" ht="31.5" customHeight="1" x14ac:dyDescent="0.25">
      <c r="A25" s="171" t="s">
        <v>811</v>
      </c>
      <c r="B25" s="97"/>
      <c r="C25" s="96">
        <v>0</v>
      </c>
      <c r="D25" s="96">
        <v>1980.1</v>
      </c>
      <c r="E25" s="96">
        <v>2513.0360000000001</v>
      </c>
      <c r="F25" s="96">
        <v>532.93600000000004</v>
      </c>
      <c r="G25" s="96">
        <f t="shared" si="1"/>
        <v>126.9146002727135</v>
      </c>
      <c r="H25" s="96">
        <v>0</v>
      </c>
      <c r="I25" s="96">
        <v>0</v>
      </c>
      <c r="J25" s="96">
        <v>0</v>
      </c>
      <c r="K25" s="96">
        <v>0</v>
      </c>
      <c r="L25" s="96"/>
      <c r="M25" s="96">
        <v>0</v>
      </c>
      <c r="N25" s="96">
        <v>1980.1</v>
      </c>
      <c r="O25" s="96">
        <v>2513.0360000000001</v>
      </c>
      <c r="P25" s="96">
        <v>532.93600000000004</v>
      </c>
      <c r="Q25" s="172">
        <f t="shared" si="0"/>
        <v>126.9146002727135</v>
      </c>
    </row>
    <row r="26" spans="1:17" ht="31.5" customHeight="1" x14ac:dyDescent="0.25">
      <c r="A26" s="171" t="s">
        <v>812</v>
      </c>
      <c r="B26" s="97"/>
      <c r="C26" s="96">
        <v>28621662.780000001</v>
      </c>
      <c r="D26" s="96">
        <v>28549686.623</v>
      </c>
      <c r="E26" s="96">
        <v>24608063.644250002</v>
      </c>
      <c r="F26" s="96">
        <v>-3941622.9787499998</v>
      </c>
      <c r="G26" s="96">
        <f t="shared" si="1"/>
        <v>86.193813505558509</v>
      </c>
      <c r="H26" s="96">
        <v>28315727.98</v>
      </c>
      <c r="I26" s="96">
        <v>28197893.923</v>
      </c>
      <c r="J26" s="96">
        <v>24319187.0317</v>
      </c>
      <c r="K26" s="96">
        <v>-3878706.8912999993</v>
      </c>
      <c r="L26" s="96">
        <f t="shared" si="2"/>
        <v>86.244692948020912</v>
      </c>
      <c r="M26" s="96">
        <v>305934.8</v>
      </c>
      <c r="N26" s="96">
        <v>351792.7</v>
      </c>
      <c r="O26" s="96">
        <v>288876.61255000002</v>
      </c>
      <c r="P26" s="96">
        <v>-62916.087449999985</v>
      </c>
      <c r="Q26" s="172">
        <f t="shared" si="0"/>
        <v>82.115579018552694</v>
      </c>
    </row>
    <row r="27" spans="1:17" ht="31.5" customHeight="1" x14ac:dyDescent="0.25">
      <c r="A27" s="171" t="s">
        <v>808</v>
      </c>
      <c r="B27" s="114"/>
      <c r="C27" s="115">
        <v>28621662.780000001</v>
      </c>
      <c r="D27" s="115">
        <v>28551666.723000001</v>
      </c>
      <c r="E27" s="115">
        <v>24610576.68025</v>
      </c>
      <c r="F27" s="115">
        <v>-3941090.04275</v>
      </c>
      <c r="G27" s="115">
        <f t="shared" si="1"/>
        <v>86.196637551897354</v>
      </c>
      <c r="H27" s="115">
        <v>28315727.98</v>
      </c>
      <c r="I27" s="115">
        <v>28197893.923</v>
      </c>
      <c r="J27" s="115">
        <v>24319187.0317</v>
      </c>
      <c r="K27" s="115">
        <v>-3878706.8912999993</v>
      </c>
      <c r="L27" s="115">
        <f t="shared" si="2"/>
        <v>86.244692948020912</v>
      </c>
      <c r="M27" s="115">
        <v>305934.8</v>
      </c>
      <c r="N27" s="115">
        <v>353772.79999999999</v>
      </c>
      <c r="O27" s="115">
        <v>291389.64854999998</v>
      </c>
      <c r="P27" s="115">
        <v>-62383.15144999999</v>
      </c>
      <c r="Q27" s="173">
        <f t="shared" si="0"/>
        <v>82.366323400216174</v>
      </c>
    </row>
    <row r="28" spans="1:17" ht="31.5" customHeight="1" x14ac:dyDescent="0.25">
      <c r="A28" s="171" t="s">
        <v>811</v>
      </c>
      <c r="B28" s="114"/>
      <c r="C28" s="115">
        <v>0</v>
      </c>
      <c r="D28" s="115">
        <v>1980.1</v>
      </c>
      <c r="E28" s="115">
        <v>2513.0360000000001</v>
      </c>
      <c r="F28" s="115">
        <v>532.93600000000004</v>
      </c>
      <c r="G28" s="115">
        <f t="shared" si="1"/>
        <v>126.9146002727135</v>
      </c>
      <c r="H28" s="115">
        <v>0</v>
      </c>
      <c r="I28" s="115">
        <v>0</v>
      </c>
      <c r="J28" s="115">
        <v>0</v>
      </c>
      <c r="K28" s="115">
        <v>0</v>
      </c>
      <c r="L28" s="115"/>
      <c r="M28" s="115">
        <v>0</v>
      </c>
      <c r="N28" s="115">
        <v>1980.1</v>
      </c>
      <c r="O28" s="115">
        <v>2513.0360000000001</v>
      </c>
      <c r="P28" s="115">
        <v>532.93600000000004</v>
      </c>
      <c r="Q28" s="173">
        <f t="shared" si="0"/>
        <v>126.9146002727135</v>
      </c>
    </row>
    <row r="29" spans="1:17" ht="31.5" customHeight="1" x14ac:dyDescent="0.25">
      <c r="A29" s="171" t="s">
        <v>813</v>
      </c>
      <c r="B29" s="114">
        <v>31</v>
      </c>
      <c r="C29" s="115">
        <v>28621662.780000001</v>
      </c>
      <c r="D29" s="115">
        <v>28549686.623</v>
      </c>
      <c r="E29" s="115">
        <v>24608063.644250002</v>
      </c>
      <c r="F29" s="115">
        <v>-3941622.9787499998</v>
      </c>
      <c r="G29" s="115">
        <f t="shared" si="1"/>
        <v>86.193813505558509</v>
      </c>
      <c r="H29" s="115">
        <v>28315727.98</v>
      </c>
      <c r="I29" s="115">
        <v>28197893.923</v>
      </c>
      <c r="J29" s="115">
        <v>24319187.0317</v>
      </c>
      <c r="K29" s="115">
        <v>-3878706.8912999993</v>
      </c>
      <c r="L29" s="115">
        <f t="shared" si="2"/>
        <v>86.244692948020912</v>
      </c>
      <c r="M29" s="115">
        <v>305934.8</v>
      </c>
      <c r="N29" s="115">
        <v>351792.7</v>
      </c>
      <c r="O29" s="115">
        <v>288876.61255000002</v>
      </c>
      <c r="P29" s="115">
        <v>-62916.087449999985</v>
      </c>
      <c r="Q29" s="173">
        <f t="shared" si="0"/>
        <v>82.115579018552694</v>
      </c>
    </row>
    <row r="30" spans="1:17" ht="31.5" customHeight="1" x14ac:dyDescent="0.25">
      <c r="A30" s="171" t="s">
        <v>814</v>
      </c>
      <c r="B30" s="114">
        <v>311</v>
      </c>
      <c r="C30" s="115">
        <v>28393562.780000001</v>
      </c>
      <c r="D30" s="115">
        <v>26545992.223000001</v>
      </c>
      <c r="E30" s="115">
        <v>22607506.601130001</v>
      </c>
      <c r="F30" s="115">
        <v>-3938485.621869999</v>
      </c>
      <c r="G30" s="115">
        <f t="shared" si="1"/>
        <v>85.163539607844783</v>
      </c>
      <c r="H30" s="115">
        <v>28095727.98</v>
      </c>
      <c r="I30" s="115">
        <v>26201451.923</v>
      </c>
      <c r="J30" s="115">
        <v>22325416.418430001</v>
      </c>
      <c r="K30" s="115">
        <v>-3876035.5045699999</v>
      </c>
      <c r="L30" s="115">
        <f t="shared" si="2"/>
        <v>85.206791150502752</v>
      </c>
      <c r="M30" s="115">
        <v>297834.8</v>
      </c>
      <c r="N30" s="115">
        <v>344540.3</v>
      </c>
      <c r="O30" s="115">
        <v>282090.1827</v>
      </c>
      <c r="P30" s="115">
        <v>-62450.117300000013</v>
      </c>
      <c r="Q30" s="173">
        <f t="shared" si="0"/>
        <v>81.874364972689705</v>
      </c>
    </row>
    <row r="31" spans="1:17" ht="31.5" customHeight="1" x14ac:dyDescent="0.25">
      <c r="A31" s="171" t="s">
        <v>808</v>
      </c>
      <c r="B31" s="114"/>
      <c r="C31" s="115">
        <v>28393562.780000001</v>
      </c>
      <c r="D31" s="115">
        <v>26545992.223000001</v>
      </c>
      <c r="E31" s="115">
        <v>22607767.601130001</v>
      </c>
      <c r="F31" s="115">
        <v>-3938224.621869999</v>
      </c>
      <c r="G31" s="115">
        <f t="shared" si="1"/>
        <v>85.164522807108185</v>
      </c>
      <c r="H31" s="115">
        <v>28095727.98</v>
      </c>
      <c r="I31" s="115">
        <v>26201451.923</v>
      </c>
      <c r="J31" s="115">
        <v>22325416.418430001</v>
      </c>
      <c r="K31" s="115">
        <v>-3876035.5045699999</v>
      </c>
      <c r="L31" s="115">
        <f t="shared" si="2"/>
        <v>85.206791150502752</v>
      </c>
      <c r="M31" s="115">
        <v>297834.8</v>
      </c>
      <c r="N31" s="115">
        <v>344540.3</v>
      </c>
      <c r="O31" s="115">
        <v>282351.1827</v>
      </c>
      <c r="P31" s="115">
        <v>-62189.117300000013</v>
      </c>
      <c r="Q31" s="173">
        <f t="shared" si="0"/>
        <v>81.95011808488006</v>
      </c>
    </row>
    <row r="32" spans="1:17" ht="31.5" customHeight="1" x14ac:dyDescent="0.25">
      <c r="A32" s="171" t="s">
        <v>811</v>
      </c>
      <c r="B32" s="114"/>
      <c r="C32" s="115">
        <v>0</v>
      </c>
      <c r="D32" s="115">
        <v>0</v>
      </c>
      <c r="E32" s="115">
        <v>261</v>
      </c>
      <c r="F32" s="115">
        <v>261</v>
      </c>
      <c r="G32" s="115"/>
      <c r="H32" s="115">
        <v>0</v>
      </c>
      <c r="I32" s="115">
        <v>0</v>
      </c>
      <c r="J32" s="115">
        <v>0</v>
      </c>
      <c r="K32" s="115">
        <v>0</v>
      </c>
      <c r="L32" s="115"/>
      <c r="M32" s="115">
        <v>0</v>
      </c>
      <c r="N32" s="115">
        <v>0</v>
      </c>
      <c r="O32" s="115">
        <v>261</v>
      </c>
      <c r="P32" s="115">
        <v>261</v>
      </c>
      <c r="Q32" s="173"/>
    </row>
    <row r="33" spans="1:17" ht="31.5" customHeight="1" x14ac:dyDescent="0.25">
      <c r="A33" s="171" t="s">
        <v>818</v>
      </c>
      <c r="B33" s="114">
        <v>312</v>
      </c>
      <c r="C33" s="115">
        <v>228100</v>
      </c>
      <c r="D33" s="115">
        <v>2005674.5</v>
      </c>
      <c r="E33" s="115">
        <v>2002809.0791199999</v>
      </c>
      <c r="F33" s="115">
        <v>-2865.4208800001143</v>
      </c>
      <c r="G33" s="115">
        <f t="shared" si="1"/>
        <v>99.857134301702487</v>
      </c>
      <c r="H33" s="115">
        <v>220000</v>
      </c>
      <c r="I33" s="115">
        <v>1996442</v>
      </c>
      <c r="J33" s="115">
        <v>1993770.6132700001</v>
      </c>
      <c r="K33" s="115">
        <v>-2671.3867300000193</v>
      </c>
      <c r="L33" s="115">
        <f t="shared" si="2"/>
        <v>99.86619262017129</v>
      </c>
      <c r="M33" s="115">
        <v>8100</v>
      </c>
      <c r="N33" s="115">
        <v>9232.5</v>
      </c>
      <c r="O33" s="115">
        <v>9038.4658500000005</v>
      </c>
      <c r="P33" s="115">
        <v>-194.03415000000038</v>
      </c>
      <c r="Q33" s="173">
        <f t="shared" si="0"/>
        <v>97.898357432981314</v>
      </c>
    </row>
    <row r="34" spans="1:17" ht="31.5" customHeight="1" x14ac:dyDescent="0.25">
      <c r="A34" s="171" t="s">
        <v>808</v>
      </c>
      <c r="B34" s="114"/>
      <c r="C34" s="115">
        <v>228100</v>
      </c>
      <c r="D34" s="115">
        <v>2005674.5</v>
      </c>
      <c r="E34" s="115">
        <v>2002809.0791199999</v>
      </c>
      <c r="F34" s="115">
        <v>-2865.4208800001143</v>
      </c>
      <c r="G34" s="115">
        <f t="shared" si="1"/>
        <v>99.857134301702487</v>
      </c>
      <c r="H34" s="115">
        <v>220000</v>
      </c>
      <c r="I34" s="115">
        <v>1996442</v>
      </c>
      <c r="J34" s="115">
        <v>1993770.6132700001</v>
      </c>
      <c r="K34" s="115">
        <v>-2671.3867300000193</v>
      </c>
      <c r="L34" s="115">
        <f t="shared" si="2"/>
        <v>99.86619262017129</v>
      </c>
      <c r="M34" s="115">
        <v>8100</v>
      </c>
      <c r="N34" s="115">
        <v>9232.5</v>
      </c>
      <c r="O34" s="115">
        <v>9038.4658500000005</v>
      </c>
      <c r="P34" s="115">
        <v>-194.03415000000038</v>
      </c>
      <c r="Q34" s="173">
        <f t="shared" si="0"/>
        <v>97.898357432981314</v>
      </c>
    </row>
    <row r="35" spans="1:17" ht="31.5" customHeight="1" x14ac:dyDescent="0.25">
      <c r="A35" s="171" t="s">
        <v>816</v>
      </c>
      <c r="B35" s="114">
        <v>314</v>
      </c>
      <c r="C35" s="115">
        <v>0</v>
      </c>
      <c r="D35" s="115">
        <v>-1980.1</v>
      </c>
      <c r="E35" s="115">
        <v>-2252.0360000000001</v>
      </c>
      <c r="F35" s="115">
        <v>-271.93599999999998</v>
      </c>
      <c r="G35" s="115">
        <f t="shared" si="1"/>
        <v>113.73344780566639</v>
      </c>
      <c r="H35" s="115">
        <v>0</v>
      </c>
      <c r="I35" s="115">
        <v>0</v>
      </c>
      <c r="J35" s="115">
        <v>0</v>
      </c>
      <c r="K35" s="115">
        <v>0</v>
      </c>
      <c r="L35" s="115"/>
      <c r="M35" s="115">
        <v>0</v>
      </c>
      <c r="N35" s="115">
        <v>-1980.1</v>
      </c>
      <c r="O35" s="115">
        <v>-2252.0360000000001</v>
      </c>
      <c r="P35" s="115">
        <v>-271.93599999999998</v>
      </c>
      <c r="Q35" s="173">
        <f t="shared" si="0"/>
        <v>113.73344780566639</v>
      </c>
    </row>
    <row r="36" spans="1:17" ht="31.5" customHeight="1" x14ac:dyDescent="0.25">
      <c r="A36" s="171" t="s">
        <v>811</v>
      </c>
      <c r="B36" s="114"/>
      <c r="C36" s="115">
        <v>0</v>
      </c>
      <c r="D36" s="115">
        <v>1980.1</v>
      </c>
      <c r="E36" s="115">
        <v>2252.0360000000001</v>
      </c>
      <c r="F36" s="115">
        <v>271.93599999999998</v>
      </c>
      <c r="G36" s="115">
        <f t="shared" si="1"/>
        <v>113.73344780566639</v>
      </c>
      <c r="H36" s="115">
        <v>0</v>
      </c>
      <c r="I36" s="115">
        <v>0</v>
      </c>
      <c r="J36" s="115">
        <v>0</v>
      </c>
      <c r="K36" s="115">
        <v>0</v>
      </c>
      <c r="L36" s="115"/>
      <c r="M36" s="115">
        <v>0</v>
      </c>
      <c r="N36" s="115">
        <v>1980.1</v>
      </c>
      <c r="O36" s="115">
        <v>2252.0360000000001</v>
      </c>
      <c r="P36" s="115">
        <v>271.93599999999998</v>
      </c>
      <c r="Q36" s="173">
        <f t="shared" si="0"/>
        <v>113.73344780566639</v>
      </c>
    </row>
    <row r="37" spans="1:17" s="41" customFormat="1" ht="31.5" customHeight="1" x14ac:dyDescent="0.25">
      <c r="A37" s="169" t="s">
        <v>817</v>
      </c>
      <c r="B37" s="97"/>
      <c r="C37" s="96">
        <v>192521.5</v>
      </c>
      <c r="D37" s="96">
        <v>433724.484</v>
      </c>
      <c r="E37" s="96">
        <v>216657.69299000001</v>
      </c>
      <c r="F37" s="96">
        <v>-217066.79100999999</v>
      </c>
      <c r="G37" s="96">
        <f t="shared" si="1"/>
        <v>49.95283895248118</v>
      </c>
      <c r="H37" s="96">
        <v>192059.5</v>
      </c>
      <c r="I37" s="96">
        <v>432303.28399999999</v>
      </c>
      <c r="J37" s="96">
        <v>215545.24299</v>
      </c>
      <c r="K37" s="96">
        <v>-216758.04100999999</v>
      </c>
      <c r="L37" s="96">
        <f t="shared" si="2"/>
        <v>49.85972833599849</v>
      </c>
      <c r="M37" s="96">
        <v>462</v>
      </c>
      <c r="N37" s="96">
        <v>1421.2</v>
      </c>
      <c r="O37" s="96">
        <v>1112.45</v>
      </c>
      <c r="P37" s="96">
        <v>-308.75</v>
      </c>
      <c r="Q37" s="172">
        <f t="shared" si="0"/>
        <v>78.275401069518708</v>
      </c>
    </row>
    <row r="38" spans="1:17" ht="31.5" customHeight="1" x14ac:dyDescent="0.25">
      <c r="A38" s="171" t="s">
        <v>808</v>
      </c>
      <c r="B38" s="114"/>
      <c r="C38" s="115">
        <v>192521.5</v>
      </c>
      <c r="D38" s="115">
        <v>433724.484</v>
      </c>
      <c r="E38" s="115">
        <v>216657.69299000001</v>
      </c>
      <c r="F38" s="115">
        <v>-217066.79100999999</v>
      </c>
      <c r="G38" s="115">
        <f t="shared" si="1"/>
        <v>49.95283895248118</v>
      </c>
      <c r="H38" s="115">
        <v>192059.5</v>
      </c>
      <c r="I38" s="115">
        <v>432303.28399999999</v>
      </c>
      <c r="J38" s="115">
        <v>215545.24299</v>
      </c>
      <c r="K38" s="115">
        <v>-216758.04100999999</v>
      </c>
      <c r="L38" s="115">
        <f t="shared" si="2"/>
        <v>49.85972833599849</v>
      </c>
      <c r="M38" s="115">
        <v>462</v>
      </c>
      <c r="N38" s="115">
        <v>1421.2</v>
      </c>
      <c r="O38" s="115">
        <v>1112.45</v>
      </c>
      <c r="P38" s="115">
        <v>-308.75</v>
      </c>
      <c r="Q38" s="173">
        <f t="shared" si="0"/>
        <v>78.275401069518708</v>
      </c>
    </row>
    <row r="39" spans="1:17" s="41" customFormat="1" ht="31.5" customHeight="1" x14ac:dyDescent="0.25">
      <c r="A39" s="169" t="s">
        <v>786</v>
      </c>
      <c r="B39" s="97">
        <v>0</v>
      </c>
      <c r="C39" s="96">
        <v>0</v>
      </c>
      <c r="D39" s="96">
        <v>0</v>
      </c>
      <c r="E39" s="96">
        <v>0</v>
      </c>
      <c r="F39" s="96">
        <v>0</v>
      </c>
      <c r="G39" s="96"/>
      <c r="H39" s="96">
        <v>0</v>
      </c>
      <c r="I39" s="96">
        <v>0</v>
      </c>
      <c r="J39" s="96">
        <v>0</v>
      </c>
      <c r="K39" s="96">
        <v>0</v>
      </c>
      <c r="L39" s="96"/>
      <c r="M39" s="96">
        <v>0</v>
      </c>
      <c r="N39" s="96">
        <v>0</v>
      </c>
      <c r="O39" s="96">
        <v>0</v>
      </c>
      <c r="P39" s="96">
        <v>0</v>
      </c>
      <c r="Q39" s="172"/>
    </row>
    <row r="40" spans="1:17" s="41" customFormat="1" ht="31.5" customHeight="1" x14ac:dyDescent="0.25">
      <c r="A40" s="169" t="s">
        <v>808</v>
      </c>
      <c r="B40" s="97"/>
      <c r="C40" s="96">
        <v>27136.799999999999</v>
      </c>
      <c r="D40" s="96">
        <v>65730.054999999993</v>
      </c>
      <c r="E40" s="96">
        <v>40611.217600000004</v>
      </c>
      <c r="F40" s="96">
        <v>-25118.837399999997</v>
      </c>
      <c r="G40" s="96">
        <f t="shared" si="1"/>
        <v>61.784852606619623</v>
      </c>
      <c r="H40" s="96">
        <v>27136.799999999999</v>
      </c>
      <c r="I40" s="96">
        <v>65730.054999999993</v>
      </c>
      <c r="J40" s="96">
        <v>40611.217600000004</v>
      </c>
      <c r="K40" s="96">
        <v>-25118.837399999997</v>
      </c>
      <c r="L40" s="96">
        <f t="shared" si="2"/>
        <v>61.784852606619623</v>
      </c>
      <c r="M40" s="96">
        <v>0</v>
      </c>
      <c r="N40" s="96">
        <v>0</v>
      </c>
      <c r="O40" s="96">
        <v>0</v>
      </c>
      <c r="P40" s="96">
        <v>0</v>
      </c>
      <c r="Q40" s="172"/>
    </row>
    <row r="41" spans="1:17" s="41" customFormat="1" ht="31.5" customHeight="1" x14ac:dyDescent="0.25">
      <c r="A41" s="169" t="s">
        <v>811</v>
      </c>
      <c r="B41" s="97"/>
      <c r="C41" s="96">
        <v>0</v>
      </c>
      <c r="D41" s="96">
        <v>0</v>
      </c>
      <c r="E41" s="96">
        <v>50</v>
      </c>
      <c r="F41" s="96">
        <v>50</v>
      </c>
      <c r="G41" s="96"/>
      <c r="H41" s="96">
        <v>0</v>
      </c>
      <c r="I41" s="96">
        <v>0</v>
      </c>
      <c r="J41" s="96">
        <v>50</v>
      </c>
      <c r="K41" s="96">
        <v>50</v>
      </c>
      <c r="L41" s="96"/>
      <c r="M41" s="96">
        <v>0</v>
      </c>
      <c r="N41" s="96">
        <v>0</v>
      </c>
      <c r="O41" s="96">
        <v>0</v>
      </c>
      <c r="P41" s="96">
        <v>0</v>
      </c>
      <c r="Q41" s="172"/>
    </row>
    <row r="42" spans="1:17" s="41" customFormat="1" ht="31.5" customHeight="1" x14ac:dyDescent="0.25">
      <c r="A42" s="169" t="s">
        <v>812</v>
      </c>
      <c r="B42" s="97"/>
      <c r="C42" s="96">
        <v>0</v>
      </c>
      <c r="D42" s="96">
        <v>15581</v>
      </c>
      <c r="E42" s="96">
        <v>15514.433999999999</v>
      </c>
      <c r="F42" s="96">
        <v>-66.566000000000003</v>
      </c>
      <c r="G42" s="96">
        <f t="shared" si="1"/>
        <v>99.572774533085166</v>
      </c>
      <c r="H42" s="96">
        <v>0</v>
      </c>
      <c r="I42" s="96">
        <v>15581</v>
      </c>
      <c r="J42" s="96">
        <v>15514.433999999999</v>
      </c>
      <c r="K42" s="96">
        <v>-66.566000000000003</v>
      </c>
      <c r="L42" s="96">
        <f t="shared" ref="L42:L98" si="3">J42/I42*100</f>
        <v>99.572774533085166</v>
      </c>
      <c r="M42" s="96">
        <v>0</v>
      </c>
      <c r="N42" s="96">
        <v>0</v>
      </c>
      <c r="O42" s="96">
        <v>0</v>
      </c>
      <c r="P42" s="96">
        <v>0</v>
      </c>
      <c r="Q42" s="172"/>
    </row>
    <row r="43" spans="1:17" ht="31.5" customHeight="1" x14ac:dyDescent="0.25">
      <c r="A43" s="171" t="s">
        <v>808</v>
      </c>
      <c r="B43" s="114"/>
      <c r="C43" s="115">
        <v>0</v>
      </c>
      <c r="D43" s="115">
        <v>15581</v>
      </c>
      <c r="E43" s="115">
        <v>15564.433999999999</v>
      </c>
      <c r="F43" s="115">
        <v>-16.565999999999999</v>
      </c>
      <c r="G43" s="115">
        <f t="shared" ref="G43:G103" si="4">E43/D43*100</f>
        <v>99.893678197805016</v>
      </c>
      <c r="H43" s="115">
        <v>0</v>
      </c>
      <c r="I43" s="115">
        <v>15581</v>
      </c>
      <c r="J43" s="115">
        <v>15564.433999999999</v>
      </c>
      <c r="K43" s="115">
        <v>-16.565999999999999</v>
      </c>
      <c r="L43" s="115">
        <f t="shared" si="3"/>
        <v>99.893678197805016</v>
      </c>
      <c r="M43" s="115">
        <v>0</v>
      </c>
      <c r="N43" s="115">
        <v>0</v>
      </c>
      <c r="O43" s="115">
        <v>0</v>
      </c>
      <c r="P43" s="115">
        <v>0</v>
      </c>
      <c r="Q43" s="173"/>
    </row>
    <row r="44" spans="1:17" ht="31.5" customHeight="1" x14ac:dyDescent="0.25">
      <c r="A44" s="171" t="s">
        <v>811</v>
      </c>
      <c r="B44" s="114"/>
      <c r="C44" s="115">
        <v>0</v>
      </c>
      <c r="D44" s="115">
        <v>0</v>
      </c>
      <c r="E44" s="115">
        <v>50</v>
      </c>
      <c r="F44" s="115">
        <v>50</v>
      </c>
      <c r="G44" s="115"/>
      <c r="H44" s="115">
        <v>0</v>
      </c>
      <c r="I44" s="115">
        <v>0</v>
      </c>
      <c r="J44" s="115">
        <v>50</v>
      </c>
      <c r="K44" s="115">
        <v>50</v>
      </c>
      <c r="L44" s="115"/>
      <c r="M44" s="115">
        <v>0</v>
      </c>
      <c r="N44" s="115">
        <v>0</v>
      </c>
      <c r="O44" s="115">
        <v>0</v>
      </c>
      <c r="P44" s="115">
        <v>0</v>
      </c>
      <c r="Q44" s="173"/>
    </row>
    <row r="45" spans="1:17" ht="31.5" customHeight="1" x14ac:dyDescent="0.25">
      <c r="A45" s="171" t="s">
        <v>813</v>
      </c>
      <c r="B45" s="114">
        <v>31</v>
      </c>
      <c r="C45" s="115">
        <v>0</v>
      </c>
      <c r="D45" s="115">
        <v>15581</v>
      </c>
      <c r="E45" s="115">
        <v>15514.433999999999</v>
      </c>
      <c r="F45" s="115">
        <v>-66.566000000000003</v>
      </c>
      <c r="G45" s="115">
        <f t="shared" si="4"/>
        <v>99.572774533085166</v>
      </c>
      <c r="H45" s="115">
        <v>0</v>
      </c>
      <c r="I45" s="115">
        <v>15581</v>
      </c>
      <c r="J45" s="115">
        <v>15514.433999999999</v>
      </c>
      <c r="K45" s="115">
        <v>-66.566000000000003</v>
      </c>
      <c r="L45" s="115">
        <f t="shared" si="3"/>
        <v>99.572774533085166</v>
      </c>
      <c r="M45" s="115">
        <v>0</v>
      </c>
      <c r="N45" s="115">
        <v>0</v>
      </c>
      <c r="O45" s="115">
        <v>0</v>
      </c>
      <c r="P45" s="115">
        <v>0</v>
      </c>
      <c r="Q45" s="173"/>
    </row>
    <row r="46" spans="1:17" ht="31.5" customHeight="1" x14ac:dyDescent="0.25">
      <c r="A46" s="171" t="s">
        <v>814</v>
      </c>
      <c r="B46" s="114">
        <v>311</v>
      </c>
      <c r="C46" s="115">
        <v>0</v>
      </c>
      <c r="D46" s="115">
        <v>15581</v>
      </c>
      <c r="E46" s="115">
        <v>15514.433999999999</v>
      </c>
      <c r="F46" s="115">
        <v>-66.566000000000003</v>
      </c>
      <c r="G46" s="115">
        <f t="shared" si="4"/>
        <v>99.572774533085166</v>
      </c>
      <c r="H46" s="115">
        <v>0</v>
      </c>
      <c r="I46" s="115">
        <v>15581</v>
      </c>
      <c r="J46" s="115">
        <v>15514.433999999999</v>
      </c>
      <c r="K46" s="115">
        <v>-66.566000000000003</v>
      </c>
      <c r="L46" s="115">
        <f t="shared" si="3"/>
        <v>99.572774533085166</v>
      </c>
      <c r="M46" s="115">
        <v>0</v>
      </c>
      <c r="N46" s="115">
        <v>0</v>
      </c>
      <c r="O46" s="115">
        <v>0</v>
      </c>
      <c r="P46" s="115">
        <v>0</v>
      </c>
      <c r="Q46" s="173"/>
    </row>
    <row r="47" spans="1:17" ht="31.5" customHeight="1" x14ac:dyDescent="0.25">
      <c r="A47" s="171" t="s">
        <v>808</v>
      </c>
      <c r="B47" s="114"/>
      <c r="C47" s="115">
        <v>0</v>
      </c>
      <c r="D47" s="115">
        <v>15581</v>
      </c>
      <c r="E47" s="115">
        <v>15564.433999999999</v>
      </c>
      <c r="F47" s="115">
        <v>-16.565999999999999</v>
      </c>
      <c r="G47" s="115">
        <f t="shared" si="4"/>
        <v>99.893678197805016</v>
      </c>
      <c r="H47" s="115">
        <v>0</v>
      </c>
      <c r="I47" s="115">
        <v>15581</v>
      </c>
      <c r="J47" s="115">
        <v>15564.433999999999</v>
      </c>
      <c r="K47" s="115">
        <v>-16.565999999999999</v>
      </c>
      <c r="L47" s="115">
        <f t="shared" si="3"/>
        <v>99.893678197805016</v>
      </c>
      <c r="M47" s="115">
        <v>0</v>
      </c>
      <c r="N47" s="115">
        <v>0</v>
      </c>
      <c r="O47" s="115">
        <v>0</v>
      </c>
      <c r="P47" s="115">
        <v>0</v>
      </c>
      <c r="Q47" s="173"/>
    </row>
    <row r="48" spans="1:17" ht="31.5" customHeight="1" x14ac:dyDescent="0.25">
      <c r="A48" s="171" t="s">
        <v>811</v>
      </c>
      <c r="B48" s="114"/>
      <c r="C48" s="115">
        <v>0</v>
      </c>
      <c r="D48" s="115">
        <v>0</v>
      </c>
      <c r="E48" s="115">
        <v>50</v>
      </c>
      <c r="F48" s="115">
        <v>50</v>
      </c>
      <c r="G48" s="115"/>
      <c r="H48" s="115">
        <v>0</v>
      </c>
      <c r="I48" s="115">
        <v>0</v>
      </c>
      <c r="J48" s="115">
        <v>50</v>
      </c>
      <c r="K48" s="115">
        <v>50</v>
      </c>
      <c r="L48" s="115"/>
      <c r="M48" s="115">
        <v>0</v>
      </c>
      <c r="N48" s="115">
        <v>0</v>
      </c>
      <c r="O48" s="115">
        <v>0</v>
      </c>
      <c r="P48" s="115">
        <v>0</v>
      </c>
      <c r="Q48" s="173"/>
    </row>
    <row r="49" spans="1:17" s="41" customFormat="1" ht="31.5" customHeight="1" x14ac:dyDescent="0.25">
      <c r="A49" s="169" t="s">
        <v>817</v>
      </c>
      <c r="B49" s="97"/>
      <c r="C49" s="96">
        <v>27136.799999999999</v>
      </c>
      <c r="D49" s="96">
        <v>50149.055</v>
      </c>
      <c r="E49" s="96">
        <v>25046.783600000002</v>
      </c>
      <c r="F49" s="96">
        <v>-25102.271399999998</v>
      </c>
      <c r="G49" s="96">
        <f t="shared" si="4"/>
        <v>49.944677123028548</v>
      </c>
      <c r="H49" s="96">
        <v>27136.799999999999</v>
      </c>
      <c r="I49" s="96">
        <v>50149.055</v>
      </c>
      <c r="J49" s="96">
        <v>25046.783600000002</v>
      </c>
      <c r="K49" s="96">
        <v>-25102.271399999998</v>
      </c>
      <c r="L49" s="96">
        <f t="shared" si="3"/>
        <v>49.944677123028548</v>
      </c>
      <c r="M49" s="96">
        <v>0</v>
      </c>
      <c r="N49" s="96">
        <v>0</v>
      </c>
      <c r="O49" s="96">
        <v>0</v>
      </c>
      <c r="P49" s="96">
        <v>0</v>
      </c>
      <c r="Q49" s="172"/>
    </row>
    <row r="50" spans="1:17" ht="31.5" customHeight="1" x14ac:dyDescent="0.25">
      <c r="A50" s="171" t="s">
        <v>808</v>
      </c>
      <c r="B50" s="114"/>
      <c r="C50" s="115">
        <v>27136.799999999999</v>
      </c>
      <c r="D50" s="115">
        <v>50149.055</v>
      </c>
      <c r="E50" s="115">
        <v>25046.783600000002</v>
      </c>
      <c r="F50" s="115">
        <v>-25102.271399999998</v>
      </c>
      <c r="G50" s="115">
        <f t="shared" si="4"/>
        <v>49.944677123028548</v>
      </c>
      <c r="H50" s="115">
        <v>27136.799999999999</v>
      </c>
      <c r="I50" s="115">
        <v>50149.055</v>
      </c>
      <c r="J50" s="115">
        <v>25046.783600000002</v>
      </c>
      <c r="K50" s="115">
        <v>-25102.271399999998</v>
      </c>
      <c r="L50" s="115">
        <f t="shared" si="3"/>
        <v>49.944677123028548</v>
      </c>
      <c r="M50" s="115">
        <v>0</v>
      </c>
      <c r="N50" s="115">
        <v>0</v>
      </c>
      <c r="O50" s="115">
        <v>0</v>
      </c>
      <c r="P50" s="115">
        <v>0</v>
      </c>
      <c r="Q50" s="173"/>
    </row>
    <row r="51" spans="1:17" s="41" customFormat="1" ht="31.5" customHeight="1" x14ac:dyDescent="0.25">
      <c r="A51" s="169" t="s">
        <v>807</v>
      </c>
      <c r="B51" s="97">
        <v>0</v>
      </c>
      <c r="C51" s="96">
        <v>0</v>
      </c>
      <c r="D51" s="96">
        <v>0</v>
      </c>
      <c r="E51" s="96">
        <v>0</v>
      </c>
      <c r="F51" s="96">
        <v>0</v>
      </c>
      <c r="G51" s="96"/>
      <c r="H51" s="96">
        <v>0</v>
      </c>
      <c r="I51" s="96">
        <v>0</v>
      </c>
      <c r="J51" s="96">
        <v>0</v>
      </c>
      <c r="K51" s="96">
        <v>0</v>
      </c>
      <c r="L51" s="96"/>
      <c r="M51" s="96">
        <v>0</v>
      </c>
      <c r="N51" s="96">
        <v>0</v>
      </c>
      <c r="O51" s="96">
        <v>0</v>
      </c>
      <c r="P51" s="96">
        <v>0</v>
      </c>
      <c r="Q51" s="172"/>
    </row>
    <row r="52" spans="1:17" s="41" customFormat="1" ht="31.5" customHeight="1" x14ac:dyDescent="0.25">
      <c r="A52" s="169" t="s">
        <v>808</v>
      </c>
      <c r="B52" s="97"/>
      <c r="C52" s="96">
        <v>2739043.4580000001</v>
      </c>
      <c r="D52" s="96">
        <v>4493027.074</v>
      </c>
      <c r="E52" s="96">
        <v>3934685.6477899998</v>
      </c>
      <c r="F52" s="96">
        <v>-558341.42621000006</v>
      </c>
      <c r="G52" s="96">
        <f t="shared" si="4"/>
        <v>87.57315687143354</v>
      </c>
      <c r="H52" s="96">
        <v>0</v>
      </c>
      <c r="I52" s="96">
        <v>755915.5</v>
      </c>
      <c r="J52" s="96">
        <v>752471.40639000002</v>
      </c>
      <c r="K52" s="96">
        <v>-3444.0936100000145</v>
      </c>
      <c r="L52" s="96">
        <f t="shared" si="3"/>
        <v>99.544381136515923</v>
      </c>
      <c r="M52" s="96">
        <v>2739043.4580000001</v>
      </c>
      <c r="N52" s="96">
        <v>3737111.574</v>
      </c>
      <c r="O52" s="96">
        <v>3182214.2414000002</v>
      </c>
      <c r="P52" s="96">
        <v>-554897.33259999985</v>
      </c>
      <c r="Q52" s="172">
        <f t="shared" ref="Q52:Q103" si="5">O52/N52*100</f>
        <v>85.151705492001994</v>
      </c>
    </row>
    <row r="53" spans="1:17" s="41" customFormat="1" ht="31.5" customHeight="1" x14ac:dyDescent="0.25">
      <c r="A53" s="169" t="s">
        <v>811</v>
      </c>
      <c r="B53" s="97"/>
      <c r="C53" s="96">
        <v>26667.200000000001</v>
      </c>
      <c r="D53" s="96">
        <v>49219.8</v>
      </c>
      <c r="E53" s="96">
        <v>41451.006409999995</v>
      </c>
      <c r="F53" s="96">
        <v>-7768.7935900000039</v>
      </c>
      <c r="G53" s="96">
        <f t="shared" si="4"/>
        <v>84.216121174811747</v>
      </c>
      <c r="H53" s="96">
        <v>0</v>
      </c>
      <c r="I53" s="96">
        <v>0</v>
      </c>
      <c r="J53" s="96">
        <v>0</v>
      </c>
      <c r="K53" s="96">
        <v>0</v>
      </c>
      <c r="L53" s="96"/>
      <c r="M53" s="96">
        <v>26667.200000000001</v>
      </c>
      <c r="N53" s="96">
        <v>49219.8</v>
      </c>
      <c r="O53" s="96">
        <v>41451.006409999995</v>
      </c>
      <c r="P53" s="96">
        <v>-7768.7935900000039</v>
      </c>
      <c r="Q53" s="172">
        <f t="shared" si="5"/>
        <v>84.216121174811747</v>
      </c>
    </row>
    <row r="54" spans="1:17" s="41" customFormat="1" ht="31.5" customHeight="1" x14ac:dyDescent="0.25">
      <c r="A54" s="169" t="s">
        <v>812</v>
      </c>
      <c r="B54" s="97"/>
      <c r="C54" s="96">
        <v>2672540.6579999998</v>
      </c>
      <c r="D54" s="96">
        <v>4375234.534</v>
      </c>
      <c r="E54" s="96">
        <v>3847338.1347399997</v>
      </c>
      <c r="F54" s="96">
        <v>-527896.39926000021</v>
      </c>
      <c r="G54" s="96">
        <f t="shared" si="4"/>
        <v>87.934443395943447</v>
      </c>
      <c r="H54" s="96">
        <v>0</v>
      </c>
      <c r="I54" s="96">
        <v>755915.5</v>
      </c>
      <c r="J54" s="96">
        <v>752471.40639000002</v>
      </c>
      <c r="K54" s="96">
        <v>-3444.0936100000145</v>
      </c>
      <c r="L54" s="96">
        <f t="shared" si="3"/>
        <v>99.544381136515923</v>
      </c>
      <c r="M54" s="96">
        <v>2672540.6579999998</v>
      </c>
      <c r="N54" s="96">
        <v>3619319.034</v>
      </c>
      <c r="O54" s="96">
        <v>3094866.72835</v>
      </c>
      <c r="P54" s="96">
        <v>-524452.30565000011</v>
      </c>
      <c r="Q54" s="172">
        <f t="shared" si="5"/>
        <v>85.509641434665525</v>
      </c>
    </row>
    <row r="55" spans="1:17" ht="31.5" customHeight="1" x14ac:dyDescent="0.25">
      <c r="A55" s="171" t="s">
        <v>808</v>
      </c>
      <c r="B55" s="114"/>
      <c r="C55" s="115">
        <v>2699207.858</v>
      </c>
      <c r="D55" s="115">
        <v>4424454.3339999998</v>
      </c>
      <c r="E55" s="115">
        <v>3888789.14115</v>
      </c>
      <c r="F55" s="115">
        <v>-535665.19284999988</v>
      </c>
      <c r="G55" s="115">
        <f t="shared" si="4"/>
        <v>87.89307895589188</v>
      </c>
      <c r="H55" s="115">
        <v>0</v>
      </c>
      <c r="I55" s="115">
        <v>755915.5</v>
      </c>
      <c r="J55" s="115">
        <v>752471.40639000002</v>
      </c>
      <c r="K55" s="115">
        <v>-3444.0936100000145</v>
      </c>
      <c r="L55" s="115">
        <f t="shared" si="3"/>
        <v>99.544381136515923</v>
      </c>
      <c r="M55" s="115">
        <v>2699207.858</v>
      </c>
      <c r="N55" s="115">
        <v>3668538.8339999998</v>
      </c>
      <c r="O55" s="115">
        <v>3136317.7347600004</v>
      </c>
      <c r="P55" s="115">
        <v>-532221.09923999978</v>
      </c>
      <c r="Q55" s="173">
        <f t="shared" si="5"/>
        <v>85.492286620837248</v>
      </c>
    </row>
    <row r="56" spans="1:17" ht="31.5" customHeight="1" x14ac:dyDescent="0.25">
      <c r="A56" s="171" t="s">
        <v>811</v>
      </c>
      <c r="B56" s="114"/>
      <c r="C56" s="115">
        <v>26667.200000000001</v>
      </c>
      <c r="D56" s="115">
        <v>49219.8</v>
      </c>
      <c r="E56" s="115">
        <v>41451.006409999995</v>
      </c>
      <c r="F56" s="115">
        <v>-7768.7935900000039</v>
      </c>
      <c r="G56" s="115">
        <f t="shared" si="4"/>
        <v>84.216121174811747</v>
      </c>
      <c r="H56" s="115">
        <v>0</v>
      </c>
      <c r="I56" s="115">
        <v>0</v>
      </c>
      <c r="J56" s="115">
        <v>0</v>
      </c>
      <c r="K56" s="115">
        <v>0</v>
      </c>
      <c r="L56" s="115"/>
      <c r="M56" s="115">
        <v>26667.200000000001</v>
      </c>
      <c r="N56" s="115">
        <v>49219.8</v>
      </c>
      <c r="O56" s="115">
        <v>41451.006409999995</v>
      </c>
      <c r="P56" s="115">
        <v>-7768.7935900000039</v>
      </c>
      <c r="Q56" s="173">
        <f t="shared" si="5"/>
        <v>84.216121174811747</v>
      </c>
    </row>
    <row r="57" spans="1:17" ht="31.5" customHeight="1" x14ac:dyDescent="0.25">
      <c r="A57" s="171" t="s">
        <v>813</v>
      </c>
      <c r="B57" s="114">
        <v>31</v>
      </c>
      <c r="C57" s="115">
        <v>2672540.6579999998</v>
      </c>
      <c r="D57" s="115">
        <v>4375234.534</v>
      </c>
      <c r="E57" s="115">
        <v>3847338.1347399997</v>
      </c>
      <c r="F57" s="115">
        <v>-527896.39926000021</v>
      </c>
      <c r="G57" s="115">
        <f t="shared" si="4"/>
        <v>87.934443395943447</v>
      </c>
      <c r="H57" s="115">
        <v>0</v>
      </c>
      <c r="I57" s="115">
        <v>755915.5</v>
      </c>
      <c r="J57" s="115">
        <v>752471.40639000002</v>
      </c>
      <c r="K57" s="115">
        <v>-3444.0936100000145</v>
      </c>
      <c r="L57" s="115">
        <f t="shared" si="3"/>
        <v>99.544381136515923</v>
      </c>
      <c r="M57" s="115">
        <v>2672540.6579999998</v>
      </c>
      <c r="N57" s="115">
        <v>3619319.034</v>
      </c>
      <c r="O57" s="115">
        <v>3094866.72835</v>
      </c>
      <c r="P57" s="115">
        <v>-524452.30565000011</v>
      </c>
      <c r="Q57" s="173">
        <f t="shared" si="5"/>
        <v>85.509641434665525</v>
      </c>
    </row>
    <row r="58" spans="1:17" ht="31.5" customHeight="1" x14ac:dyDescent="0.25">
      <c r="A58" s="171" t="s">
        <v>814</v>
      </c>
      <c r="B58" s="114">
        <v>311</v>
      </c>
      <c r="C58" s="115">
        <v>2697207.858</v>
      </c>
      <c r="D58" s="115">
        <v>4420754.3339999998</v>
      </c>
      <c r="E58" s="115">
        <v>3883648.7887399998</v>
      </c>
      <c r="F58" s="115">
        <v>-537105.54526000028</v>
      </c>
      <c r="G58" s="115">
        <f t="shared" si="4"/>
        <v>87.850364334224054</v>
      </c>
      <c r="H58" s="115">
        <v>0</v>
      </c>
      <c r="I58" s="115">
        <v>755915.5</v>
      </c>
      <c r="J58" s="115">
        <v>752471.40639000002</v>
      </c>
      <c r="K58" s="115">
        <v>-3444.0936100000145</v>
      </c>
      <c r="L58" s="115">
        <f t="shared" si="3"/>
        <v>99.544381136515923</v>
      </c>
      <c r="M58" s="115">
        <v>2697207.858</v>
      </c>
      <c r="N58" s="115">
        <v>3664838.8339999998</v>
      </c>
      <c r="O58" s="115">
        <v>3131177.3823500001</v>
      </c>
      <c r="P58" s="115">
        <v>-533661.45165000006</v>
      </c>
      <c r="Q58" s="173">
        <f t="shared" si="5"/>
        <v>85.438337787216327</v>
      </c>
    </row>
    <row r="59" spans="1:17" ht="31.5" customHeight="1" x14ac:dyDescent="0.25">
      <c r="A59" s="171" t="s">
        <v>808</v>
      </c>
      <c r="B59" s="114"/>
      <c r="C59" s="115">
        <v>2699057.858</v>
      </c>
      <c r="D59" s="115">
        <v>4422604.3339999998</v>
      </c>
      <c r="E59" s="115">
        <v>3886939.14115</v>
      </c>
      <c r="F59" s="115">
        <v>-535665.19284999988</v>
      </c>
      <c r="G59" s="115">
        <f t="shared" si="4"/>
        <v>87.888014563456991</v>
      </c>
      <c r="H59" s="115">
        <v>0</v>
      </c>
      <c r="I59" s="115">
        <v>755915.5</v>
      </c>
      <c r="J59" s="115">
        <v>752471.40639000002</v>
      </c>
      <c r="K59" s="115">
        <v>-3444.0936100000145</v>
      </c>
      <c r="L59" s="115">
        <f t="shared" si="3"/>
        <v>99.544381136515923</v>
      </c>
      <c r="M59" s="115">
        <v>2699057.858</v>
      </c>
      <c r="N59" s="115">
        <v>3666688.8339999998</v>
      </c>
      <c r="O59" s="115">
        <v>3134467.7347600004</v>
      </c>
      <c r="P59" s="115">
        <v>-532221.09923999978</v>
      </c>
      <c r="Q59" s="173">
        <f t="shared" si="5"/>
        <v>85.48496686424852</v>
      </c>
    </row>
    <row r="60" spans="1:17" ht="31.5" customHeight="1" x14ac:dyDescent="0.25">
      <c r="A60" s="171" t="s">
        <v>811</v>
      </c>
      <c r="B60" s="114"/>
      <c r="C60" s="115">
        <v>1850</v>
      </c>
      <c r="D60" s="115">
        <v>1850</v>
      </c>
      <c r="E60" s="115">
        <v>3290.35241</v>
      </c>
      <c r="F60" s="115">
        <v>1440.3524100000002</v>
      </c>
      <c r="G60" s="115">
        <f t="shared" si="4"/>
        <v>177.85688702702703</v>
      </c>
      <c r="H60" s="115">
        <v>0</v>
      </c>
      <c r="I60" s="115">
        <v>0</v>
      </c>
      <c r="J60" s="115">
        <v>0</v>
      </c>
      <c r="K60" s="115">
        <v>0</v>
      </c>
      <c r="L60" s="115"/>
      <c r="M60" s="115">
        <v>1850</v>
      </c>
      <c r="N60" s="115">
        <v>1850</v>
      </c>
      <c r="O60" s="115">
        <v>3290.35241</v>
      </c>
      <c r="P60" s="115">
        <v>1440.3524100000002</v>
      </c>
      <c r="Q60" s="173">
        <f t="shared" si="5"/>
        <v>177.85688702702703</v>
      </c>
    </row>
    <row r="61" spans="1:17" ht="31.5" customHeight="1" x14ac:dyDescent="0.25">
      <c r="A61" s="171" t="s">
        <v>816</v>
      </c>
      <c r="B61" s="114">
        <v>314</v>
      </c>
      <c r="C61" s="115">
        <v>-24667.200000000001</v>
      </c>
      <c r="D61" s="115">
        <v>-45519.8</v>
      </c>
      <c r="E61" s="115">
        <v>-36310.654000000002</v>
      </c>
      <c r="F61" s="115">
        <v>9209.1460000000006</v>
      </c>
      <c r="G61" s="115">
        <f t="shared" si="4"/>
        <v>79.768922534809022</v>
      </c>
      <c r="H61" s="115">
        <v>0</v>
      </c>
      <c r="I61" s="115">
        <v>0</v>
      </c>
      <c r="J61" s="115">
        <v>0</v>
      </c>
      <c r="K61" s="115">
        <v>0</v>
      </c>
      <c r="L61" s="115"/>
      <c r="M61" s="115">
        <v>-24667.200000000001</v>
      </c>
      <c r="N61" s="115">
        <v>-45519.8</v>
      </c>
      <c r="O61" s="115">
        <v>-36310.654000000002</v>
      </c>
      <c r="P61" s="115">
        <v>9209.1460000000006</v>
      </c>
      <c r="Q61" s="173">
        <f t="shared" si="5"/>
        <v>79.768922534809022</v>
      </c>
    </row>
    <row r="62" spans="1:17" ht="31.5" customHeight="1" x14ac:dyDescent="0.25">
      <c r="A62" s="171" t="s">
        <v>808</v>
      </c>
      <c r="B62" s="114"/>
      <c r="C62" s="115">
        <v>150</v>
      </c>
      <c r="D62" s="115">
        <v>1850</v>
      </c>
      <c r="E62" s="115">
        <v>1850</v>
      </c>
      <c r="F62" s="115">
        <v>0</v>
      </c>
      <c r="G62" s="115">
        <f t="shared" si="4"/>
        <v>100</v>
      </c>
      <c r="H62" s="115">
        <v>0</v>
      </c>
      <c r="I62" s="115">
        <v>0</v>
      </c>
      <c r="J62" s="115">
        <v>0</v>
      </c>
      <c r="K62" s="115">
        <v>0</v>
      </c>
      <c r="L62" s="115"/>
      <c r="M62" s="115">
        <v>150</v>
      </c>
      <c r="N62" s="115">
        <v>1850</v>
      </c>
      <c r="O62" s="115">
        <v>1850</v>
      </c>
      <c r="P62" s="115">
        <v>0</v>
      </c>
      <c r="Q62" s="173">
        <f t="shared" si="5"/>
        <v>100</v>
      </c>
    </row>
    <row r="63" spans="1:17" ht="31.5" customHeight="1" x14ac:dyDescent="0.25">
      <c r="A63" s="171" t="s">
        <v>811</v>
      </c>
      <c r="B63" s="114"/>
      <c r="C63" s="115">
        <v>24817.200000000001</v>
      </c>
      <c r="D63" s="115">
        <v>47369.8</v>
      </c>
      <c r="E63" s="115">
        <v>38160.654000000002</v>
      </c>
      <c r="F63" s="115">
        <v>-9209.1460000000006</v>
      </c>
      <c r="G63" s="115">
        <f t="shared" si="4"/>
        <v>80.559035503633112</v>
      </c>
      <c r="H63" s="115">
        <v>0</v>
      </c>
      <c r="I63" s="115">
        <v>0</v>
      </c>
      <c r="J63" s="115">
        <v>0</v>
      </c>
      <c r="K63" s="115">
        <v>0</v>
      </c>
      <c r="L63" s="115"/>
      <c r="M63" s="115">
        <v>24817.200000000001</v>
      </c>
      <c r="N63" s="115">
        <v>47369.8</v>
      </c>
      <c r="O63" s="115">
        <v>38160.654000000002</v>
      </c>
      <c r="P63" s="115">
        <v>-9209.1460000000006</v>
      </c>
      <c r="Q63" s="173">
        <f t="shared" si="5"/>
        <v>80.559035503633112</v>
      </c>
    </row>
    <row r="64" spans="1:17" s="41" customFormat="1" ht="31.5" customHeight="1" x14ac:dyDescent="0.25">
      <c r="A64" s="169" t="s">
        <v>817</v>
      </c>
      <c r="B64" s="97"/>
      <c r="C64" s="96">
        <v>39835.599999999999</v>
      </c>
      <c r="D64" s="96">
        <v>68572.740000000005</v>
      </c>
      <c r="E64" s="96">
        <v>45896.50664</v>
      </c>
      <c r="F64" s="96">
        <v>-22676.233359999998</v>
      </c>
      <c r="G64" s="96">
        <f t="shared" si="4"/>
        <v>66.931125458892254</v>
      </c>
      <c r="H64" s="96">
        <v>0</v>
      </c>
      <c r="I64" s="96">
        <v>0</v>
      </c>
      <c r="J64" s="96">
        <v>0</v>
      </c>
      <c r="K64" s="96">
        <v>0</v>
      </c>
      <c r="L64" s="96"/>
      <c r="M64" s="96">
        <v>39835.599999999999</v>
      </c>
      <c r="N64" s="96">
        <v>68572.740000000005</v>
      </c>
      <c r="O64" s="96">
        <v>45896.50664</v>
      </c>
      <c r="P64" s="96">
        <v>-22676.233359999998</v>
      </c>
      <c r="Q64" s="172">
        <f t="shared" si="5"/>
        <v>66.931125458892254</v>
      </c>
    </row>
    <row r="65" spans="1:17" ht="31.5" customHeight="1" x14ac:dyDescent="0.25">
      <c r="A65" s="171" t="s">
        <v>808</v>
      </c>
      <c r="B65" s="114"/>
      <c r="C65" s="115">
        <v>39835.599999999999</v>
      </c>
      <c r="D65" s="115">
        <v>68572.740000000005</v>
      </c>
      <c r="E65" s="115">
        <v>45896.50664</v>
      </c>
      <c r="F65" s="115">
        <v>-22676.233359999998</v>
      </c>
      <c r="G65" s="115">
        <f t="shared" si="4"/>
        <v>66.931125458892254</v>
      </c>
      <c r="H65" s="115">
        <v>0</v>
      </c>
      <c r="I65" s="115">
        <v>0</v>
      </c>
      <c r="J65" s="115">
        <v>0</v>
      </c>
      <c r="K65" s="115">
        <v>0</v>
      </c>
      <c r="L65" s="115"/>
      <c r="M65" s="115">
        <v>39835.599999999999</v>
      </c>
      <c r="N65" s="115">
        <v>68572.740000000005</v>
      </c>
      <c r="O65" s="115">
        <v>45896.50664</v>
      </c>
      <c r="P65" s="115">
        <v>-22676.233359999998</v>
      </c>
      <c r="Q65" s="173">
        <f t="shared" si="5"/>
        <v>66.931125458892254</v>
      </c>
    </row>
    <row r="66" spans="1:17" s="41" customFormat="1" ht="31.5" customHeight="1" x14ac:dyDescent="0.25">
      <c r="A66" s="169" t="s">
        <v>788</v>
      </c>
      <c r="B66" s="97">
        <v>0</v>
      </c>
      <c r="C66" s="96">
        <v>4230078.8</v>
      </c>
      <c r="D66" s="96">
        <v>3116166.6320000002</v>
      </c>
      <c r="E66" s="96">
        <v>2197846.8431299999</v>
      </c>
      <c r="F66" s="96">
        <v>-918319.78886999993</v>
      </c>
      <c r="G66" s="96">
        <v>70.533514496923075</v>
      </c>
      <c r="H66" s="96">
        <v>4188029.4</v>
      </c>
      <c r="I66" s="96">
        <v>3067807.8629999999</v>
      </c>
      <c r="J66" s="96">
        <v>2155181.9888299997</v>
      </c>
      <c r="K66" s="96">
        <v>-912625.87417000008</v>
      </c>
      <c r="L66" s="96">
        <v>70.254627573786877</v>
      </c>
      <c r="M66" s="96">
        <v>42049.4</v>
      </c>
      <c r="N66" s="96">
        <v>48358.769</v>
      </c>
      <c r="O66" s="96">
        <v>42664.854299999999</v>
      </c>
      <c r="P66" s="96">
        <v>-5693.914700000003</v>
      </c>
      <c r="Q66" s="172">
        <v>88.225683122744499</v>
      </c>
    </row>
    <row r="67" spans="1:17" s="41" customFormat="1" ht="31.5" customHeight="1" x14ac:dyDescent="0.25">
      <c r="A67" s="169" t="s">
        <v>808</v>
      </c>
      <c r="B67" s="97"/>
      <c r="C67" s="96">
        <v>4230078.8</v>
      </c>
      <c r="D67" s="96">
        <v>3116166.6320000002</v>
      </c>
      <c r="E67" s="96">
        <v>2197941.8431299999</v>
      </c>
      <c r="F67" s="96">
        <v>-918224.78886999993</v>
      </c>
      <c r="G67" s="96">
        <f t="shared" si="4"/>
        <v>70.533514496923075</v>
      </c>
      <c r="H67" s="96">
        <v>4188029.4</v>
      </c>
      <c r="I67" s="96">
        <v>3067807.8629999999</v>
      </c>
      <c r="J67" s="96">
        <v>2155276.9888299997</v>
      </c>
      <c r="K67" s="96">
        <v>-912530.87417000008</v>
      </c>
      <c r="L67" s="96">
        <f t="shared" si="3"/>
        <v>70.254627573786877</v>
      </c>
      <c r="M67" s="96">
        <v>42049.4</v>
      </c>
      <c r="N67" s="96">
        <v>48358.769</v>
      </c>
      <c r="O67" s="96">
        <v>42664.854299999999</v>
      </c>
      <c r="P67" s="96">
        <v>-5693.914700000003</v>
      </c>
      <c r="Q67" s="172">
        <f t="shared" si="5"/>
        <v>88.225683122744499</v>
      </c>
    </row>
    <row r="68" spans="1:17" s="41" customFormat="1" ht="31.5" customHeight="1" x14ac:dyDescent="0.25">
      <c r="A68" s="169" t="s">
        <v>811</v>
      </c>
      <c r="B68" s="97"/>
      <c r="C68" s="96">
        <v>0</v>
      </c>
      <c r="D68" s="96">
        <v>0</v>
      </c>
      <c r="E68" s="96">
        <v>95</v>
      </c>
      <c r="F68" s="96">
        <v>95</v>
      </c>
      <c r="G68" s="96"/>
      <c r="H68" s="96">
        <v>0</v>
      </c>
      <c r="I68" s="96">
        <v>0</v>
      </c>
      <c r="J68" s="96">
        <v>95</v>
      </c>
      <c r="K68" s="96">
        <v>95</v>
      </c>
      <c r="L68" s="96"/>
      <c r="M68" s="96">
        <v>0</v>
      </c>
      <c r="N68" s="96">
        <v>0</v>
      </c>
      <c r="O68" s="96">
        <v>0</v>
      </c>
      <c r="P68" s="96">
        <v>0</v>
      </c>
      <c r="Q68" s="172"/>
    </row>
    <row r="69" spans="1:17" s="41" customFormat="1" ht="31.5" customHeight="1" x14ac:dyDescent="0.25">
      <c r="A69" s="169" t="s">
        <v>812</v>
      </c>
      <c r="B69" s="97"/>
      <c r="C69" s="96">
        <v>4161601.9</v>
      </c>
      <c r="D69" s="96">
        <v>2989644.3650000002</v>
      </c>
      <c r="E69" s="96">
        <v>2142837.3698499999</v>
      </c>
      <c r="F69" s="96">
        <v>-846806.99515000009</v>
      </c>
      <c r="G69" s="96">
        <f t="shared" si="4"/>
        <v>71.675326836073353</v>
      </c>
      <c r="H69" s="96">
        <v>4119578.2</v>
      </c>
      <c r="I69" s="96">
        <v>2945124.38</v>
      </c>
      <c r="J69" s="96">
        <v>2102905.7347499998</v>
      </c>
      <c r="K69" s="96">
        <v>-842218.64524999994</v>
      </c>
      <c r="L69" s="96">
        <f t="shared" si="3"/>
        <v>71.402951570758447</v>
      </c>
      <c r="M69" s="96">
        <v>42023.7</v>
      </c>
      <c r="N69" s="96">
        <v>44519.985000000001</v>
      </c>
      <c r="O69" s="96">
        <v>39931.6351</v>
      </c>
      <c r="P69" s="96">
        <v>-4588.3498999999983</v>
      </c>
      <c r="Q69" s="172">
        <f t="shared" si="5"/>
        <v>89.693729905794001</v>
      </c>
    </row>
    <row r="70" spans="1:17" ht="31.5" customHeight="1" x14ac:dyDescent="0.25">
      <c r="A70" s="171" t="s">
        <v>808</v>
      </c>
      <c r="B70" s="114"/>
      <c r="C70" s="115">
        <v>4161601.9</v>
      </c>
      <c r="D70" s="115">
        <v>2989644.3650000002</v>
      </c>
      <c r="E70" s="115">
        <v>2142932.3698499999</v>
      </c>
      <c r="F70" s="115">
        <v>-846711.99515000009</v>
      </c>
      <c r="G70" s="115">
        <f t="shared" si="4"/>
        <v>71.678504471551079</v>
      </c>
      <c r="H70" s="115">
        <v>4119578.2</v>
      </c>
      <c r="I70" s="115">
        <v>2945124.38</v>
      </c>
      <c r="J70" s="115">
        <v>2103000.7347499998</v>
      </c>
      <c r="K70" s="115">
        <v>-842123.64524999994</v>
      </c>
      <c r="L70" s="115">
        <f t="shared" si="3"/>
        <v>71.406177240976149</v>
      </c>
      <c r="M70" s="115">
        <v>42023.7</v>
      </c>
      <c r="N70" s="115">
        <v>44519.985000000001</v>
      </c>
      <c r="O70" s="115">
        <v>39931.6351</v>
      </c>
      <c r="P70" s="115">
        <v>-4588.3498999999983</v>
      </c>
      <c r="Q70" s="173">
        <f t="shared" si="5"/>
        <v>89.693729905794001</v>
      </c>
    </row>
    <row r="71" spans="1:17" ht="31.5" customHeight="1" x14ac:dyDescent="0.25">
      <c r="A71" s="171" t="s">
        <v>811</v>
      </c>
      <c r="B71" s="114"/>
      <c r="C71" s="115">
        <v>0</v>
      </c>
      <c r="D71" s="115">
        <v>0</v>
      </c>
      <c r="E71" s="115">
        <v>95</v>
      </c>
      <c r="F71" s="115">
        <v>95</v>
      </c>
      <c r="G71" s="115"/>
      <c r="H71" s="115">
        <v>0</v>
      </c>
      <c r="I71" s="115">
        <v>0</v>
      </c>
      <c r="J71" s="115">
        <v>95</v>
      </c>
      <c r="K71" s="115">
        <v>95</v>
      </c>
      <c r="L71" s="115"/>
      <c r="M71" s="115">
        <v>0</v>
      </c>
      <c r="N71" s="115">
        <v>0</v>
      </c>
      <c r="O71" s="115">
        <v>0</v>
      </c>
      <c r="P71" s="115">
        <v>0</v>
      </c>
      <c r="Q71" s="173"/>
    </row>
    <row r="72" spans="1:17" ht="31.5" customHeight="1" x14ac:dyDescent="0.25">
      <c r="A72" s="171" t="s">
        <v>813</v>
      </c>
      <c r="B72" s="114">
        <v>31</v>
      </c>
      <c r="C72" s="115">
        <v>4161601.9</v>
      </c>
      <c r="D72" s="115">
        <v>2989644.3650000002</v>
      </c>
      <c r="E72" s="115">
        <v>2142837.3698499999</v>
      </c>
      <c r="F72" s="115">
        <v>-846806.99515000009</v>
      </c>
      <c r="G72" s="115">
        <f t="shared" si="4"/>
        <v>71.675326836073353</v>
      </c>
      <c r="H72" s="115">
        <v>4119578.2</v>
      </c>
      <c r="I72" s="115">
        <v>2945124.38</v>
      </c>
      <c r="J72" s="115">
        <v>2102905.7347499998</v>
      </c>
      <c r="K72" s="115">
        <v>-842218.64524999994</v>
      </c>
      <c r="L72" s="115">
        <f t="shared" si="3"/>
        <v>71.402951570758447</v>
      </c>
      <c r="M72" s="115">
        <v>42023.7</v>
      </c>
      <c r="N72" s="115">
        <v>44519.985000000001</v>
      </c>
      <c r="O72" s="115">
        <v>39931.6351</v>
      </c>
      <c r="P72" s="115">
        <v>-4588.3498999999983</v>
      </c>
      <c r="Q72" s="173">
        <f t="shared" si="5"/>
        <v>89.693729905794001</v>
      </c>
    </row>
    <row r="73" spans="1:17" ht="31.5" customHeight="1" x14ac:dyDescent="0.25">
      <c r="A73" s="171" t="s">
        <v>814</v>
      </c>
      <c r="B73" s="114">
        <v>311</v>
      </c>
      <c r="C73" s="115">
        <v>4161601.9</v>
      </c>
      <c r="D73" s="115">
        <v>2989644.3650000002</v>
      </c>
      <c r="E73" s="115">
        <v>2142837.3698499999</v>
      </c>
      <c r="F73" s="115">
        <v>-846806.99515000009</v>
      </c>
      <c r="G73" s="115">
        <f t="shared" si="4"/>
        <v>71.675326836073353</v>
      </c>
      <c r="H73" s="115">
        <v>4119578.2</v>
      </c>
      <c r="I73" s="115">
        <v>2945124.38</v>
      </c>
      <c r="J73" s="115">
        <v>2102905.7347499998</v>
      </c>
      <c r="K73" s="115">
        <v>-842218.64524999994</v>
      </c>
      <c r="L73" s="115">
        <f t="shared" si="3"/>
        <v>71.402951570758447</v>
      </c>
      <c r="M73" s="115">
        <v>42023.7</v>
      </c>
      <c r="N73" s="115">
        <v>44519.985000000001</v>
      </c>
      <c r="O73" s="115">
        <v>39931.6351</v>
      </c>
      <c r="P73" s="115">
        <v>-4588.3498999999983</v>
      </c>
      <c r="Q73" s="173">
        <f t="shared" si="5"/>
        <v>89.693729905794001</v>
      </c>
    </row>
    <row r="74" spans="1:17" ht="31.5" customHeight="1" x14ac:dyDescent="0.25">
      <c r="A74" s="171" t="s">
        <v>808</v>
      </c>
      <c r="B74" s="114"/>
      <c r="C74" s="115">
        <v>4161601.9</v>
      </c>
      <c r="D74" s="115">
        <v>2989644.3650000002</v>
      </c>
      <c r="E74" s="115">
        <v>2142932.3698499999</v>
      </c>
      <c r="F74" s="115">
        <v>-846711.99515000009</v>
      </c>
      <c r="G74" s="115">
        <f t="shared" si="4"/>
        <v>71.678504471551079</v>
      </c>
      <c r="H74" s="115">
        <v>4119578.2</v>
      </c>
      <c r="I74" s="115">
        <v>2945124.38</v>
      </c>
      <c r="J74" s="115">
        <v>2103000.7347499998</v>
      </c>
      <c r="K74" s="115">
        <v>-842123.64524999994</v>
      </c>
      <c r="L74" s="115">
        <f t="shared" si="3"/>
        <v>71.406177240976149</v>
      </c>
      <c r="M74" s="115">
        <v>42023.7</v>
      </c>
      <c r="N74" s="115">
        <v>44519.985000000001</v>
      </c>
      <c r="O74" s="115">
        <v>39931.6351</v>
      </c>
      <c r="P74" s="115">
        <v>-4588.3498999999983</v>
      </c>
      <c r="Q74" s="173">
        <f t="shared" si="5"/>
        <v>89.693729905794001</v>
      </c>
    </row>
    <row r="75" spans="1:17" ht="31.5" customHeight="1" x14ac:dyDescent="0.25">
      <c r="A75" s="171" t="s">
        <v>811</v>
      </c>
      <c r="B75" s="114"/>
      <c r="C75" s="115">
        <v>0</v>
      </c>
      <c r="D75" s="115">
        <v>0</v>
      </c>
      <c r="E75" s="115">
        <v>95</v>
      </c>
      <c r="F75" s="115">
        <v>95</v>
      </c>
      <c r="G75" s="115"/>
      <c r="H75" s="115">
        <v>0</v>
      </c>
      <c r="I75" s="115">
        <v>0</v>
      </c>
      <c r="J75" s="115">
        <v>95</v>
      </c>
      <c r="K75" s="115">
        <v>95</v>
      </c>
      <c r="L75" s="115"/>
      <c r="M75" s="115">
        <v>0</v>
      </c>
      <c r="N75" s="115">
        <v>0</v>
      </c>
      <c r="O75" s="115">
        <v>0</v>
      </c>
      <c r="P75" s="115">
        <v>0</v>
      </c>
      <c r="Q75" s="173"/>
    </row>
    <row r="76" spans="1:17" s="41" customFormat="1" ht="31.5" customHeight="1" x14ac:dyDescent="0.25">
      <c r="A76" s="169" t="s">
        <v>817</v>
      </c>
      <c r="B76" s="97"/>
      <c r="C76" s="96">
        <v>68476.899999999994</v>
      </c>
      <c r="D76" s="96">
        <v>126522.26700000001</v>
      </c>
      <c r="E76" s="96">
        <v>55009.473279999998</v>
      </c>
      <c r="F76" s="96">
        <v>-71512.793720000001</v>
      </c>
      <c r="G76" s="96">
        <f t="shared" si="4"/>
        <v>43.478096452381777</v>
      </c>
      <c r="H76" s="96">
        <v>68451.199999999997</v>
      </c>
      <c r="I76" s="96">
        <v>122683.48299999999</v>
      </c>
      <c r="J76" s="96">
        <v>52276.254079999999</v>
      </c>
      <c r="K76" s="96">
        <v>-70407.228920000009</v>
      </c>
      <c r="L76" s="96">
        <f t="shared" si="3"/>
        <v>42.610669995405985</v>
      </c>
      <c r="M76" s="96">
        <v>25.7</v>
      </c>
      <c r="N76" s="96">
        <v>3838.7840000000001</v>
      </c>
      <c r="O76" s="96">
        <v>2733.2192</v>
      </c>
      <c r="P76" s="96">
        <v>-1105.5647999999999</v>
      </c>
      <c r="Q76" s="172">
        <f t="shared" si="5"/>
        <v>71.200130041179705</v>
      </c>
    </row>
    <row r="77" spans="1:17" ht="31.5" customHeight="1" x14ac:dyDescent="0.25">
      <c r="A77" s="171" t="s">
        <v>808</v>
      </c>
      <c r="B77" s="114"/>
      <c r="C77" s="115">
        <v>68476.899999999994</v>
      </c>
      <c r="D77" s="115">
        <v>126522.26700000001</v>
      </c>
      <c r="E77" s="115">
        <v>55009.473279999998</v>
      </c>
      <c r="F77" s="115">
        <v>-71512.793720000001</v>
      </c>
      <c r="G77" s="115">
        <f t="shared" si="4"/>
        <v>43.478096452381777</v>
      </c>
      <c r="H77" s="115">
        <v>68451.199999999997</v>
      </c>
      <c r="I77" s="115">
        <v>122683.48299999999</v>
      </c>
      <c r="J77" s="115">
        <v>52276.254079999999</v>
      </c>
      <c r="K77" s="115">
        <v>-70407.228920000009</v>
      </c>
      <c r="L77" s="115">
        <f t="shared" si="3"/>
        <v>42.610669995405985</v>
      </c>
      <c r="M77" s="115">
        <v>25.7</v>
      </c>
      <c r="N77" s="115">
        <v>3838.7840000000001</v>
      </c>
      <c r="O77" s="115">
        <v>2733.2192</v>
      </c>
      <c r="P77" s="115">
        <v>-1105.5647999999999</v>
      </c>
      <c r="Q77" s="173">
        <f t="shared" si="5"/>
        <v>71.200130041179705</v>
      </c>
    </row>
    <row r="78" spans="1:17" s="41" customFormat="1" ht="31.5" customHeight="1" x14ac:dyDescent="0.25">
      <c r="A78" s="169" t="s">
        <v>789</v>
      </c>
      <c r="B78" s="97">
        <v>0</v>
      </c>
      <c r="C78" s="96">
        <v>113821.4</v>
      </c>
      <c r="D78" s="96">
        <v>549896.31999999995</v>
      </c>
      <c r="E78" s="96">
        <v>478390.64857000002</v>
      </c>
      <c r="F78" s="96">
        <v>-71505.671430000002</v>
      </c>
      <c r="G78" s="96">
        <v>87.007610556477275</v>
      </c>
      <c r="H78" s="96">
        <v>16889.099999999999</v>
      </c>
      <c r="I78" s="96">
        <v>384688.37</v>
      </c>
      <c r="J78" s="96">
        <v>357784.39320999995</v>
      </c>
      <c r="K78" s="96">
        <v>-26903.976790000022</v>
      </c>
      <c r="L78" s="96">
        <v>93.022150165340307</v>
      </c>
      <c r="M78" s="96">
        <v>96932.3</v>
      </c>
      <c r="N78" s="96">
        <v>165207.95000000001</v>
      </c>
      <c r="O78" s="96">
        <v>120606.25536</v>
      </c>
      <c r="P78" s="96">
        <v>-44601.694640000002</v>
      </c>
      <c r="Q78" s="172">
        <v>73.002694700830062</v>
      </c>
    </row>
    <row r="79" spans="1:17" s="41" customFormat="1" ht="31.5" customHeight="1" x14ac:dyDescent="0.25">
      <c r="A79" s="169" t="s">
        <v>808</v>
      </c>
      <c r="B79" s="97"/>
      <c r="C79" s="96">
        <v>113821.4</v>
      </c>
      <c r="D79" s="96">
        <v>549896.31999999995</v>
      </c>
      <c r="E79" s="96">
        <v>478451.64857000002</v>
      </c>
      <c r="F79" s="96">
        <v>-71444.671430000002</v>
      </c>
      <c r="G79" s="96">
        <f t="shared" si="4"/>
        <v>87.007610556477275</v>
      </c>
      <c r="H79" s="96">
        <v>16889.099999999999</v>
      </c>
      <c r="I79" s="96">
        <v>384688.37</v>
      </c>
      <c r="J79" s="96">
        <v>357845.39320999995</v>
      </c>
      <c r="K79" s="96">
        <v>-26842.976790000022</v>
      </c>
      <c r="L79" s="96">
        <f t="shared" si="3"/>
        <v>93.022150165340307</v>
      </c>
      <c r="M79" s="96">
        <v>96932.3</v>
      </c>
      <c r="N79" s="96">
        <v>165207.95000000001</v>
      </c>
      <c r="O79" s="96">
        <v>120606.25536</v>
      </c>
      <c r="P79" s="96">
        <v>-44601.694640000002</v>
      </c>
      <c r="Q79" s="172">
        <f t="shared" si="5"/>
        <v>73.002694700830062</v>
      </c>
    </row>
    <row r="80" spans="1:17" s="41" customFormat="1" ht="31.5" customHeight="1" x14ac:dyDescent="0.25">
      <c r="A80" s="169" t="s">
        <v>811</v>
      </c>
      <c r="B80" s="97"/>
      <c r="C80" s="96">
        <v>0</v>
      </c>
      <c r="D80" s="96">
        <v>0</v>
      </c>
      <c r="E80" s="96">
        <v>61</v>
      </c>
      <c r="F80" s="96">
        <v>61</v>
      </c>
      <c r="G80" s="96"/>
      <c r="H80" s="96">
        <v>0</v>
      </c>
      <c r="I80" s="96">
        <v>0</v>
      </c>
      <c r="J80" s="96">
        <v>61</v>
      </c>
      <c r="K80" s="96">
        <v>61</v>
      </c>
      <c r="L80" s="96"/>
      <c r="M80" s="96">
        <v>0</v>
      </c>
      <c r="N80" s="96">
        <v>0</v>
      </c>
      <c r="O80" s="96">
        <v>0</v>
      </c>
      <c r="P80" s="96">
        <v>0</v>
      </c>
      <c r="Q80" s="172"/>
    </row>
    <row r="81" spans="1:17" s="41" customFormat="1" ht="31.5" customHeight="1" x14ac:dyDescent="0.25">
      <c r="A81" s="169" t="s">
        <v>812</v>
      </c>
      <c r="B81" s="97"/>
      <c r="C81" s="96">
        <v>105904</v>
      </c>
      <c r="D81" s="96">
        <v>526820.75</v>
      </c>
      <c r="E81" s="96">
        <v>470742.18664999999</v>
      </c>
      <c r="F81" s="96">
        <v>-56078.563350000026</v>
      </c>
      <c r="G81" s="96">
        <f t="shared" si="4"/>
        <v>89.355285768451594</v>
      </c>
      <c r="H81" s="96">
        <v>10335.5</v>
      </c>
      <c r="I81" s="96">
        <v>365995.5</v>
      </c>
      <c r="J81" s="96">
        <v>352362.06120999996</v>
      </c>
      <c r="K81" s="96">
        <v>-13633.438790000022</v>
      </c>
      <c r="L81" s="96">
        <f t="shared" si="3"/>
        <v>96.274970924505894</v>
      </c>
      <c r="M81" s="96">
        <v>95568.5</v>
      </c>
      <c r="N81" s="96">
        <v>160825.25</v>
      </c>
      <c r="O81" s="96">
        <v>118380.12544</v>
      </c>
      <c r="P81" s="96">
        <v>-42445.124560000004</v>
      </c>
      <c r="Q81" s="172">
        <f t="shared" si="5"/>
        <v>73.607922537039428</v>
      </c>
    </row>
    <row r="82" spans="1:17" ht="31.5" customHeight="1" x14ac:dyDescent="0.25">
      <c r="A82" s="171" t="s">
        <v>808</v>
      </c>
      <c r="B82" s="114"/>
      <c r="C82" s="115">
        <v>105904</v>
      </c>
      <c r="D82" s="115">
        <v>526820.75</v>
      </c>
      <c r="E82" s="115">
        <v>470803.18664999999</v>
      </c>
      <c r="F82" s="115">
        <v>-56017.563350000026</v>
      </c>
      <c r="G82" s="115">
        <f t="shared" si="4"/>
        <v>89.366864659374173</v>
      </c>
      <c r="H82" s="115">
        <v>10335.5</v>
      </c>
      <c r="I82" s="115">
        <v>365995.5</v>
      </c>
      <c r="J82" s="115">
        <v>352423.06120999996</v>
      </c>
      <c r="K82" s="115">
        <v>-13572.438790000022</v>
      </c>
      <c r="L82" s="115">
        <f t="shared" si="3"/>
        <v>96.291637796093113</v>
      </c>
      <c r="M82" s="115">
        <v>95568.5</v>
      </c>
      <c r="N82" s="115">
        <v>160825.25</v>
      </c>
      <c r="O82" s="115">
        <v>118380.12544</v>
      </c>
      <c r="P82" s="115">
        <v>-42445.124560000004</v>
      </c>
      <c r="Q82" s="173">
        <f t="shared" si="5"/>
        <v>73.607922537039428</v>
      </c>
    </row>
    <row r="83" spans="1:17" ht="31.5" customHeight="1" x14ac:dyDescent="0.25">
      <c r="A83" s="171" t="s">
        <v>811</v>
      </c>
      <c r="B83" s="114"/>
      <c r="C83" s="115">
        <v>0</v>
      </c>
      <c r="D83" s="115">
        <v>0</v>
      </c>
      <c r="E83" s="115">
        <v>61</v>
      </c>
      <c r="F83" s="115">
        <v>61</v>
      </c>
      <c r="G83" s="115"/>
      <c r="H83" s="115">
        <v>0</v>
      </c>
      <c r="I83" s="115">
        <v>0</v>
      </c>
      <c r="J83" s="115">
        <v>61</v>
      </c>
      <c r="K83" s="115">
        <v>61</v>
      </c>
      <c r="L83" s="115"/>
      <c r="M83" s="115">
        <v>0</v>
      </c>
      <c r="N83" s="115">
        <v>0</v>
      </c>
      <c r="O83" s="115">
        <v>0</v>
      </c>
      <c r="P83" s="115">
        <v>0</v>
      </c>
      <c r="Q83" s="173"/>
    </row>
    <row r="84" spans="1:17" ht="31.5" customHeight="1" x14ac:dyDescent="0.25">
      <c r="A84" s="171" t="s">
        <v>813</v>
      </c>
      <c r="B84" s="114">
        <v>31</v>
      </c>
      <c r="C84" s="115">
        <v>105904</v>
      </c>
      <c r="D84" s="115">
        <v>526820.75</v>
      </c>
      <c r="E84" s="115">
        <v>470742.18664999999</v>
      </c>
      <c r="F84" s="115">
        <v>-56078.563350000026</v>
      </c>
      <c r="G84" s="115">
        <f t="shared" si="4"/>
        <v>89.355285768451594</v>
      </c>
      <c r="H84" s="115">
        <v>10335.5</v>
      </c>
      <c r="I84" s="115">
        <v>365995.5</v>
      </c>
      <c r="J84" s="115">
        <v>352362.06120999996</v>
      </c>
      <c r="K84" s="115">
        <v>-13633.438790000022</v>
      </c>
      <c r="L84" s="115">
        <f t="shared" si="3"/>
        <v>96.274970924505894</v>
      </c>
      <c r="M84" s="115">
        <v>95568.5</v>
      </c>
      <c r="N84" s="115">
        <v>160825.25</v>
      </c>
      <c r="O84" s="115">
        <v>118380.12544</v>
      </c>
      <c r="P84" s="115">
        <v>-42445.124560000004</v>
      </c>
      <c r="Q84" s="173">
        <f t="shared" si="5"/>
        <v>73.607922537039428</v>
      </c>
    </row>
    <row r="85" spans="1:17" ht="31.5" customHeight="1" x14ac:dyDescent="0.25">
      <c r="A85" s="171" t="s">
        <v>814</v>
      </c>
      <c r="B85" s="114">
        <v>311</v>
      </c>
      <c r="C85" s="115">
        <v>105904</v>
      </c>
      <c r="D85" s="115">
        <v>526820.75</v>
      </c>
      <c r="E85" s="115">
        <v>470742.18664999999</v>
      </c>
      <c r="F85" s="115">
        <v>-56078.563350000026</v>
      </c>
      <c r="G85" s="115">
        <f t="shared" si="4"/>
        <v>89.355285768451594</v>
      </c>
      <c r="H85" s="115">
        <v>10335.5</v>
      </c>
      <c r="I85" s="115">
        <v>365995.5</v>
      </c>
      <c r="J85" s="115">
        <v>352362.06120999996</v>
      </c>
      <c r="K85" s="115">
        <v>-13633.438790000022</v>
      </c>
      <c r="L85" s="115">
        <f t="shared" si="3"/>
        <v>96.274970924505894</v>
      </c>
      <c r="M85" s="115">
        <v>95568.5</v>
      </c>
      <c r="N85" s="115">
        <v>160825.25</v>
      </c>
      <c r="O85" s="115">
        <v>118380.12544</v>
      </c>
      <c r="P85" s="115">
        <v>-42445.124560000004</v>
      </c>
      <c r="Q85" s="173">
        <f t="shared" si="5"/>
        <v>73.607922537039428</v>
      </c>
    </row>
    <row r="86" spans="1:17" ht="31.5" customHeight="1" x14ac:dyDescent="0.25">
      <c r="A86" s="171" t="s">
        <v>808</v>
      </c>
      <c r="B86" s="114"/>
      <c r="C86" s="115">
        <v>105904</v>
      </c>
      <c r="D86" s="115">
        <v>526820.75</v>
      </c>
      <c r="E86" s="115">
        <v>470803.18664999999</v>
      </c>
      <c r="F86" s="115">
        <v>-56017.563350000026</v>
      </c>
      <c r="G86" s="115">
        <f t="shared" si="4"/>
        <v>89.366864659374173</v>
      </c>
      <c r="H86" s="115">
        <v>10335.5</v>
      </c>
      <c r="I86" s="115">
        <v>365995.5</v>
      </c>
      <c r="J86" s="115">
        <v>352423.06120999996</v>
      </c>
      <c r="K86" s="115">
        <v>-13572.438790000022</v>
      </c>
      <c r="L86" s="115">
        <f t="shared" si="3"/>
        <v>96.291637796093113</v>
      </c>
      <c r="M86" s="115">
        <v>95568.5</v>
      </c>
      <c r="N86" s="115">
        <v>160825.25</v>
      </c>
      <c r="O86" s="115">
        <v>118380.12544</v>
      </c>
      <c r="P86" s="115">
        <v>-42445.124560000004</v>
      </c>
      <c r="Q86" s="173">
        <f t="shared" si="5"/>
        <v>73.607922537039428</v>
      </c>
    </row>
    <row r="87" spans="1:17" ht="31.5" customHeight="1" x14ac:dyDescent="0.25">
      <c r="A87" s="171" t="s">
        <v>811</v>
      </c>
      <c r="B87" s="114"/>
      <c r="C87" s="115">
        <v>0</v>
      </c>
      <c r="D87" s="115">
        <v>0</v>
      </c>
      <c r="E87" s="115">
        <v>61</v>
      </c>
      <c r="F87" s="115">
        <v>61</v>
      </c>
      <c r="G87" s="115"/>
      <c r="H87" s="115">
        <v>0</v>
      </c>
      <c r="I87" s="115">
        <v>0</v>
      </c>
      <c r="J87" s="115">
        <v>61</v>
      </c>
      <c r="K87" s="115">
        <v>61</v>
      </c>
      <c r="L87" s="115"/>
      <c r="M87" s="115">
        <v>0</v>
      </c>
      <c r="N87" s="115">
        <v>0</v>
      </c>
      <c r="O87" s="115">
        <v>0</v>
      </c>
      <c r="P87" s="115">
        <v>0</v>
      </c>
      <c r="Q87" s="173"/>
    </row>
    <row r="88" spans="1:17" s="41" customFormat="1" ht="31.5" customHeight="1" x14ac:dyDescent="0.25">
      <c r="A88" s="169" t="s">
        <v>817</v>
      </c>
      <c r="B88" s="97"/>
      <c r="C88" s="96">
        <v>7917.4</v>
      </c>
      <c r="D88" s="96">
        <v>23075.57</v>
      </c>
      <c r="E88" s="96">
        <v>7648.4619199999997</v>
      </c>
      <c r="F88" s="96">
        <v>-15427.10808</v>
      </c>
      <c r="G88" s="96">
        <f t="shared" si="4"/>
        <v>33.145278404823806</v>
      </c>
      <c r="H88" s="96">
        <v>6553.6</v>
      </c>
      <c r="I88" s="96">
        <v>18692.87</v>
      </c>
      <c r="J88" s="96">
        <v>5422.3320000000003</v>
      </c>
      <c r="K88" s="96">
        <v>-13270.538</v>
      </c>
      <c r="L88" s="96">
        <f t="shared" si="3"/>
        <v>29.007487881743149</v>
      </c>
      <c r="M88" s="96">
        <v>1363.8</v>
      </c>
      <c r="N88" s="96">
        <v>4382.7</v>
      </c>
      <c r="O88" s="96">
        <v>2226.1299199999999</v>
      </c>
      <c r="P88" s="96">
        <v>-2156.57008</v>
      </c>
      <c r="Q88" s="172">
        <f t="shared" si="5"/>
        <v>50.793572911675454</v>
      </c>
    </row>
    <row r="89" spans="1:17" ht="31.5" customHeight="1" x14ac:dyDescent="0.25">
      <c r="A89" s="171" t="s">
        <v>808</v>
      </c>
      <c r="B89" s="114"/>
      <c r="C89" s="115">
        <v>7917.4</v>
      </c>
      <c r="D89" s="115">
        <v>23075.57</v>
      </c>
      <c r="E89" s="115">
        <v>7648.4619199999997</v>
      </c>
      <c r="F89" s="115">
        <v>-15427.10808</v>
      </c>
      <c r="G89" s="115">
        <f t="shared" si="4"/>
        <v>33.145278404823806</v>
      </c>
      <c r="H89" s="115">
        <v>6553.6</v>
      </c>
      <c r="I89" s="115">
        <v>18692.87</v>
      </c>
      <c r="J89" s="115">
        <v>5422.3320000000003</v>
      </c>
      <c r="K89" s="115">
        <v>-13270.538</v>
      </c>
      <c r="L89" s="115">
        <f t="shared" si="3"/>
        <v>29.007487881743149</v>
      </c>
      <c r="M89" s="115">
        <v>1363.8</v>
      </c>
      <c r="N89" s="115">
        <v>4382.7</v>
      </c>
      <c r="O89" s="115">
        <v>2226.1299199999999</v>
      </c>
      <c r="P89" s="115">
        <v>-2156.57008</v>
      </c>
      <c r="Q89" s="173">
        <f t="shared" si="5"/>
        <v>50.793572911675454</v>
      </c>
    </row>
    <row r="90" spans="1:17" s="41" customFormat="1" ht="31.5" customHeight="1" x14ac:dyDescent="0.25">
      <c r="A90" s="169" t="s">
        <v>790</v>
      </c>
      <c r="B90" s="97">
        <v>0</v>
      </c>
      <c r="C90" s="96">
        <v>1369361.3</v>
      </c>
      <c r="D90" s="96">
        <v>4189297.4389999998</v>
      </c>
      <c r="E90" s="96">
        <v>4567299.2414799994</v>
      </c>
      <c r="F90" s="96">
        <v>378001.80247999955</v>
      </c>
      <c r="G90" s="96">
        <v>109.04984102944235</v>
      </c>
      <c r="H90" s="96">
        <v>723294.8</v>
      </c>
      <c r="I90" s="96">
        <v>3191939.233</v>
      </c>
      <c r="J90" s="96">
        <v>3757536.5094499998</v>
      </c>
      <c r="K90" s="96">
        <v>565597.27644999977</v>
      </c>
      <c r="L90" s="96">
        <v>117.72211922462998</v>
      </c>
      <c r="M90" s="96">
        <v>646066.5</v>
      </c>
      <c r="N90" s="96">
        <v>997358.20600000001</v>
      </c>
      <c r="O90" s="96">
        <v>809762.73202999996</v>
      </c>
      <c r="P90" s="96">
        <v>-187595.47397000002</v>
      </c>
      <c r="Q90" s="172">
        <v>81.295133799701247</v>
      </c>
    </row>
    <row r="91" spans="1:17" s="41" customFormat="1" ht="31.5" customHeight="1" x14ac:dyDescent="0.25">
      <c r="A91" s="169" t="s">
        <v>808</v>
      </c>
      <c r="B91" s="97"/>
      <c r="C91" s="96">
        <v>1369361.3</v>
      </c>
      <c r="D91" s="96">
        <v>4189297.4389999998</v>
      </c>
      <c r="E91" s="96">
        <v>4568422.1974799996</v>
      </c>
      <c r="F91" s="96">
        <v>379124.75847999955</v>
      </c>
      <c r="G91" s="96">
        <f t="shared" si="4"/>
        <v>109.04984102944235</v>
      </c>
      <c r="H91" s="96">
        <v>723294.8</v>
      </c>
      <c r="I91" s="96">
        <v>3191939.233</v>
      </c>
      <c r="J91" s="96">
        <v>3757618.5094499998</v>
      </c>
      <c r="K91" s="96">
        <v>565679.27644999977</v>
      </c>
      <c r="L91" s="96">
        <f t="shared" si="3"/>
        <v>117.72211922462998</v>
      </c>
      <c r="M91" s="96">
        <v>646066.5</v>
      </c>
      <c r="N91" s="96">
        <v>997358.20600000001</v>
      </c>
      <c r="O91" s="96">
        <v>810803.68802999996</v>
      </c>
      <c r="P91" s="96">
        <v>-186554.51797000002</v>
      </c>
      <c r="Q91" s="172">
        <f t="shared" si="5"/>
        <v>81.295133799701247</v>
      </c>
    </row>
    <row r="92" spans="1:17" s="41" customFormat="1" ht="31.5" customHeight="1" x14ac:dyDescent="0.25">
      <c r="A92" s="169" t="s">
        <v>811</v>
      </c>
      <c r="B92" s="97"/>
      <c r="C92" s="96">
        <v>0</v>
      </c>
      <c r="D92" s="96">
        <v>0</v>
      </c>
      <c r="E92" s="96">
        <v>1122.9559999999999</v>
      </c>
      <c r="F92" s="96">
        <v>1122.9559999999999</v>
      </c>
      <c r="G92" s="96"/>
      <c r="H92" s="96">
        <v>0</v>
      </c>
      <c r="I92" s="96">
        <v>0</v>
      </c>
      <c r="J92" s="96">
        <v>82</v>
      </c>
      <c r="K92" s="96">
        <v>82</v>
      </c>
      <c r="L92" s="96"/>
      <c r="M92" s="96">
        <v>0</v>
      </c>
      <c r="N92" s="96">
        <v>0</v>
      </c>
      <c r="O92" s="96">
        <v>1040.9559999999999</v>
      </c>
      <c r="P92" s="96">
        <v>1040.9559999999999</v>
      </c>
      <c r="Q92" s="172"/>
    </row>
    <row r="93" spans="1:17" s="41" customFormat="1" ht="31.5" customHeight="1" x14ac:dyDescent="0.25">
      <c r="A93" s="169" t="s">
        <v>812</v>
      </c>
      <c r="B93" s="97"/>
      <c r="C93" s="96">
        <v>1281572.3</v>
      </c>
      <c r="D93" s="96">
        <v>4017340.6329999999</v>
      </c>
      <c r="E93" s="96">
        <v>3674054.1363400002</v>
      </c>
      <c r="F93" s="96">
        <v>-343286.49665999983</v>
      </c>
      <c r="G93" s="96">
        <f t="shared" si="4"/>
        <v>91.454882022198689</v>
      </c>
      <c r="H93" s="96">
        <v>650230.6</v>
      </c>
      <c r="I93" s="96">
        <v>3063715.14</v>
      </c>
      <c r="J93" s="96">
        <v>2883754.19178</v>
      </c>
      <c r="K93" s="96">
        <v>-179960.94821999979</v>
      </c>
      <c r="L93" s="96">
        <f t="shared" si="3"/>
        <v>94.126054806126646</v>
      </c>
      <c r="M93" s="96">
        <v>631341.69999999995</v>
      </c>
      <c r="N93" s="96">
        <v>953625.49300000002</v>
      </c>
      <c r="O93" s="96">
        <v>790299.94455999997</v>
      </c>
      <c r="P93" s="96">
        <v>-163325.54844000007</v>
      </c>
      <c r="Q93" s="172">
        <f t="shared" si="5"/>
        <v>82.873198164386736</v>
      </c>
    </row>
    <row r="94" spans="1:17" ht="31.5" customHeight="1" x14ac:dyDescent="0.25">
      <c r="A94" s="171" t="s">
        <v>808</v>
      </c>
      <c r="B94" s="114"/>
      <c r="C94" s="115">
        <v>1281572.3</v>
      </c>
      <c r="D94" s="115">
        <v>4017340.6329999999</v>
      </c>
      <c r="E94" s="115">
        <v>3675177.09234</v>
      </c>
      <c r="F94" s="115">
        <v>-342163.54065999982</v>
      </c>
      <c r="G94" s="115">
        <f t="shared" si="4"/>
        <v>91.482834742731669</v>
      </c>
      <c r="H94" s="115">
        <v>650230.6</v>
      </c>
      <c r="I94" s="115">
        <v>3063715.14</v>
      </c>
      <c r="J94" s="115">
        <v>2883836.19178</v>
      </c>
      <c r="K94" s="115">
        <v>-179878.94821999979</v>
      </c>
      <c r="L94" s="115">
        <f t="shared" si="3"/>
        <v>94.128731295168649</v>
      </c>
      <c r="M94" s="115">
        <v>631341.69999999995</v>
      </c>
      <c r="N94" s="115">
        <v>953625.49300000002</v>
      </c>
      <c r="O94" s="115">
        <v>791340.90055999998</v>
      </c>
      <c r="P94" s="115">
        <v>-162284.59244000007</v>
      </c>
      <c r="Q94" s="173">
        <f t="shared" si="5"/>
        <v>82.982355900588317</v>
      </c>
    </row>
    <row r="95" spans="1:17" ht="31.5" customHeight="1" x14ac:dyDescent="0.25">
      <c r="A95" s="171" t="s">
        <v>811</v>
      </c>
      <c r="B95" s="114"/>
      <c r="C95" s="115">
        <v>0</v>
      </c>
      <c r="D95" s="115">
        <v>0</v>
      </c>
      <c r="E95" s="115">
        <v>1122.9559999999999</v>
      </c>
      <c r="F95" s="115">
        <v>1122.9559999999999</v>
      </c>
      <c r="G95" s="115"/>
      <c r="H95" s="115">
        <v>0</v>
      </c>
      <c r="I95" s="115">
        <v>0</v>
      </c>
      <c r="J95" s="115">
        <v>82</v>
      </c>
      <c r="K95" s="115">
        <v>82</v>
      </c>
      <c r="L95" s="115"/>
      <c r="M95" s="115">
        <v>0</v>
      </c>
      <c r="N95" s="115">
        <v>0</v>
      </c>
      <c r="O95" s="115">
        <v>1040.9559999999999</v>
      </c>
      <c r="P95" s="115">
        <v>1040.9559999999999</v>
      </c>
      <c r="Q95" s="173"/>
    </row>
    <row r="96" spans="1:17" ht="31.5" customHeight="1" x14ac:dyDescent="0.25">
      <c r="A96" s="171" t="s">
        <v>813</v>
      </c>
      <c r="B96" s="114">
        <v>31</v>
      </c>
      <c r="C96" s="115">
        <v>1281572.3</v>
      </c>
      <c r="D96" s="115">
        <v>4017340.6329999999</v>
      </c>
      <c r="E96" s="115">
        <v>3674054.1363400002</v>
      </c>
      <c r="F96" s="115">
        <v>-343286.49665999983</v>
      </c>
      <c r="G96" s="115">
        <f t="shared" si="4"/>
        <v>91.454882022198689</v>
      </c>
      <c r="H96" s="115">
        <v>650230.6</v>
      </c>
      <c r="I96" s="115">
        <v>3063715.14</v>
      </c>
      <c r="J96" s="115">
        <v>2883754.19178</v>
      </c>
      <c r="K96" s="115">
        <v>-179960.94821999979</v>
      </c>
      <c r="L96" s="115">
        <f t="shared" si="3"/>
        <v>94.126054806126646</v>
      </c>
      <c r="M96" s="115">
        <v>631341.69999999995</v>
      </c>
      <c r="N96" s="115">
        <v>953625.49300000002</v>
      </c>
      <c r="O96" s="115">
        <v>790299.94455999997</v>
      </c>
      <c r="P96" s="115">
        <v>-163325.54844000007</v>
      </c>
      <c r="Q96" s="173">
        <f t="shared" si="5"/>
        <v>82.873198164386736</v>
      </c>
    </row>
    <row r="97" spans="1:17" ht="31.5" customHeight="1" x14ac:dyDescent="0.25">
      <c r="A97" s="171" t="s">
        <v>814</v>
      </c>
      <c r="B97" s="114">
        <v>311</v>
      </c>
      <c r="C97" s="115">
        <v>1281572.3</v>
      </c>
      <c r="D97" s="115">
        <v>4016990.6329999999</v>
      </c>
      <c r="E97" s="115">
        <v>3674266.1363400002</v>
      </c>
      <c r="F97" s="115">
        <v>-342724.49665999983</v>
      </c>
      <c r="G97" s="115">
        <f t="shared" si="4"/>
        <v>91.468128059735022</v>
      </c>
      <c r="H97" s="115">
        <v>650230.6</v>
      </c>
      <c r="I97" s="115">
        <v>3063715.14</v>
      </c>
      <c r="J97" s="115">
        <v>2883754.19178</v>
      </c>
      <c r="K97" s="115">
        <v>-179960.94821999979</v>
      </c>
      <c r="L97" s="115">
        <f t="shared" si="3"/>
        <v>94.126054806126646</v>
      </c>
      <c r="M97" s="115">
        <v>631341.69999999995</v>
      </c>
      <c r="N97" s="115">
        <v>953275.49300000002</v>
      </c>
      <c r="O97" s="115">
        <v>790511.94455999997</v>
      </c>
      <c r="P97" s="115">
        <v>-162763.54844000007</v>
      </c>
      <c r="Q97" s="173">
        <f t="shared" si="5"/>
        <v>82.925864596835908</v>
      </c>
    </row>
    <row r="98" spans="1:17" ht="31.5" customHeight="1" x14ac:dyDescent="0.25">
      <c r="A98" s="171" t="s">
        <v>808</v>
      </c>
      <c r="B98" s="114"/>
      <c r="C98" s="115">
        <v>1281572.3</v>
      </c>
      <c r="D98" s="115">
        <v>4016990.6329999999</v>
      </c>
      <c r="E98" s="115">
        <v>3674827.09234</v>
      </c>
      <c r="F98" s="115">
        <v>-342163.54065999982</v>
      </c>
      <c r="G98" s="115">
        <f t="shared" si="4"/>
        <v>91.48209264295788</v>
      </c>
      <c r="H98" s="115">
        <v>650230.6</v>
      </c>
      <c r="I98" s="115">
        <v>3063715.14</v>
      </c>
      <c r="J98" s="115">
        <v>2883836.19178</v>
      </c>
      <c r="K98" s="115">
        <v>-179878.94821999979</v>
      </c>
      <c r="L98" s="115">
        <f t="shared" si="3"/>
        <v>94.128731295168649</v>
      </c>
      <c r="M98" s="115">
        <v>631341.69999999995</v>
      </c>
      <c r="N98" s="115">
        <v>953275.49300000002</v>
      </c>
      <c r="O98" s="115">
        <v>790990.90055999998</v>
      </c>
      <c r="P98" s="115">
        <v>-162284.59244000007</v>
      </c>
      <c r="Q98" s="173">
        <f t="shared" si="5"/>
        <v>82.9761077850346</v>
      </c>
    </row>
    <row r="99" spans="1:17" ht="31.5" customHeight="1" x14ac:dyDescent="0.25">
      <c r="A99" s="171" t="s">
        <v>811</v>
      </c>
      <c r="B99" s="114"/>
      <c r="C99" s="115">
        <v>0</v>
      </c>
      <c r="D99" s="115">
        <v>0</v>
      </c>
      <c r="E99" s="115">
        <v>560.95600000000002</v>
      </c>
      <c r="F99" s="115">
        <v>560.95600000000002</v>
      </c>
      <c r="G99" s="115"/>
      <c r="H99" s="115">
        <v>0</v>
      </c>
      <c r="I99" s="115">
        <v>0</v>
      </c>
      <c r="J99" s="115">
        <v>82</v>
      </c>
      <c r="K99" s="115">
        <v>82</v>
      </c>
      <c r="L99" s="115"/>
      <c r="M99" s="115">
        <v>0</v>
      </c>
      <c r="N99" s="115">
        <v>0</v>
      </c>
      <c r="O99" s="115">
        <v>478.95600000000002</v>
      </c>
      <c r="P99" s="115">
        <v>478.95600000000002</v>
      </c>
      <c r="Q99" s="173"/>
    </row>
    <row r="100" spans="1:17" ht="31.5" customHeight="1" x14ac:dyDescent="0.25">
      <c r="A100" s="171" t="s">
        <v>818</v>
      </c>
      <c r="B100" s="114">
        <v>312</v>
      </c>
      <c r="C100" s="115">
        <v>0</v>
      </c>
      <c r="D100" s="115">
        <v>0</v>
      </c>
      <c r="E100" s="115">
        <v>0</v>
      </c>
      <c r="F100" s="115">
        <v>0</v>
      </c>
      <c r="G100" s="115"/>
      <c r="H100" s="115">
        <v>0</v>
      </c>
      <c r="I100" s="115">
        <v>0</v>
      </c>
      <c r="J100" s="115">
        <v>0</v>
      </c>
      <c r="K100" s="115">
        <v>0</v>
      </c>
      <c r="L100" s="115"/>
      <c r="M100" s="115">
        <v>0</v>
      </c>
      <c r="N100" s="115">
        <v>0</v>
      </c>
      <c r="O100" s="115">
        <v>0</v>
      </c>
      <c r="P100" s="115">
        <v>0</v>
      </c>
      <c r="Q100" s="173"/>
    </row>
    <row r="101" spans="1:17" ht="31.5" customHeight="1" x14ac:dyDescent="0.25">
      <c r="A101" s="171" t="s">
        <v>808</v>
      </c>
      <c r="B101" s="114"/>
      <c r="C101" s="115">
        <v>0</v>
      </c>
      <c r="D101" s="115">
        <v>0</v>
      </c>
      <c r="E101" s="115">
        <v>0</v>
      </c>
      <c r="F101" s="115">
        <v>0</v>
      </c>
      <c r="G101" s="115"/>
      <c r="H101" s="115">
        <v>0</v>
      </c>
      <c r="I101" s="115">
        <v>0</v>
      </c>
      <c r="J101" s="115">
        <v>0</v>
      </c>
      <c r="K101" s="115">
        <v>0</v>
      </c>
      <c r="L101" s="115"/>
      <c r="M101" s="115">
        <v>0</v>
      </c>
      <c r="N101" s="115">
        <v>0</v>
      </c>
      <c r="O101" s="115">
        <v>0</v>
      </c>
      <c r="P101" s="115">
        <v>0</v>
      </c>
      <c r="Q101" s="173"/>
    </row>
    <row r="102" spans="1:17" ht="31.5" customHeight="1" x14ac:dyDescent="0.25">
      <c r="A102" s="171" t="s">
        <v>816</v>
      </c>
      <c r="B102" s="114">
        <v>314</v>
      </c>
      <c r="C102" s="115">
        <v>0</v>
      </c>
      <c r="D102" s="115">
        <v>350</v>
      </c>
      <c r="E102" s="115">
        <v>-212</v>
      </c>
      <c r="F102" s="115">
        <v>-562</v>
      </c>
      <c r="G102" s="115">
        <f t="shared" si="4"/>
        <v>-60.571428571428577</v>
      </c>
      <c r="H102" s="115">
        <v>0</v>
      </c>
      <c r="I102" s="115">
        <v>0</v>
      </c>
      <c r="J102" s="115">
        <v>0</v>
      </c>
      <c r="K102" s="115">
        <v>0</v>
      </c>
      <c r="L102" s="115"/>
      <c r="M102" s="115">
        <v>0</v>
      </c>
      <c r="N102" s="115">
        <v>350</v>
      </c>
      <c r="O102" s="115">
        <v>-212</v>
      </c>
      <c r="P102" s="115">
        <v>-562</v>
      </c>
      <c r="Q102" s="173">
        <f t="shared" si="5"/>
        <v>-60.571428571428577</v>
      </c>
    </row>
    <row r="103" spans="1:17" ht="31.5" customHeight="1" x14ac:dyDescent="0.25">
      <c r="A103" s="171" t="s">
        <v>808</v>
      </c>
      <c r="B103" s="114"/>
      <c r="C103" s="115">
        <v>0</v>
      </c>
      <c r="D103" s="115">
        <v>350</v>
      </c>
      <c r="E103" s="115">
        <v>350</v>
      </c>
      <c r="F103" s="115">
        <v>0</v>
      </c>
      <c r="G103" s="115">
        <f t="shared" si="4"/>
        <v>100</v>
      </c>
      <c r="H103" s="115">
        <v>0</v>
      </c>
      <c r="I103" s="115">
        <v>0</v>
      </c>
      <c r="J103" s="115">
        <v>0</v>
      </c>
      <c r="K103" s="115">
        <v>0</v>
      </c>
      <c r="L103" s="115"/>
      <c r="M103" s="115">
        <v>0</v>
      </c>
      <c r="N103" s="115">
        <v>350</v>
      </c>
      <c r="O103" s="115">
        <v>350</v>
      </c>
      <c r="P103" s="115">
        <v>0</v>
      </c>
      <c r="Q103" s="173">
        <f t="shared" si="5"/>
        <v>100</v>
      </c>
    </row>
    <row r="104" spans="1:17" ht="31.5" customHeight="1" x14ac:dyDescent="0.25">
      <c r="A104" s="171" t="s">
        <v>811</v>
      </c>
      <c r="B104" s="114"/>
      <c r="C104" s="115">
        <v>0</v>
      </c>
      <c r="D104" s="115">
        <v>0</v>
      </c>
      <c r="E104" s="115">
        <v>562</v>
      </c>
      <c r="F104" s="115">
        <v>562</v>
      </c>
      <c r="G104" s="115"/>
      <c r="H104" s="115">
        <v>0</v>
      </c>
      <c r="I104" s="115">
        <v>0</v>
      </c>
      <c r="J104" s="115">
        <v>0</v>
      </c>
      <c r="K104" s="115">
        <v>0</v>
      </c>
      <c r="L104" s="115"/>
      <c r="M104" s="115">
        <v>0</v>
      </c>
      <c r="N104" s="115">
        <v>0</v>
      </c>
      <c r="O104" s="115">
        <v>562</v>
      </c>
      <c r="P104" s="115">
        <v>562</v>
      </c>
      <c r="Q104" s="173"/>
    </row>
    <row r="105" spans="1:17" s="41" customFormat="1" ht="31.5" customHeight="1" x14ac:dyDescent="0.25">
      <c r="A105" s="169" t="s">
        <v>817</v>
      </c>
      <c r="B105" s="97"/>
      <c r="C105" s="96">
        <v>87789</v>
      </c>
      <c r="D105" s="96">
        <v>171956.80600000001</v>
      </c>
      <c r="E105" s="96">
        <v>893245.10514</v>
      </c>
      <c r="F105" s="96">
        <v>721288.29914000002</v>
      </c>
      <c r="G105" s="96">
        <f t="shared" ref="G105:G137" si="6">E105/D105*100</f>
        <v>519.45900015146822</v>
      </c>
      <c r="H105" s="96">
        <v>73064.2</v>
      </c>
      <c r="I105" s="96">
        <v>128224.09299999999</v>
      </c>
      <c r="J105" s="96">
        <v>873782.3176699999</v>
      </c>
      <c r="K105" s="96">
        <v>745558.22466999991</v>
      </c>
      <c r="L105" s="96">
        <f t="shared" ref="L105:L137" si="7">J105/I105*100</f>
        <v>681.44940410691777</v>
      </c>
      <c r="M105" s="96">
        <v>14724.8</v>
      </c>
      <c r="N105" s="96">
        <v>43732.713000000003</v>
      </c>
      <c r="O105" s="96">
        <v>19462.787469999999</v>
      </c>
      <c r="P105" s="96">
        <v>-24269.92553</v>
      </c>
      <c r="Q105" s="172">
        <f t="shared" ref="Q105:Q137" si="8">O105/N105*100</f>
        <v>44.503956271818758</v>
      </c>
    </row>
    <row r="106" spans="1:17" ht="31.5" customHeight="1" x14ac:dyDescent="0.25">
      <c r="A106" s="171" t="s">
        <v>808</v>
      </c>
      <c r="B106" s="114"/>
      <c r="C106" s="115">
        <v>87789</v>
      </c>
      <c r="D106" s="115">
        <v>171956.80600000001</v>
      </c>
      <c r="E106" s="115">
        <v>893245.10514</v>
      </c>
      <c r="F106" s="115">
        <v>721288.29914000002</v>
      </c>
      <c r="G106" s="115">
        <f t="shared" si="6"/>
        <v>519.45900015146822</v>
      </c>
      <c r="H106" s="115">
        <v>73064.2</v>
      </c>
      <c r="I106" s="115">
        <v>128224.09299999999</v>
      </c>
      <c r="J106" s="115">
        <v>873782.3176699999</v>
      </c>
      <c r="K106" s="115">
        <v>745558.22466999991</v>
      </c>
      <c r="L106" s="115">
        <f t="shared" si="7"/>
        <v>681.44940410691777</v>
      </c>
      <c r="M106" s="115">
        <v>14724.8</v>
      </c>
      <c r="N106" s="115">
        <v>43732.713000000003</v>
      </c>
      <c r="O106" s="115">
        <v>19462.787469999999</v>
      </c>
      <c r="P106" s="115">
        <v>-24269.92553</v>
      </c>
      <c r="Q106" s="173">
        <f t="shared" si="8"/>
        <v>44.503956271818758</v>
      </c>
    </row>
    <row r="107" spans="1:17" s="41" customFormat="1" ht="31.5" customHeight="1" x14ac:dyDescent="0.25">
      <c r="A107" s="169" t="s">
        <v>791</v>
      </c>
      <c r="B107" s="97">
        <v>0</v>
      </c>
      <c r="C107" s="96">
        <v>0</v>
      </c>
      <c r="D107" s="96">
        <v>0</v>
      </c>
      <c r="E107" s="96">
        <v>0</v>
      </c>
      <c r="F107" s="96">
        <v>0</v>
      </c>
      <c r="G107" s="96"/>
      <c r="H107" s="96">
        <v>0</v>
      </c>
      <c r="I107" s="96">
        <f>I110-22274.9</f>
        <v>-9500.0000000000018</v>
      </c>
      <c r="J107" s="96">
        <f>J110-20844.5</f>
        <v>-8600.0370000000003</v>
      </c>
      <c r="K107" s="96">
        <v>0</v>
      </c>
      <c r="L107" s="96"/>
      <c r="M107" s="96">
        <v>0</v>
      </c>
      <c r="N107" s="96">
        <v>0</v>
      </c>
      <c r="O107" s="96">
        <v>0</v>
      </c>
      <c r="P107" s="96">
        <v>0</v>
      </c>
      <c r="Q107" s="172"/>
    </row>
    <row r="108" spans="1:17" s="41" customFormat="1" ht="31.5" customHeight="1" x14ac:dyDescent="0.25">
      <c r="A108" s="169" t="s">
        <v>808</v>
      </c>
      <c r="B108" s="97"/>
      <c r="C108" s="96">
        <v>26577.4</v>
      </c>
      <c r="D108" s="96">
        <v>48954.7</v>
      </c>
      <c r="E108" s="96">
        <v>42719.876389999998</v>
      </c>
      <c r="F108" s="96">
        <v>-6234.8236099999995</v>
      </c>
      <c r="G108" s="96">
        <f t="shared" si="6"/>
        <v>87.264095970356266</v>
      </c>
      <c r="H108" s="96">
        <v>11930.6</v>
      </c>
      <c r="I108" s="96">
        <v>23267.8</v>
      </c>
      <c r="J108" s="96">
        <v>20715.84866</v>
      </c>
      <c r="K108" s="96">
        <v>-2551.9513400000001</v>
      </c>
      <c r="L108" s="96">
        <f t="shared" si="7"/>
        <v>89.032262010159968</v>
      </c>
      <c r="M108" s="96">
        <v>14646.8</v>
      </c>
      <c r="N108" s="96">
        <v>25686.9</v>
      </c>
      <c r="O108" s="96">
        <v>22004.027730000002</v>
      </c>
      <c r="P108" s="96">
        <v>-3682.8722699999994</v>
      </c>
      <c r="Q108" s="172">
        <f t="shared" si="8"/>
        <v>85.662449458673478</v>
      </c>
    </row>
    <row r="109" spans="1:17" s="41" customFormat="1" ht="31.5" customHeight="1" x14ac:dyDescent="0.25">
      <c r="A109" s="169" t="s">
        <v>812</v>
      </c>
      <c r="B109" s="97"/>
      <c r="C109" s="96">
        <v>25196.799999999999</v>
      </c>
      <c r="D109" s="96">
        <v>35652.300000000003</v>
      </c>
      <c r="E109" s="96">
        <v>33490.543729999998</v>
      </c>
      <c r="F109" s="96">
        <v>-2161.7562699999994</v>
      </c>
      <c r="G109" s="96">
        <f t="shared" si="6"/>
        <v>93.936558735341052</v>
      </c>
      <c r="H109" s="96">
        <v>10550</v>
      </c>
      <c r="I109" s="96">
        <v>12774.9</v>
      </c>
      <c r="J109" s="96">
        <v>12244.463</v>
      </c>
      <c r="K109" s="96">
        <v>-530.43700000000001</v>
      </c>
      <c r="L109" s="96">
        <f t="shared" si="7"/>
        <v>95.847818769618556</v>
      </c>
      <c r="M109" s="96">
        <v>14646.8</v>
      </c>
      <c r="N109" s="96">
        <v>22877.4</v>
      </c>
      <c r="O109" s="96">
        <v>21246.080730000001</v>
      </c>
      <c r="P109" s="96">
        <v>-1631.3192699999995</v>
      </c>
      <c r="Q109" s="172">
        <f t="shared" si="8"/>
        <v>92.869297778593719</v>
      </c>
    </row>
    <row r="110" spans="1:17" ht="31.5" customHeight="1" x14ac:dyDescent="0.25">
      <c r="A110" s="171" t="s">
        <v>808</v>
      </c>
      <c r="B110" s="114"/>
      <c r="C110" s="115">
        <v>25196.799999999999</v>
      </c>
      <c r="D110" s="115">
        <v>35652.300000000003</v>
      </c>
      <c r="E110" s="115">
        <v>33490.543729999998</v>
      </c>
      <c r="F110" s="115">
        <v>-2161.7562699999994</v>
      </c>
      <c r="G110" s="115">
        <f t="shared" si="6"/>
        <v>93.936558735341052</v>
      </c>
      <c r="H110" s="115">
        <v>10550</v>
      </c>
      <c r="I110" s="115">
        <v>12774.9</v>
      </c>
      <c r="J110" s="115">
        <v>12244.463</v>
      </c>
      <c r="K110" s="115">
        <v>-530.43700000000001</v>
      </c>
      <c r="L110" s="115">
        <f t="shared" si="7"/>
        <v>95.847818769618556</v>
      </c>
      <c r="M110" s="115">
        <v>14646.8</v>
      </c>
      <c r="N110" s="115">
        <v>22877.4</v>
      </c>
      <c r="O110" s="115">
        <v>21246.080730000001</v>
      </c>
      <c r="P110" s="115">
        <v>-1631.3192699999995</v>
      </c>
      <c r="Q110" s="173">
        <f t="shared" si="8"/>
        <v>92.869297778593719</v>
      </c>
    </row>
    <row r="111" spans="1:17" ht="31.5" customHeight="1" x14ac:dyDescent="0.25">
      <c r="A111" s="171" t="s">
        <v>813</v>
      </c>
      <c r="B111" s="114">
        <v>31</v>
      </c>
      <c r="C111" s="115">
        <v>25196.799999999999</v>
      </c>
      <c r="D111" s="115">
        <v>35652.300000000003</v>
      </c>
      <c r="E111" s="115">
        <v>33490.543729999998</v>
      </c>
      <c r="F111" s="115">
        <v>-2161.7562699999994</v>
      </c>
      <c r="G111" s="115">
        <f t="shared" si="6"/>
        <v>93.936558735341052</v>
      </c>
      <c r="H111" s="115">
        <v>10550</v>
      </c>
      <c r="I111" s="115">
        <v>12774.9</v>
      </c>
      <c r="J111" s="115">
        <v>12244.463</v>
      </c>
      <c r="K111" s="115">
        <v>-530.43700000000001</v>
      </c>
      <c r="L111" s="115">
        <f t="shared" si="7"/>
        <v>95.847818769618556</v>
      </c>
      <c r="M111" s="115">
        <v>14646.8</v>
      </c>
      <c r="N111" s="115">
        <v>22877.4</v>
      </c>
      <c r="O111" s="115">
        <v>21246.080730000001</v>
      </c>
      <c r="P111" s="115">
        <v>-1631.3192699999995</v>
      </c>
      <c r="Q111" s="173">
        <f t="shared" si="8"/>
        <v>92.869297778593719</v>
      </c>
    </row>
    <row r="112" spans="1:17" ht="31.5" customHeight="1" x14ac:dyDescent="0.25">
      <c r="A112" s="171" t="s">
        <v>814</v>
      </c>
      <c r="B112" s="114">
        <v>311</v>
      </c>
      <c r="C112" s="115">
        <v>25196.799999999999</v>
      </c>
      <c r="D112" s="115">
        <v>35652.300000000003</v>
      </c>
      <c r="E112" s="115">
        <v>33490.543729999998</v>
      </c>
      <c r="F112" s="115">
        <v>-2161.7562699999994</v>
      </c>
      <c r="G112" s="115">
        <f t="shared" si="6"/>
        <v>93.936558735341052</v>
      </c>
      <c r="H112" s="115">
        <v>10550</v>
      </c>
      <c r="I112" s="115">
        <v>12774.9</v>
      </c>
      <c r="J112" s="115">
        <v>12244.463</v>
      </c>
      <c r="K112" s="115">
        <v>-530.43700000000001</v>
      </c>
      <c r="L112" s="115">
        <f t="shared" si="7"/>
        <v>95.847818769618556</v>
      </c>
      <c r="M112" s="115">
        <v>14646.8</v>
      </c>
      <c r="N112" s="115">
        <v>22877.4</v>
      </c>
      <c r="O112" s="115">
        <v>21246.080730000001</v>
      </c>
      <c r="P112" s="115">
        <v>-1631.3192699999995</v>
      </c>
      <c r="Q112" s="173">
        <f t="shared" si="8"/>
        <v>92.869297778593719</v>
      </c>
    </row>
    <row r="113" spans="1:17" ht="31.5" customHeight="1" x14ac:dyDescent="0.25">
      <c r="A113" s="171" t="s">
        <v>808</v>
      </c>
      <c r="B113" s="114"/>
      <c r="C113" s="115">
        <v>25196.799999999999</v>
      </c>
      <c r="D113" s="115">
        <v>35652.300000000003</v>
      </c>
      <c r="E113" s="115">
        <v>33490.543729999998</v>
      </c>
      <c r="F113" s="115">
        <v>-2161.7562699999994</v>
      </c>
      <c r="G113" s="115">
        <f t="shared" si="6"/>
        <v>93.936558735341052</v>
      </c>
      <c r="H113" s="115">
        <v>10550</v>
      </c>
      <c r="I113" s="115">
        <v>12774.9</v>
      </c>
      <c r="J113" s="115">
        <v>12244.463</v>
      </c>
      <c r="K113" s="115">
        <v>-530.43700000000001</v>
      </c>
      <c r="L113" s="115">
        <f t="shared" si="7"/>
        <v>95.847818769618556</v>
      </c>
      <c r="M113" s="115">
        <v>14646.8</v>
      </c>
      <c r="N113" s="115">
        <v>22877.4</v>
      </c>
      <c r="O113" s="115">
        <v>21246.080730000001</v>
      </c>
      <c r="P113" s="115">
        <v>-1631.3192699999995</v>
      </c>
      <c r="Q113" s="173">
        <f t="shared" si="8"/>
        <v>92.869297778593719</v>
      </c>
    </row>
    <row r="114" spans="1:17" s="41" customFormat="1" ht="31.5" customHeight="1" x14ac:dyDescent="0.25">
      <c r="A114" s="169" t="s">
        <v>817</v>
      </c>
      <c r="B114" s="97"/>
      <c r="C114" s="96">
        <v>1380.6</v>
      </c>
      <c r="D114" s="96">
        <v>13302.4</v>
      </c>
      <c r="E114" s="96">
        <v>9229.33266</v>
      </c>
      <c r="F114" s="96">
        <v>-4073.0673400000001</v>
      </c>
      <c r="G114" s="96">
        <f t="shared" si="6"/>
        <v>69.3809587743565</v>
      </c>
      <c r="H114" s="96">
        <v>1380.6</v>
      </c>
      <c r="I114" s="96">
        <v>10492.9</v>
      </c>
      <c r="J114" s="96">
        <v>8471.3856599999999</v>
      </c>
      <c r="K114" s="96">
        <v>-2021.5143399999999</v>
      </c>
      <c r="L114" s="96">
        <f t="shared" si="7"/>
        <v>80.734455298344599</v>
      </c>
      <c r="M114" s="96">
        <v>0</v>
      </c>
      <c r="N114" s="96">
        <v>2809.5</v>
      </c>
      <c r="O114" s="96">
        <v>757.947</v>
      </c>
      <c r="P114" s="96">
        <v>-2051.5529999999999</v>
      </c>
      <c r="Q114" s="172">
        <f t="shared" si="8"/>
        <v>26.978003203416979</v>
      </c>
    </row>
    <row r="115" spans="1:17" ht="31.5" customHeight="1" x14ac:dyDescent="0.25">
      <c r="A115" s="171" t="s">
        <v>808</v>
      </c>
      <c r="B115" s="114"/>
      <c r="C115" s="115">
        <v>1380.6</v>
      </c>
      <c r="D115" s="115">
        <v>13302.4</v>
      </c>
      <c r="E115" s="115">
        <v>9229.33266</v>
      </c>
      <c r="F115" s="115">
        <v>-4073.0673400000001</v>
      </c>
      <c r="G115" s="115">
        <f t="shared" si="6"/>
        <v>69.3809587743565</v>
      </c>
      <c r="H115" s="115">
        <v>1380.6</v>
      </c>
      <c r="I115" s="115">
        <v>10492.9</v>
      </c>
      <c r="J115" s="115">
        <v>8471.3856599999999</v>
      </c>
      <c r="K115" s="115">
        <v>-2021.5143399999999</v>
      </c>
      <c r="L115" s="115">
        <f t="shared" si="7"/>
        <v>80.734455298344599</v>
      </c>
      <c r="M115" s="115">
        <v>0</v>
      </c>
      <c r="N115" s="115">
        <v>2809.5</v>
      </c>
      <c r="O115" s="115">
        <v>757.947</v>
      </c>
      <c r="P115" s="115">
        <v>-2051.5529999999999</v>
      </c>
      <c r="Q115" s="173">
        <f t="shared" si="8"/>
        <v>26.978003203416979</v>
      </c>
    </row>
    <row r="116" spans="1:17" ht="31.5" customHeight="1" x14ac:dyDescent="0.25">
      <c r="A116" s="171"/>
      <c r="B116" s="114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73"/>
    </row>
    <row r="117" spans="1:17" s="41" customFormat="1" ht="31.5" customHeight="1" x14ac:dyDescent="0.25">
      <c r="A117" s="169" t="s">
        <v>819</v>
      </c>
      <c r="B117" s="97">
        <v>0</v>
      </c>
      <c r="C117" s="96">
        <v>40789494.737999998</v>
      </c>
      <c r="D117" s="96">
        <v>53929219.57395</v>
      </c>
      <c r="E117" s="96">
        <v>46253281.43564</v>
      </c>
      <c r="F117" s="96">
        <v>-7675938.1383099975</v>
      </c>
      <c r="G117" s="96">
        <f t="shared" si="6"/>
        <v>85.766643391187159</v>
      </c>
      <c r="H117" s="96">
        <v>36417014.579999998</v>
      </c>
      <c r="I117" s="96">
        <v>47325447.215000004</v>
      </c>
      <c r="J117" s="96">
        <v>40990939.798969999</v>
      </c>
      <c r="K117" s="96">
        <v>-6334507.416029999</v>
      </c>
      <c r="L117" s="96">
        <f t="shared" si="7"/>
        <v>86.615007804887142</v>
      </c>
      <c r="M117" s="96">
        <v>4372480.1579999998</v>
      </c>
      <c r="N117" s="96">
        <v>6603772.3589500003</v>
      </c>
      <c r="O117" s="96">
        <v>5262341.6366699999</v>
      </c>
      <c r="P117" s="96">
        <v>-1341430.7222799996</v>
      </c>
      <c r="Q117" s="172">
        <f t="shared" si="8"/>
        <v>79.686902434455092</v>
      </c>
    </row>
    <row r="118" spans="1:17" s="41" customFormat="1" ht="31.5" customHeight="1" x14ac:dyDescent="0.25">
      <c r="A118" s="169" t="s">
        <v>808</v>
      </c>
      <c r="B118" s="97"/>
      <c r="C118" s="96">
        <v>40825063.338</v>
      </c>
      <c r="D118" s="96">
        <v>54011301.873949997</v>
      </c>
      <c r="E118" s="96">
        <v>46363409.244889997</v>
      </c>
      <c r="F118" s="96">
        <v>-7647892.6290599974</v>
      </c>
      <c r="G118" s="96">
        <f t="shared" si="6"/>
        <v>85.840199432873447</v>
      </c>
      <c r="H118" s="96">
        <v>36417014.579999998</v>
      </c>
      <c r="I118" s="96">
        <v>47325447.215000004</v>
      </c>
      <c r="J118" s="96">
        <v>40993941.848970003</v>
      </c>
      <c r="K118" s="96">
        <v>-6331505.3660299992</v>
      </c>
      <c r="L118" s="96">
        <f t="shared" si="7"/>
        <v>86.621351220906789</v>
      </c>
      <c r="M118" s="96">
        <v>4408048.7580000004</v>
      </c>
      <c r="N118" s="96">
        <v>6685854.6589500001</v>
      </c>
      <c r="O118" s="96">
        <v>5369467.39592</v>
      </c>
      <c r="P118" s="96">
        <v>-1316387.2630299998</v>
      </c>
      <c r="Q118" s="172">
        <f t="shared" si="8"/>
        <v>80.310860313605204</v>
      </c>
    </row>
    <row r="119" spans="1:17" s="41" customFormat="1" ht="31.5" customHeight="1" x14ac:dyDescent="0.25">
      <c r="A119" s="169" t="s">
        <v>811</v>
      </c>
      <c r="B119" s="97"/>
      <c r="C119" s="96">
        <v>35568.6</v>
      </c>
      <c r="D119" s="96">
        <v>82082.3</v>
      </c>
      <c r="E119" s="96">
        <v>110127.80925000001</v>
      </c>
      <c r="F119" s="96">
        <v>28045.509249999999</v>
      </c>
      <c r="G119" s="96">
        <f t="shared" si="6"/>
        <v>134.16754799755856</v>
      </c>
      <c r="H119" s="96">
        <v>0</v>
      </c>
      <c r="I119" s="96">
        <v>0</v>
      </c>
      <c r="J119" s="96">
        <v>3002.05</v>
      </c>
      <c r="K119" s="96">
        <v>3002.05</v>
      </c>
      <c r="L119" s="96"/>
      <c r="M119" s="96">
        <v>35568.6</v>
      </c>
      <c r="N119" s="96">
        <v>82082.3</v>
      </c>
      <c r="O119" s="96">
        <v>107125.75925</v>
      </c>
      <c r="P119" s="96">
        <v>25043.45925</v>
      </c>
      <c r="Q119" s="172">
        <f t="shared" si="8"/>
        <v>130.51018215863834</v>
      </c>
    </row>
    <row r="120" spans="1:17" s="41" customFormat="1" ht="31.5" customHeight="1" x14ac:dyDescent="0.25">
      <c r="A120" s="169" t="s">
        <v>812</v>
      </c>
      <c r="B120" s="97"/>
      <c r="C120" s="96">
        <v>39684767.938000001</v>
      </c>
      <c r="D120" s="96">
        <v>50259820.439999998</v>
      </c>
      <c r="E120" s="96">
        <v>43558376.93175</v>
      </c>
      <c r="F120" s="96">
        <v>-6701443.50825</v>
      </c>
      <c r="G120" s="96">
        <f t="shared" si="6"/>
        <v>86.666399820806845</v>
      </c>
      <c r="H120" s="96">
        <v>35371881.780000001</v>
      </c>
      <c r="I120" s="96">
        <v>43877162.978</v>
      </c>
      <c r="J120" s="96">
        <v>38437795.718169995</v>
      </c>
      <c r="K120" s="96">
        <v>-5439367.2598300017</v>
      </c>
      <c r="L120" s="96">
        <f t="shared" si="7"/>
        <v>87.603192889756116</v>
      </c>
      <c r="M120" s="96">
        <v>4312886.1579999998</v>
      </c>
      <c r="N120" s="96">
        <v>6382657.4620000003</v>
      </c>
      <c r="O120" s="96">
        <v>5120581.2135800002</v>
      </c>
      <c r="P120" s="96">
        <v>-1262076.2484200001</v>
      </c>
      <c r="Q120" s="172">
        <f t="shared" si="8"/>
        <v>80.226476887817682</v>
      </c>
    </row>
    <row r="121" spans="1:17" ht="31.5" customHeight="1" x14ac:dyDescent="0.25">
      <c r="A121" s="171" t="s">
        <v>808</v>
      </c>
      <c r="B121" s="114"/>
      <c r="C121" s="115">
        <v>39720336.538000003</v>
      </c>
      <c r="D121" s="115">
        <v>50341902.740000002</v>
      </c>
      <c r="E121" s="115">
        <v>43668504.740999997</v>
      </c>
      <c r="F121" s="115">
        <v>-6673397.9989999998</v>
      </c>
      <c r="G121" s="115">
        <f t="shared" si="6"/>
        <v>86.74385028022084</v>
      </c>
      <c r="H121" s="115">
        <v>35371881.780000001</v>
      </c>
      <c r="I121" s="115">
        <v>43877162.978</v>
      </c>
      <c r="J121" s="115">
        <v>38440797.768169999</v>
      </c>
      <c r="K121" s="115">
        <v>-5436365.2098300019</v>
      </c>
      <c r="L121" s="115">
        <f t="shared" si="7"/>
        <v>87.610034831659931</v>
      </c>
      <c r="M121" s="115">
        <v>4348454.7580000004</v>
      </c>
      <c r="N121" s="115">
        <v>6464739.7620000001</v>
      </c>
      <c r="O121" s="115">
        <v>5227706.9728300003</v>
      </c>
      <c r="P121" s="115">
        <v>-1237032.78917</v>
      </c>
      <c r="Q121" s="173">
        <f t="shared" si="8"/>
        <v>80.864925198670363</v>
      </c>
    </row>
    <row r="122" spans="1:17" ht="31.5" customHeight="1" x14ac:dyDescent="0.25">
      <c r="A122" s="171" t="s">
        <v>811</v>
      </c>
      <c r="B122" s="114"/>
      <c r="C122" s="115">
        <v>35568.6</v>
      </c>
      <c r="D122" s="115">
        <v>82082.3</v>
      </c>
      <c r="E122" s="115">
        <v>110127.80925000001</v>
      </c>
      <c r="F122" s="115">
        <v>28045.509249999999</v>
      </c>
      <c r="G122" s="115">
        <f t="shared" si="6"/>
        <v>134.16754799755856</v>
      </c>
      <c r="H122" s="115">
        <v>0</v>
      </c>
      <c r="I122" s="115">
        <v>0</v>
      </c>
      <c r="J122" s="115">
        <v>3002.05</v>
      </c>
      <c r="K122" s="115">
        <v>3002.05</v>
      </c>
      <c r="L122" s="115"/>
      <c r="M122" s="115">
        <v>35568.6</v>
      </c>
      <c r="N122" s="115">
        <v>82082.3</v>
      </c>
      <c r="O122" s="115">
        <v>107125.75925</v>
      </c>
      <c r="P122" s="115">
        <v>25043.45925</v>
      </c>
      <c r="Q122" s="173">
        <f t="shared" si="8"/>
        <v>130.51018215863834</v>
      </c>
    </row>
    <row r="123" spans="1:17" ht="31.5" customHeight="1" x14ac:dyDescent="0.25">
      <c r="A123" s="171" t="s">
        <v>813</v>
      </c>
      <c r="B123" s="114">
        <v>31</v>
      </c>
      <c r="C123" s="115">
        <v>39684767.938000001</v>
      </c>
      <c r="D123" s="115">
        <v>50259820.439999998</v>
      </c>
      <c r="E123" s="115">
        <v>43558376.93175</v>
      </c>
      <c r="F123" s="115">
        <v>-6701443.50825</v>
      </c>
      <c r="G123" s="115">
        <f t="shared" si="6"/>
        <v>86.666399820806845</v>
      </c>
      <c r="H123" s="115">
        <v>35371881.780000001</v>
      </c>
      <c r="I123" s="115">
        <v>43877162.978</v>
      </c>
      <c r="J123" s="115">
        <v>38437795.718169995</v>
      </c>
      <c r="K123" s="115">
        <v>-5439367.2598300017</v>
      </c>
      <c r="L123" s="115">
        <f t="shared" si="7"/>
        <v>87.603192889756116</v>
      </c>
      <c r="M123" s="115">
        <v>4312886.1579999998</v>
      </c>
      <c r="N123" s="115">
        <v>6382657.4620000003</v>
      </c>
      <c r="O123" s="115">
        <v>5120581.2135800002</v>
      </c>
      <c r="P123" s="115">
        <v>-1262076.2484200001</v>
      </c>
      <c r="Q123" s="173">
        <f t="shared" si="8"/>
        <v>80.226476887817682</v>
      </c>
    </row>
    <row r="124" spans="1:17" ht="31.5" customHeight="1" x14ac:dyDescent="0.25">
      <c r="A124" s="171" t="s">
        <v>814</v>
      </c>
      <c r="B124" s="114">
        <v>311</v>
      </c>
      <c r="C124" s="115">
        <v>39481765.538000003</v>
      </c>
      <c r="D124" s="115">
        <v>48323552.740000002</v>
      </c>
      <c r="E124" s="115">
        <v>41642778.121470004</v>
      </c>
      <c r="F124" s="115">
        <v>-6680774.6185299987</v>
      </c>
      <c r="G124" s="115">
        <f t="shared" si="6"/>
        <v>86.174910080649013</v>
      </c>
      <c r="H124" s="115">
        <v>35151410.780000001</v>
      </c>
      <c r="I124" s="115">
        <v>41880720.978</v>
      </c>
      <c r="J124" s="115">
        <v>36444025.104900002</v>
      </c>
      <c r="K124" s="115">
        <v>-5436695.8730999986</v>
      </c>
      <c r="L124" s="115">
        <f t="shared" si="7"/>
        <v>87.018619197229427</v>
      </c>
      <c r="M124" s="115">
        <v>4330354.7580000004</v>
      </c>
      <c r="N124" s="115">
        <v>6442831.7620000001</v>
      </c>
      <c r="O124" s="115">
        <v>5198753.01657</v>
      </c>
      <c r="P124" s="115">
        <v>-1244078.7454300004</v>
      </c>
      <c r="Q124" s="173">
        <f t="shared" si="8"/>
        <v>80.690497728535902</v>
      </c>
    </row>
    <row r="125" spans="1:17" ht="31.5" customHeight="1" x14ac:dyDescent="0.25">
      <c r="A125" s="171" t="s">
        <v>808</v>
      </c>
      <c r="B125" s="114"/>
      <c r="C125" s="115">
        <v>39483615.538000003</v>
      </c>
      <c r="D125" s="115">
        <v>48326887.240000002</v>
      </c>
      <c r="E125" s="115">
        <v>41656899.061880007</v>
      </c>
      <c r="F125" s="115">
        <v>-6669988.1781199947</v>
      </c>
      <c r="G125" s="115">
        <f t="shared" si="6"/>
        <v>86.198183746046723</v>
      </c>
      <c r="H125" s="115">
        <v>35151410.780000001</v>
      </c>
      <c r="I125" s="115">
        <v>41880720.978</v>
      </c>
      <c r="J125" s="115">
        <v>36447027.154899999</v>
      </c>
      <c r="K125" s="115">
        <v>-5433693.8230999988</v>
      </c>
      <c r="L125" s="115">
        <f t="shared" si="7"/>
        <v>87.025787292548458</v>
      </c>
      <c r="M125" s="115">
        <v>4332204.7580000004</v>
      </c>
      <c r="N125" s="115">
        <v>6446166.2620000001</v>
      </c>
      <c r="O125" s="115">
        <v>5209871.9069799995</v>
      </c>
      <c r="P125" s="115">
        <v>-1236294.3550200004</v>
      </c>
      <c r="Q125" s="173">
        <f t="shared" si="8"/>
        <v>80.821246229593442</v>
      </c>
    </row>
    <row r="126" spans="1:17" ht="31.5" customHeight="1" x14ac:dyDescent="0.25">
      <c r="A126" s="171" t="s">
        <v>811</v>
      </c>
      <c r="B126" s="114"/>
      <c r="C126" s="115">
        <v>1850</v>
      </c>
      <c r="D126" s="115">
        <v>3334.5</v>
      </c>
      <c r="E126" s="115">
        <v>14120.940409999999</v>
      </c>
      <c r="F126" s="115">
        <v>10786.440409999999</v>
      </c>
      <c r="G126" s="115">
        <f t="shared" si="6"/>
        <v>423.47999430199428</v>
      </c>
      <c r="H126" s="115">
        <v>0</v>
      </c>
      <c r="I126" s="115">
        <v>0</v>
      </c>
      <c r="J126" s="115">
        <v>3002.05</v>
      </c>
      <c r="K126" s="115">
        <v>3002.05</v>
      </c>
      <c r="L126" s="115"/>
      <c r="M126" s="115">
        <v>1850</v>
      </c>
      <c r="N126" s="115">
        <v>3334.5</v>
      </c>
      <c r="O126" s="115">
        <v>11118.89041</v>
      </c>
      <c r="P126" s="115">
        <v>7784.39041</v>
      </c>
      <c r="Q126" s="173">
        <f t="shared" si="8"/>
        <v>333.45000479832055</v>
      </c>
    </row>
    <row r="127" spans="1:17" ht="31.5" customHeight="1" x14ac:dyDescent="0.25">
      <c r="A127" s="171" t="s">
        <v>818</v>
      </c>
      <c r="B127" s="114">
        <v>312</v>
      </c>
      <c r="C127" s="115">
        <v>231100</v>
      </c>
      <c r="D127" s="115">
        <v>2005674.5</v>
      </c>
      <c r="E127" s="115">
        <v>2002809.0791199999</v>
      </c>
      <c r="F127" s="115">
        <v>-2865.4208800001143</v>
      </c>
      <c r="G127" s="115">
        <f t="shared" si="6"/>
        <v>99.857134301702487</v>
      </c>
      <c r="H127" s="115">
        <v>220000</v>
      </c>
      <c r="I127" s="115">
        <v>1996442</v>
      </c>
      <c r="J127" s="115">
        <v>1993770.6132700001</v>
      </c>
      <c r="K127" s="115">
        <v>-2671.3867300000193</v>
      </c>
      <c r="L127" s="115">
        <f t="shared" si="7"/>
        <v>99.86619262017129</v>
      </c>
      <c r="M127" s="115">
        <v>11100</v>
      </c>
      <c r="N127" s="115">
        <v>9232.5</v>
      </c>
      <c r="O127" s="115">
        <v>9038.4658500000005</v>
      </c>
      <c r="P127" s="115">
        <v>-194.03415000000038</v>
      </c>
      <c r="Q127" s="173">
        <f t="shared" si="8"/>
        <v>97.898357432981314</v>
      </c>
    </row>
    <row r="128" spans="1:17" ht="31.5" customHeight="1" x14ac:dyDescent="0.25">
      <c r="A128" s="171" t="s">
        <v>808</v>
      </c>
      <c r="B128" s="114"/>
      <c r="C128" s="115">
        <v>231100</v>
      </c>
      <c r="D128" s="115">
        <v>2005674.5</v>
      </c>
      <c r="E128" s="115">
        <v>2002809.0791199999</v>
      </c>
      <c r="F128" s="115">
        <v>-2865.4208800001143</v>
      </c>
      <c r="G128" s="115">
        <f t="shared" si="6"/>
        <v>99.857134301702487</v>
      </c>
      <c r="H128" s="115">
        <v>220000</v>
      </c>
      <c r="I128" s="115">
        <v>1996442</v>
      </c>
      <c r="J128" s="115">
        <v>1993770.6132700001</v>
      </c>
      <c r="K128" s="115">
        <v>-2671.3867300000193</v>
      </c>
      <c r="L128" s="115">
        <f t="shared" si="7"/>
        <v>99.86619262017129</v>
      </c>
      <c r="M128" s="115">
        <v>11100</v>
      </c>
      <c r="N128" s="115">
        <v>9232.5</v>
      </c>
      <c r="O128" s="115">
        <v>9038.4658500000005</v>
      </c>
      <c r="P128" s="115">
        <v>-194.03415000000038</v>
      </c>
      <c r="Q128" s="173">
        <f t="shared" si="8"/>
        <v>97.898357432981314</v>
      </c>
    </row>
    <row r="129" spans="1:17" ht="31.5" customHeight="1" x14ac:dyDescent="0.25">
      <c r="A129" s="171" t="s">
        <v>815</v>
      </c>
      <c r="B129" s="114">
        <v>313</v>
      </c>
      <c r="C129" s="115">
        <v>471</v>
      </c>
      <c r="D129" s="115">
        <v>0</v>
      </c>
      <c r="E129" s="115">
        <v>0</v>
      </c>
      <c r="F129" s="115">
        <v>0</v>
      </c>
      <c r="G129" s="115"/>
      <c r="H129" s="115">
        <v>471</v>
      </c>
      <c r="I129" s="115">
        <v>0</v>
      </c>
      <c r="J129" s="115">
        <v>0</v>
      </c>
      <c r="K129" s="115">
        <v>0</v>
      </c>
      <c r="L129" s="115"/>
      <c r="M129" s="115">
        <v>0</v>
      </c>
      <c r="N129" s="115">
        <v>0</v>
      </c>
      <c r="O129" s="115">
        <v>0</v>
      </c>
      <c r="P129" s="115">
        <v>0</v>
      </c>
      <c r="Q129" s="173"/>
    </row>
    <row r="130" spans="1:17" ht="31.5" customHeight="1" x14ac:dyDescent="0.25">
      <c r="A130" s="171" t="s">
        <v>808</v>
      </c>
      <c r="B130" s="114"/>
      <c r="C130" s="115">
        <v>471</v>
      </c>
      <c r="D130" s="115">
        <v>0</v>
      </c>
      <c r="E130" s="115">
        <v>0</v>
      </c>
      <c r="F130" s="115">
        <v>0</v>
      </c>
      <c r="G130" s="115"/>
      <c r="H130" s="115">
        <v>471</v>
      </c>
      <c r="I130" s="115">
        <v>0</v>
      </c>
      <c r="J130" s="115">
        <v>0</v>
      </c>
      <c r="K130" s="115">
        <v>0</v>
      </c>
      <c r="L130" s="115"/>
      <c r="M130" s="115">
        <v>0</v>
      </c>
      <c r="N130" s="115">
        <v>0</v>
      </c>
      <c r="O130" s="115">
        <v>0</v>
      </c>
      <c r="P130" s="115">
        <v>0</v>
      </c>
      <c r="Q130" s="173"/>
    </row>
    <row r="131" spans="1:17" ht="31.5" customHeight="1" x14ac:dyDescent="0.25">
      <c r="A131" s="171" t="s">
        <v>816</v>
      </c>
      <c r="B131" s="114">
        <v>314</v>
      </c>
      <c r="C131" s="115">
        <v>-28568.6</v>
      </c>
      <c r="D131" s="115">
        <v>-69406.8</v>
      </c>
      <c r="E131" s="115">
        <v>-87210.268840000004</v>
      </c>
      <c r="F131" s="115">
        <v>-17803.468840000005</v>
      </c>
      <c r="G131" s="115">
        <f t="shared" si="6"/>
        <v>125.65089996945544</v>
      </c>
      <c r="H131" s="115">
        <v>0</v>
      </c>
      <c r="I131" s="115">
        <v>0</v>
      </c>
      <c r="J131" s="115">
        <v>0</v>
      </c>
      <c r="K131" s="115">
        <v>0</v>
      </c>
      <c r="L131" s="115"/>
      <c r="M131" s="115">
        <v>-28568.6</v>
      </c>
      <c r="N131" s="115">
        <v>-69406.8</v>
      </c>
      <c r="O131" s="115">
        <v>-87210.268840000004</v>
      </c>
      <c r="P131" s="115">
        <v>-17803.468840000005</v>
      </c>
      <c r="Q131" s="173">
        <f t="shared" si="8"/>
        <v>125.65089996945544</v>
      </c>
    </row>
    <row r="132" spans="1:17" ht="31.5" customHeight="1" x14ac:dyDescent="0.25">
      <c r="A132" s="171" t="s">
        <v>808</v>
      </c>
      <c r="B132" s="114"/>
      <c r="C132" s="115">
        <v>5150</v>
      </c>
      <c r="D132" s="115">
        <v>9341</v>
      </c>
      <c r="E132" s="115">
        <v>8796.6</v>
      </c>
      <c r="F132" s="115">
        <v>-544.4</v>
      </c>
      <c r="G132" s="115">
        <f t="shared" si="6"/>
        <v>94.171930200192705</v>
      </c>
      <c r="H132" s="115">
        <v>0</v>
      </c>
      <c r="I132" s="115">
        <v>0</v>
      </c>
      <c r="J132" s="115">
        <v>0</v>
      </c>
      <c r="K132" s="115">
        <v>0</v>
      </c>
      <c r="L132" s="115"/>
      <c r="M132" s="115">
        <v>5150</v>
      </c>
      <c r="N132" s="115">
        <v>9341</v>
      </c>
      <c r="O132" s="115">
        <v>8796.6</v>
      </c>
      <c r="P132" s="115">
        <v>-544.4</v>
      </c>
      <c r="Q132" s="173">
        <f t="shared" si="8"/>
        <v>94.171930200192705</v>
      </c>
    </row>
    <row r="133" spans="1:17" ht="31.5" customHeight="1" x14ac:dyDescent="0.25">
      <c r="A133" s="171" t="s">
        <v>811</v>
      </c>
      <c r="B133" s="114"/>
      <c r="C133" s="115">
        <v>33718.6</v>
      </c>
      <c r="D133" s="115">
        <v>78747.8</v>
      </c>
      <c r="E133" s="115">
        <v>96006.86884000001</v>
      </c>
      <c r="F133" s="115">
        <v>17259.068840000004</v>
      </c>
      <c r="G133" s="115">
        <f t="shared" si="6"/>
        <v>121.91689017343978</v>
      </c>
      <c r="H133" s="115">
        <v>0</v>
      </c>
      <c r="I133" s="115">
        <v>0</v>
      </c>
      <c r="J133" s="115">
        <v>0</v>
      </c>
      <c r="K133" s="115">
        <v>0</v>
      </c>
      <c r="L133" s="115"/>
      <c r="M133" s="115">
        <v>33718.6</v>
      </c>
      <c r="N133" s="115">
        <v>78747.8</v>
      </c>
      <c r="O133" s="115">
        <v>96006.86884000001</v>
      </c>
      <c r="P133" s="115">
        <v>17259.068840000004</v>
      </c>
      <c r="Q133" s="173">
        <f t="shared" si="8"/>
        <v>121.91689017343978</v>
      </c>
    </row>
    <row r="134" spans="1:17" s="41" customFormat="1" ht="31.5" customHeight="1" x14ac:dyDescent="0.25">
      <c r="A134" s="169" t="s">
        <v>817</v>
      </c>
      <c r="B134" s="97"/>
      <c r="C134" s="96">
        <v>1104726.8</v>
      </c>
      <c r="D134" s="96">
        <v>3669399.1339499997</v>
      </c>
      <c r="E134" s="96">
        <v>2694904.5038900003</v>
      </c>
      <c r="F134" s="96">
        <v>-974494.63005999941</v>
      </c>
      <c r="G134" s="96">
        <f t="shared" si="6"/>
        <v>73.442664739199827</v>
      </c>
      <c r="H134" s="96">
        <v>1045132.8</v>
      </c>
      <c r="I134" s="96">
        <v>3448284.2370000002</v>
      </c>
      <c r="J134" s="96">
        <v>2553144.0808000001</v>
      </c>
      <c r="K134" s="96">
        <v>-895140.15619999985</v>
      </c>
      <c r="L134" s="96">
        <f t="shared" si="7"/>
        <v>74.040998517605672</v>
      </c>
      <c r="M134" s="96">
        <v>59594</v>
      </c>
      <c r="N134" s="96">
        <v>221114.89694999999</v>
      </c>
      <c r="O134" s="96">
        <v>141760.42309</v>
      </c>
      <c r="P134" s="96">
        <v>-79354.473859999984</v>
      </c>
      <c r="Q134" s="172">
        <f t="shared" si="8"/>
        <v>64.11165644893471</v>
      </c>
    </row>
    <row r="135" spans="1:17" ht="31.5" customHeight="1" x14ac:dyDescent="0.25">
      <c r="A135" s="171" t="s">
        <v>808</v>
      </c>
      <c r="B135" s="114"/>
      <c r="C135" s="115">
        <v>1104726.8</v>
      </c>
      <c r="D135" s="115">
        <v>3669399.1339499997</v>
      </c>
      <c r="E135" s="115">
        <v>2694904.5038900003</v>
      </c>
      <c r="F135" s="115">
        <v>-974494.63005999941</v>
      </c>
      <c r="G135" s="115">
        <f t="shared" si="6"/>
        <v>73.442664739199827</v>
      </c>
      <c r="H135" s="115">
        <v>1045132.8</v>
      </c>
      <c r="I135" s="115">
        <v>3448284.2370000002</v>
      </c>
      <c r="J135" s="115">
        <v>2553144.0808000001</v>
      </c>
      <c r="K135" s="115">
        <v>-895140.15619999985</v>
      </c>
      <c r="L135" s="115">
        <f t="shared" si="7"/>
        <v>74.040998517605672</v>
      </c>
      <c r="M135" s="115">
        <v>59594</v>
      </c>
      <c r="N135" s="115">
        <v>221114.89694999999</v>
      </c>
      <c r="O135" s="115">
        <v>141760.42309</v>
      </c>
      <c r="P135" s="115">
        <v>-79354.473859999984</v>
      </c>
      <c r="Q135" s="173">
        <f t="shared" si="8"/>
        <v>64.11165644893471</v>
      </c>
    </row>
    <row r="136" spans="1:17" s="41" customFormat="1" ht="31.5" customHeight="1" x14ac:dyDescent="0.25">
      <c r="A136" s="174" t="s">
        <v>56</v>
      </c>
      <c r="B136" s="97">
        <v>0</v>
      </c>
      <c r="C136" s="96">
        <v>40789494.737999998</v>
      </c>
      <c r="D136" s="96">
        <v>53929219.57395</v>
      </c>
      <c r="E136" s="96">
        <v>46253281.43564</v>
      </c>
      <c r="F136" s="96">
        <v>-7675938.1383099975</v>
      </c>
      <c r="G136" s="96">
        <f t="shared" si="6"/>
        <v>85.766643391187159</v>
      </c>
      <c r="H136" s="96">
        <v>36417014.579999998</v>
      </c>
      <c r="I136" s="96">
        <v>47325447.215000004</v>
      </c>
      <c r="J136" s="96">
        <v>40990939.798969999</v>
      </c>
      <c r="K136" s="96">
        <v>-6334507.416029999</v>
      </c>
      <c r="L136" s="96">
        <f t="shared" si="7"/>
        <v>86.615007804887142</v>
      </c>
      <c r="M136" s="96">
        <v>4372480.1579999998</v>
      </c>
      <c r="N136" s="96">
        <v>6603772.3589500003</v>
      </c>
      <c r="O136" s="96">
        <v>5262341.6366699999</v>
      </c>
      <c r="P136" s="96">
        <v>-1341430.7222799996</v>
      </c>
      <c r="Q136" s="172">
        <f t="shared" si="8"/>
        <v>79.686902434455092</v>
      </c>
    </row>
    <row r="137" spans="1:17" ht="31.5" customHeight="1" thickBot="1" x14ac:dyDescent="0.3">
      <c r="A137" s="175" t="s">
        <v>57</v>
      </c>
      <c r="B137" s="176">
        <v>0</v>
      </c>
      <c r="C137" s="177">
        <v>-7151769.3935000002</v>
      </c>
      <c r="D137" s="177">
        <v>-20759234.363960005</v>
      </c>
      <c r="E137" s="177">
        <v>-1763640.7454400177</v>
      </c>
      <c r="F137" s="177">
        <v>18995593.618519988</v>
      </c>
      <c r="G137" s="177">
        <f t="shared" si="6"/>
        <v>8.4956926374022004</v>
      </c>
      <c r="H137" s="177">
        <v>-8463196.6015000008</v>
      </c>
      <c r="I137" s="177">
        <v>-19210974.013260011</v>
      </c>
      <c r="J137" s="177">
        <v>-3542199.101419983</v>
      </c>
      <c r="K137" s="177">
        <v>15668774.911840027</v>
      </c>
      <c r="L137" s="177">
        <f t="shared" si="7"/>
        <v>18.438414933959347</v>
      </c>
      <c r="M137" s="177">
        <v>348192.30800000002</v>
      </c>
      <c r="N137" s="177">
        <v>-1646485.8506999998</v>
      </c>
      <c r="O137" s="177">
        <v>1778558.3559799977</v>
      </c>
      <c r="P137" s="177">
        <v>3425044.2066799975</v>
      </c>
      <c r="Q137" s="178">
        <f t="shared" si="8"/>
        <v>-108.02147830325097</v>
      </c>
    </row>
    <row r="141" spans="1:17" ht="36.75" customHeight="1" x14ac:dyDescent="0.25">
      <c r="A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</row>
    <row r="142" spans="1:17" ht="36.75" customHeight="1" x14ac:dyDescent="0.25">
      <c r="A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</row>
    <row r="143" spans="1:17" ht="36.75" customHeight="1" x14ac:dyDescent="0.25">
      <c r="A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</row>
    <row r="144" spans="1:17" ht="36.75" customHeight="1" x14ac:dyDescent="0.25">
      <c r="A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</row>
    <row r="145" spans="1:17" ht="36.75" customHeight="1" x14ac:dyDescent="0.25">
      <c r="A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</row>
    <row r="146" spans="1:17" ht="36.75" customHeight="1" x14ac:dyDescent="0.25">
      <c r="A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</row>
    <row r="147" spans="1:17" ht="36.75" customHeight="1" x14ac:dyDescent="0.25">
      <c r="A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</row>
  </sheetData>
  <mergeCells count="6">
    <mergeCell ref="M3:Q3"/>
    <mergeCell ref="B5:I5"/>
    <mergeCell ref="A3:A4"/>
    <mergeCell ref="B3:B4"/>
    <mergeCell ref="C3:G3"/>
    <mergeCell ref="H3:L3"/>
  </mergeCells>
  <printOptions horizontalCentered="1"/>
  <pageMargins left="0.59055118110236227" right="0.59055118110236227" top="1.1811023622047245" bottom="0.78740157480314965" header="0.31496062992125984" footer="0.31496062992125984"/>
  <pageSetup paperSize="9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0"/>
  <sheetViews>
    <sheetView showZeros="0" topLeftCell="A44" workbookViewId="0">
      <selection sqref="A1:N1"/>
    </sheetView>
  </sheetViews>
  <sheetFormatPr defaultRowHeight="15" x14ac:dyDescent="0.25"/>
  <cols>
    <col min="1" max="1" width="44.5703125" style="81" customWidth="1"/>
    <col min="2" max="2" width="8.28515625" style="82" customWidth="1"/>
    <col min="3" max="3" width="11.42578125" style="83" customWidth="1"/>
    <col min="4" max="4" width="12.7109375" style="88" customWidth="1"/>
    <col min="5" max="5" width="11.5703125" style="88" customWidth="1"/>
    <col min="6" max="6" width="11" style="142" customWidth="1"/>
    <col min="7" max="7" width="6.7109375" style="143" customWidth="1"/>
    <col min="8" max="8" width="10.85546875" style="84" customWidth="1"/>
    <col min="9" max="9" width="11.140625" style="84" customWidth="1"/>
    <col min="10" max="10" width="10.85546875" style="84" customWidth="1"/>
    <col min="11" max="11" width="13.85546875" style="145" customWidth="1"/>
    <col min="12" max="12" width="5.7109375" style="143" customWidth="1"/>
    <col min="13" max="13" width="10" style="84" customWidth="1"/>
    <col min="14" max="14" width="10.42578125" style="84" customWidth="1"/>
    <col min="15" max="15" width="10.140625" style="84" customWidth="1"/>
    <col min="16" max="16" width="9.85546875" style="145" customWidth="1"/>
    <col min="17" max="17" width="5.5703125" style="143" customWidth="1"/>
    <col min="18" max="231" width="9.140625" style="81"/>
    <col min="232" max="232" width="54.28515625" style="81" customWidth="1"/>
    <col min="233" max="233" width="7.85546875" style="81" customWidth="1"/>
    <col min="234" max="236" width="11" style="81" customWidth="1"/>
    <col min="237" max="237" width="10.42578125" style="81" bestFit="1" customWidth="1"/>
    <col min="238" max="238" width="7.42578125" style="81" bestFit="1" customWidth="1"/>
    <col min="239" max="241" width="11" style="81" customWidth="1"/>
    <col min="242" max="242" width="12" style="81" bestFit="1" customWidth="1"/>
    <col min="243" max="243" width="6.85546875" style="81" bestFit="1" customWidth="1"/>
    <col min="244" max="246" width="11" style="81" customWidth="1"/>
    <col min="247" max="247" width="9.5703125" style="81" customWidth="1"/>
    <col min="248" max="248" width="6.85546875" style="81" bestFit="1" customWidth="1"/>
    <col min="249" max="487" width="9.140625" style="81"/>
    <col min="488" max="488" width="54.28515625" style="81" customWidth="1"/>
    <col min="489" max="489" width="7.85546875" style="81" customWidth="1"/>
    <col min="490" max="492" width="11" style="81" customWidth="1"/>
    <col min="493" max="493" width="10.42578125" style="81" bestFit="1" customWidth="1"/>
    <col min="494" max="494" width="7.42578125" style="81" bestFit="1" customWidth="1"/>
    <col min="495" max="497" width="11" style="81" customWidth="1"/>
    <col min="498" max="498" width="12" style="81" bestFit="1" customWidth="1"/>
    <col min="499" max="499" width="6.85546875" style="81" bestFit="1" customWidth="1"/>
    <col min="500" max="502" width="11" style="81" customWidth="1"/>
    <col min="503" max="503" width="9.5703125" style="81" customWidth="1"/>
    <col min="504" max="504" width="6.85546875" style="81" bestFit="1" customWidth="1"/>
    <col min="505" max="743" width="9.140625" style="81"/>
    <col min="744" max="744" width="54.28515625" style="81" customWidth="1"/>
    <col min="745" max="745" width="7.85546875" style="81" customWidth="1"/>
    <col min="746" max="748" width="11" style="81" customWidth="1"/>
    <col min="749" max="749" width="10.42578125" style="81" bestFit="1" customWidth="1"/>
    <col min="750" max="750" width="7.42578125" style="81" bestFit="1" customWidth="1"/>
    <col min="751" max="753" width="11" style="81" customWidth="1"/>
    <col min="754" max="754" width="12" style="81" bestFit="1" customWidth="1"/>
    <col min="755" max="755" width="6.85546875" style="81" bestFit="1" customWidth="1"/>
    <col min="756" max="758" width="11" style="81" customWidth="1"/>
    <col min="759" max="759" width="9.5703125" style="81" customWidth="1"/>
    <col min="760" max="760" width="6.85546875" style="81" bestFit="1" customWidth="1"/>
    <col min="761" max="999" width="9.140625" style="81"/>
    <col min="1000" max="1000" width="54.28515625" style="81" customWidth="1"/>
    <col min="1001" max="1001" width="7.85546875" style="81" customWidth="1"/>
    <col min="1002" max="1004" width="11" style="81" customWidth="1"/>
    <col min="1005" max="1005" width="10.42578125" style="81" bestFit="1" customWidth="1"/>
    <col min="1006" max="1006" width="7.42578125" style="81" bestFit="1" customWidth="1"/>
    <col min="1007" max="1009" width="11" style="81" customWidth="1"/>
    <col min="1010" max="1010" width="12" style="81" bestFit="1" customWidth="1"/>
    <col min="1011" max="1011" width="6.85546875" style="81" bestFit="1" customWidth="1"/>
    <col min="1012" max="1014" width="11" style="81" customWidth="1"/>
    <col min="1015" max="1015" width="9.5703125" style="81" customWidth="1"/>
    <col min="1016" max="1016" width="6.85546875" style="81" bestFit="1" customWidth="1"/>
    <col min="1017" max="1255" width="9.140625" style="81"/>
    <col min="1256" max="1256" width="54.28515625" style="81" customWidth="1"/>
    <col min="1257" max="1257" width="7.85546875" style="81" customWidth="1"/>
    <col min="1258" max="1260" width="11" style="81" customWidth="1"/>
    <col min="1261" max="1261" width="10.42578125" style="81" bestFit="1" customWidth="1"/>
    <col min="1262" max="1262" width="7.42578125" style="81" bestFit="1" customWidth="1"/>
    <col min="1263" max="1265" width="11" style="81" customWidth="1"/>
    <col min="1266" max="1266" width="12" style="81" bestFit="1" customWidth="1"/>
    <col min="1267" max="1267" width="6.85546875" style="81" bestFit="1" customWidth="1"/>
    <col min="1268" max="1270" width="11" style="81" customWidth="1"/>
    <col min="1271" max="1271" width="9.5703125" style="81" customWidth="1"/>
    <col min="1272" max="1272" width="6.85546875" style="81" bestFit="1" customWidth="1"/>
    <col min="1273" max="1511" width="9.140625" style="81"/>
    <col min="1512" max="1512" width="54.28515625" style="81" customWidth="1"/>
    <col min="1513" max="1513" width="7.85546875" style="81" customWidth="1"/>
    <col min="1514" max="1516" width="11" style="81" customWidth="1"/>
    <col min="1517" max="1517" width="10.42578125" style="81" bestFit="1" customWidth="1"/>
    <col min="1518" max="1518" width="7.42578125" style="81" bestFit="1" customWidth="1"/>
    <col min="1519" max="1521" width="11" style="81" customWidth="1"/>
    <col min="1522" max="1522" width="12" style="81" bestFit="1" customWidth="1"/>
    <col min="1523" max="1523" width="6.85546875" style="81" bestFit="1" customWidth="1"/>
    <col min="1524" max="1526" width="11" style="81" customWidth="1"/>
    <col min="1527" max="1527" width="9.5703125" style="81" customWidth="1"/>
    <col min="1528" max="1528" width="6.85546875" style="81" bestFit="1" customWidth="1"/>
    <col min="1529" max="1767" width="9.140625" style="81"/>
    <col min="1768" max="1768" width="54.28515625" style="81" customWidth="1"/>
    <col min="1769" max="1769" width="7.85546875" style="81" customWidth="1"/>
    <col min="1770" max="1772" width="11" style="81" customWidth="1"/>
    <col min="1773" max="1773" width="10.42578125" style="81" bestFit="1" customWidth="1"/>
    <col min="1774" max="1774" width="7.42578125" style="81" bestFit="1" customWidth="1"/>
    <col min="1775" max="1777" width="11" style="81" customWidth="1"/>
    <col min="1778" max="1778" width="12" style="81" bestFit="1" customWidth="1"/>
    <col min="1779" max="1779" width="6.85546875" style="81" bestFit="1" customWidth="1"/>
    <col min="1780" max="1782" width="11" style="81" customWidth="1"/>
    <col min="1783" max="1783" width="9.5703125" style="81" customWidth="1"/>
    <col min="1784" max="1784" width="6.85546875" style="81" bestFit="1" customWidth="1"/>
    <col min="1785" max="2023" width="9.140625" style="81"/>
    <col min="2024" max="2024" width="54.28515625" style="81" customWidth="1"/>
    <col min="2025" max="2025" width="7.85546875" style="81" customWidth="1"/>
    <col min="2026" max="2028" width="11" style="81" customWidth="1"/>
    <col min="2029" max="2029" width="10.42578125" style="81" bestFit="1" customWidth="1"/>
    <col min="2030" max="2030" width="7.42578125" style="81" bestFit="1" customWidth="1"/>
    <col min="2031" max="2033" width="11" style="81" customWidth="1"/>
    <col min="2034" max="2034" width="12" style="81" bestFit="1" customWidth="1"/>
    <col min="2035" max="2035" width="6.85546875" style="81" bestFit="1" customWidth="1"/>
    <col min="2036" max="2038" width="11" style="81" customWidth="1"/>
    <col min="2039" max="2039" width="9.5703125" style="81" customWidth="1"/>
    <col min="2040" max="2040" width="6.85546875" style="81" bestFit="1" customWidth="1"/>
    <col min="2041" max="2279" width="9.140625" style="81"/>
    <col min="2280" max="2280" width="54.28515625" style="81" customWidth="1"/>
    <col min="2281" max="2281" width="7.85546875" style="81" customWidth="1"/>
    <col min="2282" max="2284" width="11" style="81" customWidth="1"/>
    <col min="2285" max="2285" width="10.42578125" style="81" bestFit="1" customWidth="1"/>
    <col min="2286" max="2286" width="7.42578125" style="81" bestFit="1" customWidth="1"/>
    <col min="2287" max="2289" width="11" style="81" customWidth="1"/>
    <col min="2290" max="2290" width="12" style="81" bestFit="1" customWidth="1"/>
    <col min="2291" max="2291" width="6.85546875" style="81" bestFit="1" customWidth="1"/>
    <col min="2292" max="2294" width="11" style="81" customWidth="1"/>
    <col min="2295" max="2295" width="9.5703125" style="81" customWidth="1"/>
    <col min="2296" max="2296" width="6.85546875" style="81" bestFit="1" customWidth="1"/>
    <col min="2297" max="2535" width="9.140625" style="81"/>
    <col min="2536" max="2536" width="54.28515625" style="81" customWidth="1"/>
    <col min="2537" max="2537" width="7.85546875" style="81" customWidth="1"/>
    <col min="2538" max="2540" width="11" style="81" customWidth="1"/>
    <col min="2541" max="2541" width="10.42578125" style="81" bestFit="1" customWidth="1"/>
    <col min="2542" max="2542" width="7.42578125" style="81" bestFit="1" customWidth="1"/>
    <col min="2543" max="2545" width="11" style="81" customWidth="1"/>
    <col min="2546" max="2546" width="12" style="81" bestFit="1" customWidth="1"/>
    <col min="2547" max="2547" width="6.85546875" style="81" bestFit="1" customWidth="1"/>
    <col min="2548" max="2550" width="11" style="81" customWidth="1"/>
    <col min="2551" max="2551" width="9.5703125" style="81" customWidth="1"/>
    <col min="2552" max="2552" width="6.85546875" style="81" bestFit="1" customWidth="1"/>
    <col min="2553" max="2791" width="9.140625" style="81"/>
    <col min="2792" max="2792" width="54.28515625" style="81" customWidth="1"/>
    <col min="2793" max="2793" width="7.85546875" style="81" customWidth="1"/>
    <col min="2794" max="2796" width="11" style="81" customWidth="1"/>
    <col min="2797" max="2797" width="10.42578125" style="81" bestFit="1" customWidth="1"/>
    <col min="2798" max="2798" width="7.42578125" style="81" bestFit="1" customWidth="1"/>
    <col min="2799" max="2801" width="11" style="81" customWidth="1"/>
    <col min="2802" max="2802" width="12" style="81" bestFit="1" customWidth="1"/>
    <col min="2803" max="2803" width="6.85546875" style="81" bestFit="1" customWidth="1"/>
    <col min="2804" max="2806" width="11" style="81" customWidth="1"/>
    <col min="2807" max="2807" width="9.5703125" style="81" customWidth="1"/>
    <col min="2808" max="2808" width="6.85546875" style="81" bestFit="1" customWidth="1"/>
    <col min="2809" max="3047" width="9.140625" style="81"/>
    <col min="3048" max="3048" width="54.28515625" style="81" customWidth="1"/>
    <col min="3049" max="3049" width="7.85546875" style="81" customWidth="1"/>
    <col min="3050" max="3052" width="11" style="81" customWidth="1"/>
    <col min="3053" max="3053" width="10.42578125" style="81" bestFit="1" customWidth="1"/>
    <col min="3054" max="3054" width="7.42578125" style="81" bestFit="1" customWidth="1"/>
    <col min="3055" max="3057" width="11" style="81" customWidth="1"/>
    <col min="3058" max="3058" width="12" style="81" bestFit="1" customWidth="1"/>
    <col min="3059" max="3059" width="6.85546875" style="81" bestFit="1" customWidth="1"/>
    <col min="3060" max="3062" width="11" style="81" customWidth="1"/>
    <col min="3063" max="3063" width="9.5703125" style="81" customWidth="1"/>
    <col min="3064" max="3064" width="6.85546875" style="81" bestFit="1" customWidth="1"/>
    <col min="3065" max="3303" width="9.140625" style="81"/>
    <col min="3304" max="3304" width="54.28515625" style="81" customWidth="1"/>
    <col min="3305" max="3305" width="7.85546875" style="81" customWidth="1"/>
    <col min="3306" max="3308" width="11" style="81" customWidth="1"/>
    <col min="3309" max="3309" width="10.42578125" style="81" bestFit="1" customWidth="1"/>
    <col min="3310" max="3310" width="7.42578125" style="81" bestFit="1" customWidth="1"/>
    <col min="3311" max="3313" width="11" style="81" customWidth="1"/>
    <col min="3314" max="3314" width="12" style="81" bestFit="1" customWidth="1"/>
    <col min="3315" max="3315" width="6.85546875" style="81" bestFit="1" customWidth="1"/>
    <col min="3316" max="3318" width="11" style="81" customWidth="1"/>
    <col min="3319" max="3319" width="9.5703125" style="81" customWidth="1"/>
    <col min="3320" max="3320" width="6.85546875" style="81" bestFit="1" customWidth="1"/>
    <col min="3321" max="3559" width="9.140625" style="81"/>
    <col min="3560" max="3560" width="54.28515625" style="81" customWidth="1"/>
    <col min="3561" max="3561" width="7.85546875" style="81" customWidth="1"/>
    <col min="3562" max="3564" width="11" style="81" customWidth="1"/>
    <col min="3565" max="3565" width="10.42578125" style="81" bestFit="1" customWidth="1"/>
    <col min="3566" max="3566" width="7.42578125" style="81" bestFit="1" customWidth="1"/>
    <col min="3567" max="3569" width="11" style="81" customWidth="1"/>
    <col min="3570" max="3570" width="12" style="81" bestFit="1" customWidth="1"/>
    <col min="3571" max="3571" width="6.85546875" style="81" bestFit="1" customWidth="1"/>
    <col min="3572" max="3574" width="11" style="81" customWidth="1"/>
    <col min="3575" max="3575" width="9.5703125" style="81" customWidth="1"/>
    <col min="3576" max="3576" width="6.85546875" style="81" bestFit="1" customWidth="1"/>
    <col min="3577" max="3815" width="9.140625" style="81"/>
    <col min="3816" max="3816" width="54.28515625" style="81" customWidth="1"/>
    <col min="3817" max="3817" width="7.85546875" style="81" customWidth="1"/>
    <col min="3818" max="3820" width="11" style="81" customWidth="1"/>
    <col min="3821" max="3821" width="10.42578125" style="81" bestFit="1" customWidth="1"/>
    <col min="3822" max="3822" width="7.42578125" style="81" bestFit="1" customWidth="1"/>
    <col min="3823" max="3825" width="11" style="81" customWidth="1"/>
    <col min="3826" max="3826" width="12" style="81" bestFit="1" customWidth="1"/>
    <col min="3827" max="3827" width="6.85546875" style="81" bestFit="1" customWidth="1"/>
    <col min="3828" max="3830" width="11" style="81" customWidth="1"/>
    <col min="3831" max="3831" width="9.5703125" style="81" customWidth="1"/>
    <col min="3832" max="3832" width="6.85546875" style="81" bestFit="1" customWidth="1"/>
    <col min="3833" max="4071" width="9.140625" style="81"/>
    <col min="4072" max="4072" width="54.28515625" style="81" customWidth="1"/>
    <col min="4073" max="4073" width="7.85546875" style="81" customWidth="1"/>
    <col min="4074" max="4076" width="11" style="81" customWidth="1"/>
    <col min="4077" max="4077" width="10.42578125" style="81" bestFit="1" customWidth="1"/>
    <col min="4078" max="4078" width="7.42578125" style="81" bestFit="1" customWidth="1"/>
    <col min="4079" max="4081" width="11" style="81" customWidth="1"/>
    <col min="4082" max="4082" width="12" style="81" bestFit="1" customWidth="1"/>
    <col min="4083" max="4083" width="6.85546875" style="81" bestFit="1" customWidth="1"/>
    <col min="4084" max="4086" width="11" style="81" customWidth="1"/>
    <col min="4087" max="4087" width="9.5703125" style="81" customWidth="1"/>
    <col min="4088" max="4088" width="6.85546875" style="81" bestFit="1" customWidth="1"/>
    <col min="4089" max="4327" width="9.140625" style="81"/>
    <col min="4328" max="4328" width="54.28515625" style="81" customWidth="1"/>
    <col min="4329" max="4329" width="7.85546875" style="81" customWidth="1"/>
    <col min="4330" max="4332" width="11" style="81" customWidth="1"/>
    <col min="4333" max="4333" width="10.42578125" style="81" bestFit="1" customWidth="1"/>
    <col min="4334" max="4334" width="7.42578125" style="81" bestFit="1" customWidth="1"/>
    <col min="4335" max="4337" width="11" style="81" customWidth="1"/>
    <col min="4338" max="4338" width="12" style="81" bestFit="1" customWidth="1"/>
    <col min="4339" max="4339" width="6.85546875" style="81" bestFit="1" customWidth="1"/>
    <col min="4340" max="4342" width="11" style="81" customWidth="1"/>
    <col min="4343" max="4343" width="9.5703125" style="81" customWidth="1"/>
    <col min="4344" max="4344" width="6.85546875" style="81" bestFit="1" customWidth="1"/>
    <col min="4345" max="4583" width="9.140625" style="81"/>
    <col min="4584" max="4584" width="54.28515625" style="81" customWidth="1"/>
    <col min="4585" max="4585" width="7.85546875" style="81" customWidth="1"/>
    <col min="4586" max="4588" width="11" style="81" customWidth="1"/>
    <col min="4589" max="4589" width="10.42578125" style="81" bestFit="1" customWidth="1"/>
    <col min="4590" max="4590" width="7.42578125" style="81" bestFit="1" customWidth="1"/>
    <col min="4591" max="4593" width="11" style="81" customWidth="1"/>
    <col min="4594" max="4594" width="12" style="81" bestFit="1" customWidth="1"/>
    <col min="4595" max="4595" width="6.85546875" style="81" bestFit="1" customWidth="1"/>
    <col min="4596" max="4598" width="11" style="81" customWidth="1"/>
    <col min="4599" max="4599" width="9.5703125" style="81" customWidth="1"/>
    <col min="4600" max="4600" width="6.85546875" style="81" bestFit="1" customWidth="1"/>
    <col min="4601" max="4839" width="9.140625" style="81"/>
    <col min="4840" max="4840" width="54.28515625" style="81" customWidth="1"/>
    <col min="4841" max="4841" width="7.85546875" style="81" customWidth="1"/>
    <col min="4842" max="4844" width="11" style="81" customWidth="1"/>
    <col min="4845" max="4845" width="10.42578125" style="81" bestFit="1" customWidth="1"/>
    <col min="4846" max="4846" width="7.42578125" style="81" bestFit="1" customWidth="1"/>
    <col min="4847" max="4849" width="11" style="81" customWidth="1"/>
    <col min="4850" max="4850" width="12" style="81" bestFit="1" customWidth="1"/>
    <col min="4851" max="4851" width="6.85546875" style="81" bestFit="1" customWidth="1"/>
    <col min="4852" max="4854" width="11" style="81" customWidth="1"/>
    <col min="4855" max="4855" width="9.5703125" style="81" customWidth="1"/>
    <col min="4856" max="4856" width="6.85546875" style="81" bestFit="1" customWidth="1"/>
    <col min="4857" max="5095" width="9.140625" style="81"/>
    <col min="5096" max="5096" width="54.28515625" style="81" customWidth="1"/>
    <col min="5097" max="5097" width="7.85546875" style="81" customWidth="1"/>
    <col min="5098" max="5100" width="11" style="81" customWidth="1"/>
    <col min="5101" max="5101" width="10.42578125" style="81" bestFit="1" customWidth="1"/>
    <col min="5102" max="5102" width="7.42578125" style="81" bestFit="1" customWidth="1"/>
    <col min="5103" max="5105" width="11" style="81" customWidth="1"/>
    <col min="5106" max="5106" width="12" style="81" bestFit="1" customWidth="1"/>
    <col min="5107" max="5107" width="6.85546875" style="81" bestFit="1" customWidth="1"/>
    <col min="5108" max="5110" width="11" style="81" customWidth="1"/>
    <col min="5111" max="5111" width="9.5703125" style="81" customWidth="1"/>
    <col min="5112" max="5112" width="6.85546875" style="81" bestFit="1" customWidth="1"/>
    <col min="5113" max="5351" width="9.140625" style="81"/>
    <col min="5352" max="5352" width="54.28515625" style="81" customWidth="1"/>
    <col min="5353" max="5353" width="7.85546875" style="81" customWidth="1"/>
    <col min="5354" max="5356" width="11" style="81" customWidth="1"/>
    <col min="5357" max="5357" width="10.42578125" style="81" bestFit="1" customWidth="1"/>
    <col min="5358" max="5358" width="7.42578125" style="81" bestFit="1" customWidth="1"/>
    <col min="5359" max="5361" width="11" style="81" customWidth="1"/>
    <col min="5362" max="5362" width="12" style="81" bestFit="1" customWidth="1"/>
    <col min="5363" max="5363" width="6.85546875" style="81" bestFit="1" customWidth="1"/>
    <col min="5364" max="5366" width="11" style="81" customWidth="1"/>
    <col min="5367" max="5367" width="9.5703125" style="81" customWidth="1"/>
    <col min="5368" max="5368" width="6.85546875" style="81" bestFit="1" customWidth="1"/>
    <col min="5369" max="5607" width="9.140625" style="81"/>
    <col min="5608" max="5608" width="54.28515625" style="81" customWidth="1"/>
    <col min="5609" max="5609" width="7.85546875" style="81" customWidth="1"/>
    <col min="5610" max="5612" width="11" style="81" customWidth="1"/>
    <col min="5613" max="5613" width="10.42578125" style="81" bestFit="1" customWidth="1"/>
    <col min="5614" max="5614" width="7.42578125" style="81" bestFit="1" customWidth="1"/>
    <col min="5615" max="5617" width="11" style="81" customWidth="1"/>
    <col min="5618" max="5618" width="12" style="81" bestFit="1" customWidth="1"/>
    <col min="5619" max="5619" width="6.85546875" style="81" bestFit="1" customWidth="1"/>
    <col min="5620" max="5622" width="11" style="81" customWidth="1"/>
    <col min="5623" max="5623" width="9.5703125" style="81" customWidth="1"/>
    <col min="5624" max="5624" width="6.85546875" style="81" bestFit="1" customWidth="1"/>
    <col min="5625" max="5863" width="9.140625" style="81"/>
    <col min="5864" max="5864" width="54.28515625" style="81" customWidth="1"/>
    <col min="5865" max="5865" width="7.85546875" style="81" customWidth="1"/>
    <col min="5866" max="5868" width="11" style="81" customWidth="1"/>
    <col min="5869" max="5869" width="10.42578125" style="81" bestFit="1" customWidth="1"/>
    <col min="5870" max="5870" width="7.42578125" style="81" bestFit="1" customWidth="1"/>
    <col min="5871" max="5873" width="11" style="81" customWidth="1"/>
    <col min="5874" max="5874" width="12" style="81" bestFit="1" customWidth="1"/>
    <col min="5875" max="5875" width="6.85546875" style="81" bestFit="1" customWidth="1"/>
    <col min="5876" max="5878" width="11" style="81" customWidth="1"/>
    <col min="5879" max="5879" width="9.5703125" style="81" customWidth="1"/>
    <col min="5880" max="5880" width="6.85546875" style="81" bestFit="1" customWidth="1"/>
    <col min="5881" max="6119" width="9.140625" style="81"/>
    <col min="6120" max="6120" width="54.28515625" style="81" customWidth="1"/>
    <col min="6121" max="6121" width="7.85546875" style="81" customWidth="1"/>
    <col min="6122" max="6124" width="11" style="81" customWidth="1"/>
    <col min="6125" max="6125" width="10.42578125" style="81" bestFit="1" customWidth="1"/>
    <col min="6126" max="6126" width="7.42578125" style="81" bestFit="1" customWidth="1"/>
    <col min="6127" max="6129" width="11" style="81" customWidth="1"/>
    <col min="6130" max="6130" width="12" style="81" bestFit="1" customWidth="1"/>
    <col min="6131" max="6131" width="6.85546875" style="81" bestFit="1" customWidth="1"/>
    <col min="6132" max="6134" width="11" style="81" customWidth="1"/>
    <col min="6135" max="6135" width="9.5703125" style="81" customWidth="1"/>
    <col min="6136" max="6136" width="6.85546875" style="81" bestFit="1" customWidth="1"/>
    <col min="6137" max="6375" width="9.140625" style="81"/>
    <col min="6376" max="6376" width="54.28515625" style="81" customWidth="1"/>
    <col min="6377" max="6377" width="7.85546875" style="81" customWidth="1"/>
    <col min="6378" max="6380" width="11" style="81" customWidth="1"/>
    <col min="6381" max="6381" width="10.42578125" style="81" bestFit="1" customWidth="1"/>
    <col min="6382" max="6382" width="7.42578125" style="81" bestFit="1" customWidth="1"/>
    <col min="6383" max="6385" width="11" style="81" customWidth="1"/>
    <col min="6386" max="6386" width="12" style="81" bestFit="1" customWidth="1"/>
    <col min="6387" max="6387" width="6.85546875" style="81" bestFit="1" customWidth="1"/>
    <col min="6388" max="6390" width="11" style="81" customWidth="1"/>
    <col min="6391" max="6391" width="9.5703125" style="81" customWidth="1"/>
    <col min="6392" max="6392" width="6.85546875" style="81" bestFit="1" customWidth="1"/>
    <col min="6393" max="6631" width="9.140625" style="81"/>
    <col min="6632" max="6632" width="54.28515625" style="81" customWidth="1"/>
    <col min="6633" max="6633" width="7.85546875" style="81" customWidth="1"/>
    <col min="6634" max="6636" width="11" style="81" customWidth="1"/>
    <col min="6637" max="6637" width="10.42578125" style="81" bestFit="1" customWidth="1"/>
    <col min="6638" max="6638" width="7.42578125" style="81" bestFit="1" customWidth="1"/>
    <col min="6639" max="6641" width="11" style="81" customWidth="1"/>
    <col min="6642" max="6642" width="12" style="81" bestFit="1" customWidth="1"/>
    <col min="6643" max="6643" width="6.85546875" style="81" bestFit="1" customWidth="1"/>
    <col min="6644" max="6646" width="11" style="81" customWidth="1"/>
    <col min="6647" max="6647" width="9.5703125" style="81" customWidth="1"/>
    <col min="6648" max="6648" width="6.85546875" style="81" bestFit="1" customWidth="1"/>
    <col min="6649" max="6887" width="9.140625" style="81"/>
    <col min="6888" max="6888" width="54.28515625" style="81" customWidth="1"/>
    <col min="6889" max="6889" width="7.85546875" style="81" customWidth="1"/>
    <col min="6890" max="6892" width="11" style="81" customWidth="1"/>
    <col min="6893" max="6893" width="10.42578125" style="81" bestFit="1" customWidth="1"/>
    <col min="6894" max="6894" width="7.42578125" style="81" bestFit="1" customWidth="1"/>
    <col min="6895" max="6897" width="11" style="81" customWidth="1"/>
    <col min="6898" max="6898" width="12" style="81" bestFit="1" customWidth="1"/>
    <col min="6899" max="6899" width="6.85546875" style="81" bestFit="1" customWidth="1"/>
    <col min="6900" max="6902" width="11" style="81" customWidth="1"/>
    <col min="6903" max="6903" width="9.5703125" style="81" customWidth="1"/>
    <col min="6904" max="6904" width="6.85546875" style="81" bestFit="1" customWidth="1"/>
    <col min="6905" max="7143" width="9.140625" style="81"/>
    <col min="7144" max="7144" width="54.28515625" style="81" customWidth="1"/>
    <col min="7145" max="7145" width="7.85546875" style="81" customWidth="1"/>
    <col min="7146" max="7148" width="11" style="81" customWidth="1"/>
    <col min="7149" max="7149" width="10.42578125" style="81" bestFit="1" customWidth="1"/>
    <col min="7150" max="7150" width="7.42578125" style="81" bestFit="1" customWidth="1"/>
    <col min="7151" max="7153" width="11" style="81" customWidth="1"/>
    <col min="7154" max="7154" width="12" style="81" bestFit="1" customWidth="1"/>
    <col min="7155" max="7155" width="6.85546875" style="81" bestFit="1" customWidth="1"/>
    <col min="7156" max="7158" width="11" style="81" customWidth="1"/>
    <col min="7159" max="7159" width="9.5703125" style="81" customWidth="1"/>
    <col min="7160" max="7160" width="6.85546875" style="81" bestFit="1" customWidth="1"/>
    <col min="7161" max="7399" width="9.140625" style="81"/>
    <col min="7400" max="7400" width="54.28515625" style="81" customWidth="1"/>
    <col min="7401" max="7401" width="7.85546875" style="81" customWidth="1"/>
    <col min="7402" max="7404" width="11" style="81" customWidth="1"/>
    <col min="7405" max="7405" width="10.42578125" style="81" bestFit="1" customWidth="1"/>
    <col min="7406" max="7406" width="7.42578125" style="81" bestFit="1" customWidth="1"/>
    <col min="7407" max="7409" width="11" style="81" customWidth="1"/>
    <col min="7410" max="7410" width="12" style="81" bestFit="1" customWidth="1"/>
    <col min="7411" max="7411" width="6.85546875" style="81" bestFit="1" customWidth="1"/>
    <col min="7412" max="7414" width="11" style="81" customWidth="1"/>
    <col min="7415" max="7415" width="9.5703125" style="81" customWidth="1"/>
    <col min="7416" max="7416" width="6.85546875" style="81" bestFit="1" customWidth="1"/>
    <col min="7417" max="7655" width="9.140625" style="81"/>
    <col min="7656" max="7656" width="54.28515625" style="81" customWidth="1"/>
    <col min="7657" max="7657" width="7.85546875" style="81" customWidth="1"/>
    <col min="7658" max="7660" width="11" style="81" customWidth="1"/>
    <col min="7661" max="7661" width="10.42578125" style="81" bestFit="1" customWidth="1"/>
    <col min="7662" max="7662" width="7.42578125" style="81" bestFit="1" customWidth="1"/>
    <col min="7663" max="7665" width="11" style="81" customWidth="1"/>
    <col min="7666" max="7666" width="12" style="81" bestFit="1" customWidth="1"/>
    <col min="7667" max="7667" width="6.85546875" style="81" bestFit="1" customWidth="1"/>
    <col min="7668" max="7670" width="11" style="81" customWidth="1"/>
    <col min="7671" max="7671" width="9.5703125" style="81" customWidth="1"/>
    <col min="7672" max="7672" width="6.85546875" style="81" bestFit="1" customWidth="1"/>
    <col min="7673" max="7911" width="9.140625" style="81"/>
    <col min="7912" max="7912" width="54.28515625" style="81" customWidth="1"/>
    <col min="7913" max="7913" width="7.85546875" style="81" customWidth="1"/>
    <col min="7914" max="7916" width="11" style="81" customWidth="1"/>
    <col min="7917" max="7917" width="10.42578125" style="81" bestFit="1" customWidth="1"/>
    <col min="7918" max="7918" width="7.42578125" style="81" bestFit="1" customWidth="1"/>
    <col min="7919" max="7921" width="11" style="81" customWidth="1"/>
    <col min="7922" max="7922" width="12" style="81" bestFit="1" customWidth="1"/>
    <col min="7923" max="7923" width="6.85546875" style="81" bestFit="1" customWidth="1"/>
    <col min="7924" max="7926" width="11" style="81" customWidth="1"/>
    <col min="7927" max="7927" width="9.5703125" style="81" customWidth="1"/>
    <col min="7928" max="7928" width="6.85546875" style="81" bestFit="1" customWidth="1"/>
    <col min="7929" max="8167" width="9.140625" style="81"/>
    <col min="8168" max="8168" width="54.28515625" style="81" customWidth="1"/>
    <col min="8169" max="8169" width="7.85546875" style="81" customWidth="1"/>
    <col min="8170" max="8172" width="11" style="81" customWidth="1"/>
    <col min="8173" max="8173" width="10.42578125" style="81" bestFit="1" customWidth="1"/>
    <col min="8174" max="8174" width="7.42578125" style="81" bestFit="1" customWidth="1"/>
    <col min="8175" max="8177" width="11" style="81" customWidth="1"/>
    <col min="8178" max="8178" width="12" style="81" bestFit="1" customWidth="1"/>
    <col min="8179" max="8179" width="6.85546875" style="81" bestFit="1" customWidth="1"/>
    <col min="8180" max="8182" width="11" style="81" customWidth="1"/>
    <col min="8183" max="8183" width="9.5703125" style="81" customWidth="1"/>
    <col min="8184" max="8184" width="6.85546875" style="81" bestFit="1" customWidth="1"/>
    <col min="8185" max="8423" width="9.140625" style="81"/>
    <col min="8424" max="8424" width="54.28515625" style="81" customWidth="1"/>
    <col min="8425" max="8425" width="7.85546875" style="81" customWidth="1"/>
    <col min="8426" max="8428" width="11" style="81" customWidth="1"/>
    <col min="8429" max="8429" width="10.42578125" style="81" bestFit="1" customWidth="1"/>
    <col min="8430" max="8430" width="7.42578125" style="81" bestFit="1" customWidth="1"/>
    <col min="8431" max="8433" width="11" style="81" customWidth="1"/>
    <col min="8434" max="8434" width="12" style="81" bestFit="1" customWidth="1"/>
    <col min="8435" max="8435" width="6.85546875" style="81" bestFit="1" customWidth="1"/>
    <col min="8436" max="8438" width="11" style="81" customWidth="1"/>
    <col min="8439" max="8439" width="9.5703125" style="81" customWidth="1"/>
    <col min="8440" max="8440" width="6.85546875" style="81" bestFit="1" customWidth="1"/>
    <col min="8441" max="8679" width="9.140625" style="81"/>
    <col min="8680" max="8680" width="54.28515625" style="81" customWidth="1"/>
    <col min="8681" max="8681" width="7.85546875" style="81" customWidth="1"/>
    <col min="8682" max="8684" width="11" style="81" customWidth="1"/>
    <col min="8685" max="8685" width="10.42578125" style="81" bestFit="1" customWidth="1"/>
    <col min="8686" max="8686" width="7.42578125" style="81" bestFit="1" customWidth="1"/>
    <col min="8687" max="8689" width="11" style="81" customWidth="1"/>
    <col min="8690" max="8690" width="12" style="81" bestFit="1" customWidth="1"/>
    <col min="8691" max="8691" width="6.85546875" style="81" bestFit="1" customWidth="1"/>
    <col min="8692" max="8694" width="11" style="81" customWidth="1"/>
    <col min="8695" max="8695" width="9.5703125" style="81" customWidth="1"/>
    <col min="8696" max="8696" width="6.85546875" style="81" bestFit="1" customWidth="1"/>
    <col min="8697" max="8935" width="9.140625" style="81"/>
    <col min="8936" max="8936" width="54.28515625" style="81" customWidth="1"/>
    <col min="8937" max="8937" width="7.85546875" style="81" customWidth="1"/>
    <col min="8938" max="8940" width="11" style="81" customWidth="1"/>
    <col min="8941" max="8941" width="10.42578125" style="81" bestFit="1" customWidth="1"/>
    <col min="8942" max="8942" width="7.42578125" style="81" bestFit="1" customWidth="1"/>
    <col min="8943" max="8945" width="11" style="81" customWidth="1"/>
    <col min="8946" max="8946" width="12" style="81" bestFit="1" customWidth="1"/>
    <col min="8947" max="8947" width="6.85546875" style="81" bestFit="1" customWidth="1"/>
    <col min="8948" max="8950" width="11" style="81" customWidth="1"/>
    <col min="8951" max="8951" width="9.5703125" style="81" customWidth="1"/>
    <col min="8952" max="8952" width="6.85546875" style="81" bestFit="1" customWidth="1"/>
    <col min="8953" max="9191" width="9.140625" style="81"/>
    <col min="9192" max="9192" width="54.28515625" style="81" customWidth="1"/>
    <col min="9193" max="9193" width="7.85546875" style="81" customWidth="1"/>
    <col min="9194" max="9196" width="11" style="81" customWidth="1"/>
    <col min="9197" max="9197" width="10.42578125" style="81" bestFit="1" customWidth="1"/>
    <col min="9198" max="9198" width="7.42578125" style="81" bestFit="1" customWidth="1"/>
    <col min="9199" max="9201" width="11" style="81" customWidth="1"/>
    <col min="9202" max="9202" width="12" style="81" bestFit="1" customWidth="1"/>
    <col min="9203" max="9203" width="6.85546875" style="81" bestFit="1" customWidth="1"/>
    <col min="9204" max="9206" width="11" style="81" customWidth="1"/>
    <col min="9207" max="9207" width="9.5703125" style="81" customWidth="1"/>
    <col min="9208" max="9208" width="6.85546875" style="81" bestFit="1" customWidth="1"/>
    <col min="9209" max="9447" width="9.140625" style="81"/>
    <col min="9448" max="9448" width="54.28515625" style="81" customWidth="1"/>
    <col min="9449" max="9449" width="7.85546875" style="81" customWidth="1"/>
    <col min="9450" max="9452" width="11" style="81" customWidth="1"/>
    <col min="9453" max="9453" width="10.42578125" style="81" bestFit="1" customWidth="1"/>
    <col min="9454" max="9454" width="7.42578125" style="81" bestFit="1" customWidth="1"/>
    <col min="9455" max="9457" width="11" style="81" customWidth="1"/>
    <col min="9458" max="9458" width="12" style="81" bestFit="1" customWidth="1"/>
    <col min="9459" max="9459" width="6.85546875" style="81" bestFit="1" customWidth="1"/>
    <col min="9460" max="9462" width="11" style="81" customWidth="1"/>
    <col min="9463" max="9463" width="9.5703125" style="81" customWidth="1"/>
    <col min="9464" max="9464" width="6.85546875" style="81" bestFit="1" customWidth="1"/>
    <col min="9465" max="9703" width="9.140625" style="81"/>
    <col min="9704" max="9704" width="54.28515625" style="81" customWidth="1"/>
    <col min="9705" max="9705" width="7.85546875" style="81" customWidth="1"/>
    <col min="9706" max="9708" width="11" style="81" customWidth="1"/>
    <col min="9709" max="9709" width="10.42578125" style="81" bestFit="1" customWidth="1"/>
    <col min="9710" max="9710" width="7.42578125" style="81" bestFit="1" customWidth="1"/>
    <col min="9711" max="9713" width="11" style="81" customWidth="1"/>
    <col min="9714" max="9714" width="12" style="81" bestFit="1" customWidth="1"/>
    <col min="9715" max="9715" width="6.85546875" style="81" bestFit="1" customWidth="1"/>
    <col min="9716" max="9718" width="11" style="81" customWidth="1"/>
    <col min="9719" max="9719" width="9.5703125" style="81" customWidth="1"/>
    <col min="9720" max="9720" width="6.85546875" style="81" bestFit="1" customWidth="1"/>
    <col min="9721" max="9959" width="9.140625" style="81"/>
    <col min="9960" max="9960" width="54.28515625" style="81" customWidth="1"/>
    <col min="9961" max="9961" width="7.85546875" style="81" customWidth="1"/>
    <col min="9962" max="9964" width="11" style="81" customWidth="1"/>
    <col min="9965" max="9965" width="10.42578125" style="81" bestFit="1" customWidth="1"/>
    <col min="9966" max="9966" width="7.42578125" style="81" bestFit="1" customWidth="1"/>
    <col min="9967" max="9969" width="11" style="81" customWidth="1"/>
    <col min="9970" max="9970" width="12" style="81" bestFit="1" customWidth="1"/>
    <col min="9971" max="9971" width="6.85546875" style="81" bestFit="1" customWidth="1"/>
    <col min="9972" max="9974" width="11" style="81" customWidth="1"/>
    <col min="9975" max="9975" width="9.5703125" style="81" customWidth="1"/>
    <col min="9976" max="9976" width="6.85546875" style="81" bestFit="1" customWidth="1"/>
    <col min="9977" max="10215" width="9.140625" style="81"/>
    <col min="10216" max="10216" width="54.28515625" style="81" customWidth="1"/>
    <col min="10217" max="10217" width="7.85546875" style="81" customWidth="1"/>
    <col min="10218" max="10220" width="11" style="81" customWidth="1"/>
    <col min="10221" max="10221" width="10.42578125" style="81" bestFit="1" customWidth="1"/>
    <col min="10222" max="10222" width="7.42578125" style="81" bestFit="1" customWidth="1"/>
    <col min="10223" max="10225" width="11" style="81" customWidth="1"/>
    <col min="10226" max="10226" width="12" style="81" bestFit="1" customWidth="1"/>
    <col min="10227" max="10227" width="6.85546875" style="81" bestFit="1" customWidth="1"/>
    <col min="10228" max="10230" width="11" style="81" customWidth="1"/>
    <col min="10231" max="10231" width="9.5703125" style="81" customWidth="1"/>
    <col min="10232" max="10232" width="6.85546875" style="81" bestFit="1" customWidth="1"/>
    <col min="10233" max="10471" width="9.140625" style="81"/>
    <col min="10472" max="10472" width="54.28515625" style="81" customWidth="1"/>
    <col min="10473" max="10473" width="7.85546875" style="81" customWidth="1"/>
    <col min="10474" max="10476" width="11" style="81" customWidth="1"/>
    <col min="10477" max="10477" width="10.42578125" style="81" bestFit="1" customWidth="1"/>
    <col min="10478" max="10478" width="7.42578125" style="81" bestFit="1" customWidth="1"/>
    <col min="10479" max="10481" width="11" style="81" customWidth="1"/>
    <col min="10482" max="10482" width="12" style="81" bestFit="1" customWidth="1"/>
    <col min="10483" max="10483" width="6.85546875" style="81" bestFit="1" customWidth="1"/>
    <col min="10484" max="10486" width="11" style="81" customWidth="1"/>
    <col min="10487" max="10487" width="9.5703125" style="81" customWidth="1"/>
    <col min="10488" max="10488" width="6.85546875" style="81" bestFit="1" customWidth="1"/>
    <col min="10489" max="10727" width="9.140625" style="81"/>
    <col min="10728" max="10728" width="54.28515625" style="81" customWidth="1"/>
    <col min="10729" max="10729" width="7.85546875" style="81" customWidth="1"/>
    <col min="10730" max="10732" width="11" style="81" customWidth="1"/>
    <col min="10733" max="10733" width="10.42578125" style="81" bestFit="1" customWidth="1"/>
    <col min="10734" max="10734" width="7.42578125" style="81" bestFit="1" customWidth="1"/>
    <col min="10735" max="10737" width="11" style="81" customWidth="1"/>
    <col min="10738" max="10738" width="12" style="81" bestFit="1" customWidth="1"/>
    <col min="10739" max="10739" width="6.85546875" style="81" bestFit="1" customWidth="1"/>
    <col min="10740" max="10742" width="11" style="81" customWidth="1"/>
    <col min="10743" max="10743" width="9.5703125" style="81" customWidth="1"/>
    <col min="10744" max="10744" width="6.85546875" style="81" bestFit="1" customWidth="1"/>
    <col min="10745" max="10983" width="9.140625" style="81"/>
    <col min="10984" max="10984" width="54.28515625" style="81" customWidth="1"/>
    <col min="10985" max="10985" width="7.85546875" style="81" customWidth="1"/>
    <col min="10986" max="10988" width="11" style="81" customWidth="1"/>
    <col min="10989" max="10989" width="10.42578125" style="81" bestFit="1" customWidth="1"/>
    <col min="10990" max="10990" width="7.42578125" style="81" bestFit="1" customWidth="1"/>
    <col min="10991" max="10993" width="11" style="81" customWidth="1"/>
    <col min="10994" max="10994" width="12" style="81" bestFit="1" customWidth="1"/>
    <col min="10995" max="10995" width="6.85546875" style="81" bestFit="1" customWidth="1"/>
    <col min="10996" max="10998" width="11" style="81" customWidth="1"/>
    <col min="10999" max="10999" width="9.5703125" style="81" customWidth="1"/>
    <col min="11000" max="11000" width="6.85546875" style="81" bestFit="1" customWidth="1"/>
    <col min="11001" max="11239" width="9.140625" style="81"/>
    <col min="11240" max="11240" width="54.28515625" style="81" customWidth="1"/>
    <col min="11241" max="11241" width="7.85546875" style="81" customWidth="1"/>
    <col min="11242" max="11244" width="11" style="81" customWidth="1"/>
    <col min="11245" max="11245" width="10.42578125" style="81" bestFit="1" customWidth="1"/>
    <col min="11246" max="11246" width="7.42578125" style="81" bestFit="1" customWidth="1"/>
    <col min="11247" max="11249" width="11" style="81" customWidth="1"/>
    <col min="11250" max="11250" width="12" style="81" bestFit="1" customWidth="1"/>
    <col min="11251" max="11251" width="6.85546875" style="81" bestFit="1" customWidth="1"/>
    <col min="11252" max="11254" width="11" style="81" customWidth="1"/>
    <col min="11255" max="11255" width="9.5703125" style="81" customWidth="1"/>
    <col min="11256" max="11256" width="6.85546875" style="81" bestFit="1" customWidth="1"/>
    <col min="11257" max="11495" width="9.140625" style="81"/>
    <col min="11496" max="11496" width="54.28515625" style="81" customWidth="1"/>
    <col min="11497" max="11497" width="7.85546875" style="81" customWidth="1"/>
    <col min="11498" max="11500" width="11" style="81" customWidth="1"/>
    <col min="11501" max="11501" width="10.42578125" style="81" bestFit="1" customWidth="1"/>
    <col min="11502" max="11502" width="7.42578125" style="81" bestFit="1" customWidth="1"/>
    <col min="11503" max="11505" width="11" style="81" customWidth="1"/>
    <col min="11506" max="11506" width="12" style="81" bestFit="1" customWidth="1"/>
    <col min="11507" max="11507" width="6.85546875" style="81" bestFit="1" customWidth="1"/>
    <col min="11508" max="11510" width="11" style="81" customWidth="1"/>
    <col min="11511" max="11511" width="9.5703125" style="81" customWidth="1"/>
    <col min="11512" max="11512" width="6.85546875" style="81" bestFit="1" customWidth="1"/>
    <col min="11513" max="11751" width="9.140625" style="81"/>
    <col min="11752" max="11752" width="54.28515625" style="81" customWidth="1"/>
    <col min="11753" max="11753" width="7.85546875" style="81" customWidth="1"/>
    <col min="11754" max="11756" width="11" style="81" customWidth="1"/>
    <col min="11757" max="11757" width="10.42578125" style="81" bestFit="1" customWidth="1"/>
    <col min="11758" max="11758" width="7.42578125" style="81" bestFit="1" customWidth="1"/>
    <col min="11759" max="11761" width="11" style="81" customWidth="1"/>
    <col min="11762" max="11762" width="12" style="81" bestFit="1" customWidth="1"/>
    <col min="11763" max="11763" width="6.85546875" style="81" bestFit="1" customWidth="1"/>
    <col min="11764" max="11766" width="11" style="81" customWidth="1"/>
    <col min="11767" max="11767" width="9.5703125" style="81" customWidth="1"/>
    <col min="11768" max="11768" width="6.85546875" style="81" bestFit="1" customWidth="1"/>
    <col min="11769" max="12007" width="9.140625" style="81"/>
    <col min="12008" max="12008" width="54.28515625" style="81" customWidth="1"/>
    <col min="12009" max="12009" width="7.85546875" style="81" customWidth="1"/>
    <col min="12010" max="12012" width="11" style="81" customWidth="1"/>
    <col min="12013" max="12013" width="10.42578125" style="81" bestFit="1" customWidth="1"/>
    <col min="12014" max="12014" width="7.42578125" style="81" bestFit="1" customWidth="1"/>
    <col min="12015" max="12017" width="11" style="81" customWidth="1"/>
    <col min="12018" max="12018" width="12" style="81" bestFit="1" customWidth="1"/>
    <col min="12019" max="12019" width="6.85546875" style="81" bestFit="1" customWidth="1"/>
    <col min="12020" max="12022" width="11" style="81" customWidth="1"/>
    <col min="12023" max="12023" width="9.5703125" style="81" customWidth="1"/>
    <col min="12024" max="12024" width="6.85546875" style="81" bestFit="1" customWidth="1"/>
    <col min="12025" max="12263" width="9.140625" style="81"/>
    <col min="12264" max="12264" width="54.28515625" style="81" customWidth="1"/>
    <col min="12265" max="12265" width="7.85546875" style="81" customWidth="1"/>
    <col min="12266" max="12268" width="11" style="81" customWidth="1"/>
    <col min="12269" max="12269" width="10.42578125" style="81" bestFit="1" customWidth="1"/>
    <col min="12270" max="12270" width="7.42578125" style="81" bestFit="1" customWidth="1"/>
    <col min="12271" max="12273" width="11" style="81" customWidth="1"/>
    <col min="12274" max="12274" width="12" style="81" bestFit="1" customWidth="1"/>
    <col min="12275" max="12275" width="6.85546875" style="81" bestFit="1" customWidth="1"/>
    <col min="12276" max="12278" width="11" style="81" customWidth="1"/>
    <col min="12279" max="12279" width="9.5703125" style="81" customWidth="1"/>
    <col min="12280" max="12280" width="6.85546875" style="81" bestFit="1" customWidth="1"/>
    <col min="12281" max="12519" width="9.140625" style="81"/>
    <col min="12520" max="12520" width="54.28515625" style="81" customWidth="1"/>
    <col min="12521" max="12521" width="7.85546875" style="81" customWidth="1"/>
    <col min="12522" max="12524" width="11" style="81" customWidth="1"/>
    <col min="12525" max="12525" width="10.42578125" style="81" bestFit="1" customWidth="1"/>
    <col min="12526" max="12526" width="7.42578125" style="81" bestFit="1" customWidth="1"/>
    <col min="12527" max="12529" width="11" style="81" customWidth="1"/>
    <col min="12530" max="12530" width="12" style="81" bestFit="1" customWidth="1"/>
    <col min="12531" max="12531" width="6.85546875" style="81" bestFit="1" customWidth="1"/>
    <col min="12532" max="12534" width="11" style="81" customWidth="1"/>
    <col min="12535" max="12535" width="9.5703125" style="81" customWidth="1"/>
    <col min="12536" max="12536" width="6.85546875" style="81" bestFit="1" customWidth="1"/>
    <col min="12537" max="12775" width="9.140625" style="81"/>
    <col min="12776" max="12776" width="54.28515625" style="81" customWidth="1"/>
    <col min="12777" max="12777" width="7.85546875" style="81" customWidth="1"/>
    <col min="12778" max="12780" width="11" style="81" customWidth="1"/>
    <col min="12781" max="12781" width="10.42578125" style="81" bestFit="1" customWidth="1"/>
    <col min="12782" max="12782" width="7.42578125" style="81" bestFit="1" customWidth="1"/>
    <col min="12783" max="12785" width="11" style="81" customWidth="1"/>
    <col min="12786" max="12786" width="12" style="81" bestFit="1" customWidth="1"/>
    <col min="12787" max="12787" width="6.85546875" style="81" bestFit="1" customWidth="1"/>
    <col min="12788" max="12790" width="11" style="81" customWidth="1"/>
    <col min="12791" max="12791" width="9.5703125" style="81" customWidth="1"/>
    <col min="12792" max="12792" width="6.85546875" style="81" bestFit="1" customWidth="1"/>
    <col min="12793" max="13031" width="9.140625" style="81"/>
    <col min="13032" max="13032" width="54.28515625" style="81" customWidth="1"/>
    <col min="13033" max="13033" width="7.85546875" style="81" customWidth="1"/>
    <col min="13034" max="13036" width="11" style="81" customWidth="1"/>
    <col min="13037" max="13037" width="10.42578125" style="81" bestFit="1" customWidth="1"/>
    <col min="13038" max="13038" width="7.42578125" style="81" bestFit="1" customWidth="1"/>
    <col min="13039" max="13041" width="11" style="81" customWidth="1"/>
    <col min="13042" max="13042" width="12" style="81" bestFit="1" customWidth="1"/>
    <col min="13043" max="13043" width="6.85546875" style="81" bestFit="1" customWidth="1"/>
    <col min="13044" max="13046" width="11" style="81" customWidth="1"/>
    <col min="13047" max="13047" width="9.5703125" style="81" customWidth="1"/>
    <col min="13048" max="13048" width="6.85546875" style="81" bestFit="1" customWidth="1"/>
    <col min="13049" max="13287" width="9.140625" style="81"/>
    <col min="13288" max="13288" width="54.28515625" style="81" customWidth="1"/>
    <col min="13289" max="13289" width="7.85546875" style="81" customWidth="1"/>
    <col min="13290" max="13292" width="11" style="81" customWidth="1"/>
    <col min="13293" max="13293" width="10.42578125" style="81" bestFit="1" customWidth="1"/>
    <col min="13294" max="13294" width="7.42578125" style="81" bestFit="1" customWidth="1"/>
    <col min="13295" max="13297" width="11" style="81" customWidth="1"/>
    <col min="13298" max="13298" width="12" style="81" bestFit="1" customWidth="1"/>
    <col min="13299" max="13299" width="6.85546875" style="81" bestFit="1" customWidth="1"/>
    <col min="13300" max="13302" width="11" style="81" customWidth="1"/>
    <col min="13303" max="13303" width="9.5703125" style="81" customWidth="1"/>
    <col min="13304" max="13304" width="6.85546875" style="81" bestFit="1" customWidth="1"/>
    <col min="13305" max="13543" width="9.140625" style="81"/>
    <col min="13544" max="13544" width="54.28515625" style="81" customWidth="1"/>
    <col min="13545" max="13545" width="7.85546875" style="81" customWidth="1"/>
    <col min="13546" max="13548" width="11" style="81" customWidth="1"/>
    <col min="13549" max="13549" width="10.42578125" style="81" bestFit="1" customWidth="1"/>
    <col min="13550" max="13550" width="7.42578125" style="81" bestFit="1" customWidth="1"/>
    <col min="13551" max="13553" width="11" style="81" customWidth="1"/>
    <col min="13554" max="13554" width="12" style="81" bestFit="1" customWidth="1"/>
    <col min="13555" max="13555" width="6.85546875" style="81" bestFit="1" customWidth="1"/>
    <col min="13556" max="13558" width="11" style="81" customWidth="1"/>
    <col min="13559" max="13559" width="9.5703125" style="81" customWidth="1"/>
    <col min="13560" max="13560" width="6.85546875" style="81" bestFit="1" customWidth="1"/>
    <col min="13561" max="13799" width="9.140625" style="81"/>
    <col min="13800" max="13800" width="54.28515625" style="81" customWidth="1"/>
    <col min="13801" max="13801" width="7.85546875" style="81" customWidth="1"/>
    <col min="13802" max="13804" width="11" style="81" customWidth="1"/>
    <col min="13805" max="13805" width="10.42578125" style="81" bestFit="1" customWidth="1"/>
    <col min="13806" max="13806" width="7.42578125" style="81" bestFit="1" customWidth="1"/>
    <col min="13807" max="13809" width="11" style="81" customWidth="1"/>
    <col min="13810" max="13810" width="12" style="81" bestFit="1" customWidth="1"/>
    <col min="13811" max="13811" width="6.85546875" style="81" bestFit="1" customWidth="1"/>
    <col min="13812" max="13814" width="11" style="81" customWidth="1"/>
    <col min="13815" max="13815" width="9.5703125" style="81" customWidth="1"/>
    <col min="13816" max="13816" width="6.85546875" style="81" bestFit="1" customWidth="1"/>
    <col min="13817" max="14055" width="9.140625" style="81"/>
    <col min="14056" max="14056" width="54.28515625" style="81" customWidth="1"/>
    <col min="14057" max="14057" width="7.85546875" style="81" customWidth="1"/>
    <col min="14058" max="14060" width="11" style="81" customWidth="1"/>
    <col min="14061" max="14061" width="10.42578125" style="81" bestFit="1" customWidth="1"/>
    <col min="14062" max="14062" width="7.42578125" style="81" bestFit="1" customWidth="1"/>
    <col min="14063" max="14065" width="11" style="81" customWidth="1"/>
    <col min="14066" max="14066" width="12" style="81" bestFit="1" customWidth="1"/>
    <col min="14067" max="14067" width="6.85546875" style="81" bestFit="1" customWidth="1"/>
    <col min="14068" max="14070" width="11" style="81" customWidth="1"/>
    <col min="14071" max="14071" width="9.5703125" style="81" customWidth="1"/>
    <col min="14072" max="14072" width="6.85546875" style="81" bestFit="1" customWidth="1"/>
    <col min="14073" max="14311" width="9.140625" style="81"/>
    <col min="14312" max="14312" width="54.28515625" style="81" customWidth="1"/>
    <col min="14313" max="14313" width="7.85546875" style="81" customWidth="1"/>
    <col min="14314" max="14316" width="11" style="81" customWidth="1"/>
    <col min="14317" max="14317" width="10.42578125" style="81" bestFit="1" customWidth="1"/>
    <col min="14318" max="14318" width="7.42578125" style="81" bestFit="1" customWidth="1"/>
    <col min="14319" max="14321" width="11" style="81" customWidth="1"/>
    <col min="14322" max="14322" width="12" style="81" bestFit="1" customWidth="1"/>
    <col min="14323" max="14323" width="6.85546875" style="81" bestFit="1" customWidth="1"/>
    <col min="14324" max="14326" width="11" style="81" customWidth="1"/>
    <col min="14327" max="14327" width="9.5703125" style="81" customWidth="1"/>
    <col min="14328" max="14328" width="6.85546875" style="81" bestFit="1" customWidth="1"/>
    <col min="14329" max="14567" width="9.140625" style="81"/>
    <col min="14568" max="14568" width="54.28515625" style="81" customWidth="1"/>
    <col min="14569" max="14569" width="7.85546875" style="81" customWidth="1"/>
    <col min="14570" max="14572" width="11" style="81" customWidth="1"/>
    <col min="14573" max="14573" width="10.42578125" style="81" bestFit="1" customWidth="1"/>
    <col min="14574" max="14574" width="7.42578125" style="81" bestFit="1" customWidth="1"/>
    <col min="14575" max="14577" width="11" style="81" customWidth="1"/>
    <col min="14578" max="14578" width="12" style="81" bestFit="1" customWidth="1"/>
    <col min="14579" max="14579" width="6.85546875" style="81" bestFit="1" customWidth="1"/>
    <col min="14580" max="14582" width="11" style="81" customWidth="1"/>
    <col min="14583" max="14583" width="9.5703125" style="81" customWidth="1"/>
    <col min="14584" max="14584" width="6.85546875" style="81" bestFit="1" customWidth="1"/>
    <col min="14585" max="14823" width="9.140625" style="81"/>
    <col min="14824" max="14824" width="54.28515625" style="81" customWidth="1"/>
    <col min="14825" max="14825" width="7.85546875" style="81" customWidth="1"/>
    <col min="14826" max="14828" width="11" style="81" customWidth="1"/>
    <col min="14829" max="14829" width="10.42578125" style="81" bestFit="1" customWidth="1"/>
    <col min="14830" max="14830" width="7.42578125" style="81" bestFit="1" customWidth="1"/>
    <col min="14831" max="14833" width="11" style="81" customWidth="1"/>
    <col min="14834" max="14834" width="12" style="81" bestFit="1" customWidth="1"/>
    <col min="14835" max="14835" width="6.85546875" style="81" bestFit="1" customWidth="1"/>
    <col min="14836" max="14838" width="11" style="81" customWidth="1"/>
    <col min="14839" max="14839" width="9.5703125" style="81" customWidth="1"/>
    <col min="14840" max="14840" width="6.85546875" style="81" bestFit="1" customWidth="1"/>
    <col min="14841" max="15079" width="9.140625" style="81"/>
    <col min="15080" max="15080" width="54.28515625" style="81" customWidth="1"/>
    <col min="15081" max="15081" width="7.85546875" style="81" customWidth="1"/>
    <col min="15082" max="15084" width="11" style="81" customWidth="1"/>
    <col min="15085" max="15085" width="10.42578125" style="81" bestFit="1" customWidth="1"/>
    <col min="15086" max="15086" width="7.42578125" style="81" bestFit="1" customWidth="1"/>
    <col min="15087" max="15089" width="11" style="81" customWidth="1"/>
    <col min="15090" max="15090" width="12" style="81" bestFit="1" customWidth="1"/>
    <col min="15091" max="15091" width="6.85546875" style="81" bestFit="1" customWidth="1"/>
    <col min="15092" max="15094" width="11" style="81" customWidth="1"/>
    <col min="15095" max="15095" width="9.5703125" style="81" customWidth="1"/>
    <col min="15096" max="15096" width="6.85546875" style="81" bestFit="1" customWidth="1"/>
    <col min="15097" max="15335" width="9.140625" style="81"/>
    <col min="15336" max="15336" width="54.28515625" style="81" customWidth="1"/>
    <col min="15337" max="15337" width="7.85546875" style="81" customWidth="1"/>
    <col min="15338" max="15340" width="11" style="81" customWidth="1"/>
    <col min="15341" max="15341" width="10.42578125" style="81" bestFit="1" customWidth="1"/>
    <col min="15342" max="15342" width="7.42578125" style="81" bestFit="1" customWidth="1"/>
    <col min="15343" max="15345" width="11" style="81" customWidth="1"/>
    <col min="15346" max="15346" width="12" style="81" bestFit="1" customWidth="1"/>
    <col min="15347" max="15347" width="6.85546875" style="81" bestFit="1" customWidth="1"/>
    <col min="15348" max="15350" width="11" style="81" customWidth="1"/>
    <col min="15351" max="15351" width="9.5703125" style="81" customWidth="1"/>
    <col min="15352" max="15352" width="6.85546875" style="81" bestFit="1" customWidth="1"/>
    <col min="15353" max="15591" width="9.140625" style="81"/>
    <col min="15592" max="15592" width="54.28515625" style="81" customWidth="1"/>
    <col min="15593" max="15593" width="7.85546875" style="81" customWidth="1"/>
    <col min="15594" max="15596" width="11" style="81" customWidth="1"/>
    <col min="15597" max="15597" width="10.42578125" style="81" bestFit="1" customWidth="1"/>
    <col min="15598" max="15598" width="7.42578125" style="81" bestFit="1" customWidth="1"/>
    <col min="15599" max="15601" width="11" style="81" customWidth="1"/>
    <col min="15602" max="15602" width="12" style="81" bestFit="1" customWidth="1"/>
    <col min="15603" max="15603" width="6.85546875" style="81" bestFit="1" customWidth="1"/>
    <col min="15604" max="15606" width="11" style="81" customWidth="1"/>
    <col min="15607" max="15607" width="9.5703125" style="81" customWidth="1"/>
    <col min="15608" max="15608" width="6.85546875" style="81" bestFit="1" customWidth="1"/>
    <col min="15609" max="15847" width="9.140625" style="81"/>
    <col min="15848" max="15848" width="54.28515625" style="81" customWidth="1"/>
    <col min="15849" max="15849" width="7.85546875" style="81" customWidth="1"/>
    <col min="15850" max="15852" width="11" style="81" customWidth="1"/>
    <col min="15853" max="15853" width="10.42578125" style="81" bestFit="1" customWidth="1"/>
    <col min="15854" max="15854" width="7.42578125" style="81" bestFit="1" customWidth="1"/>
    <col min="15855" max="15857" width="11" style="81" customWidth="1"/>
    <col min="15858" max="15858" width="12" style="81" bestFit="1" customWidth="1"/>
    <col min="15859" max="15859" width="6.85546875" style="81" bestFit="1" customWidth="1"/>
    <col min="15860" max="15862" width="11" style="81" customWidth="1"/>
    <col min="15863" max="15863" width="9.5703125" style="81" customWidth="1"/>
    <col min="15864" max="15864" width="6.85546875" style="81" bestFit="1" customWidth="1"/>
    <col min="15865" max="16103" width="9.140625" style="81"/>
    <col min="16104" max="16104" width="54.28515625" style="81" customWidth="1"/>
    <col min="16105" max="16105" width="7.85546875" style="81" customWidth="1"/>
    <col min="16106" max="16108" width="11" style="81" customWidth="1"/>
    <col min="16109" max="16109" width="10.42578125" style="81" bestFit="1" customWidth="1"/>
    <col min="16110" max="16110" width="7.42578125" style="81" bestFit="1" customWidth="1"/>
    <col min="16111" max="16113" width="11" style="81" customWidth="1"/>
    <col min="16114" max="16114" width="12" style="81" bestFit="1" customWidth="1"/>
    <col min="16115" max="16115" width="6.85546875" style="81" bestFit="1" customWidth="1"/>
    <col min="16116" max="16118" width="11" style="81" customWidth="1"/>
    <col min="16119" max="16119" width="9.5703125" style="81" customWidth="1"/>
    <col min="16120" max="16120" width="6.85546875" style="81" bestFit="1" customWidth="1"/>
    <col min="16121" max="16384" width="9.140625" style="81"/>
  </cols>
  <sheetData>
    <row r="1" spans="1:17" ht="24" customHeight="1" thickBot="1" x14ac:dyDescent="0.3">
      <c r="A1" s="233" t="s">
        <v>58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86"/>
      <c r="P1" s="146"/>
      <c r="Q1" s="147"/>
    </row>
    <row r="2" spans="1:17" s="91" customFormat="1" ht="36.75" customHeight="1" x14ac:dyDescent="0.25">
      <c r="A2" s="235" t="s">
        <v>59</v>
      </c>
      <c r="B2" s="235" t="s">
        <v>60</v>
      </c>
      <c r="C2" s="237" t="s">
        <v>61</v>
      </c>
      <c r="D2" s="238"/>
      <c r="E2" s="238"/>
      <c r="F2" s="238"/>
      <c r="G2" s="239"/>
      <c r="H2" s="237" t="s">
        <v>62</v>
      </c>
      <c r="I2" s="238"/>
      <c r="J2" s="238"/>
      <c r="K2" s="238"/>
      <c r="L2" s="239"/>
      <c r="M2" s="237" t="s">
        <v>843</v>
      </c>
      <c r="N2" s="238"/>
      <c r="O2" s="238"/>
      <c r="P2" s="238"/>
      <c r="Q2" s="239"/>
    </row>
    <row r="3" spans="1:17" s="91" customFormat="1" ht="34.5" customHeight="1" thickBot="1" x14ac:dyDescent="0.3">
      <c r="A3" s="236"/>
      <c r="B3" s="236"/>
      <c r="C3" s="99" t="s">
        <v>63</v>
      </c>
      <c r="D3" s="100" t="s">
        <v>6</v>
      </c>
      <c r="E3" s="100" t="s">
        <v>7</v>
      </c>
      <c r="F3" s="136" t="s">
        <v>64</v>
      </c>
      <c r="G3" s="137" t="s">
        <v>65</v>
      </c>
      <c r="H3" s="101" t="s">
        <v>63</v>
      </c>
      <c r="I3" s="102" t="s">
        <v>6</v>
      </c>
      <c r="J3" s="102" t="s">
        <v>7</v>
      </c>
      <c r="K3" s="144" t="s">
        <v>64</v>
      </c>
      <c r="L3" s="137" t="s">
        <v>65</v>
      </c>
      <c r="M3" s="101" t="s">
        <v>63</v>
      </c>
      <c r="N3" s="102" t="s">
        <v>6</v>
      </c>
      <c r="O3" s="102" t="s">
        <v>7</v>
      </c>
      <c r="P3" s="144" t="s">
        <v>64</v>
      </c>
      <c r="Q3" s="137" t="s">
        <v>65</v>
      </c>
    </row>
    <row r="4" spans="1:17" s="3" customFormat="1" ht="22.5" customHeight="1" x14ac:dyDescent="0.25">
      <c r="A4" s="103" t="s">
        <v>66</v>
      </c>
      <c r="B4" s="11"/>
      <c r="C4" s="98">
        <v>8926261.5999999996</v>
      </c>
      <c r="D4" s="98">
        <v>14146722.42</v>
      </c>
      <c r="E4" s="98">
        <v>12757412.584319999</v>
      </c>
      <c r="F4" s="138">
        <v>-1388309.8356800003</v>
      </c>
      <c r="G4" s="138">
        <f>E4/D4*100</f>
        <v>90.17928114772468</v>
      </c>
      <c r="H4" s="98">
        <v>8949011.0999999996</v>
      </c>
      <c r="I4" s="98">
        <v>13423564.720000001</v>
      </c>
      <c r="J4" s="98">
        <v>12033179.584319999</v>
      </c>
      <c r="K4" s="138">
        <v>-1390385.1356800003</v>
      </c>
      <c r="L4" s="138">
        <f>J4/I4*100</f>
        <v>89.642206338764524</v>
      </c>
      <c r="M4" s="98">
        <v>-22749.5</v>
      </c>
      <c r="N4" s="98">
        <v>-20842.3</v>
      </c>
      <c r="O4" s="98">
        <v>-18767</v>
      </c>
      <c r="P4" s="138">
        <v>2075.3000000000002</v>
      </c>
      <c r="Q4" s="148">
        <f>O4/N4*100</f>
        <v>90.042845559271285</v>
      </c>
    </row>
    <row r="5" spans="1:17" s="4" customFormat="1" ht="22.5" customHeight="1" x14ac:dyDescent="0.25">
      <c r="A5" s="104" t="s">
        <v>67</v>
      </c>
      <c r="B5" s="2"/>
      <c r="C5" s="90">
        <v>0</v>
      </c>
      <c r="D5" s="90">
        <v>1907.2</v>
      </c>
      <c r="E5" s="90">
        <v>650</v>
      </c>
      <c r="F5" s="139">
        <v>-257.2</v>
      </c>
      <c r="G5" s="139">
        <f t="shared" ref="G5:G61" si="0">E5/D5*100</f>
        <v>34.081375838926178</v>
      </c>
      <c r="H5" s="90">
        <v>0</v>
      </c>
      <c r="I5" s="90">
        <v>0</v>
      </c>
      <c r="J5" s="90">
        <v>0</v>
      </c>
      <c r="K5" s="139">
        <v>0</v>
      </c>
      <c r="L5" s="139"/>
      <c r="M5" s="90">
        <v>0</v>
      </c>
      <c r="N5" s="90">
        <v>1907.2</v>
      </c>
      <c r="O5" s="90">
        <v>1650</v>
      </c>
      <c r="P5" s="139">
        <v>-257.2</v>
      </c>
      <c r="Q5" s="148">
        <f t="shared" ref="Q5:Q68" si="1">O5/N5*100</f>
        <v>86.514261744966433</v>
      </c>
    </row>
    <row r="6" spans="1:17" s="3" customFormat="1" ht="22.5" customHeight="1" x14ac:dyDescent="0.25">
      <c r="A6" s="105" t="s">
        <v>68</v>
      </c>
      <c r="B6" s="2"/>
      <c r="C6" s="90">
        <v>0</v>
      </c>
      <c r="D6" s="90">
        <v>1907.2</v>
      </c>
      <c r="E6" s="90">
        <v>650</v>
      </c>
      <c r="F6" s="139">
        <v>-257.2</v>
      </c>
      <c r="G6" s="139">
        <f t="shared" si="0"/>
        <v>34.081375838926178</v>
      </c>
      <c r="H6" s="90">
        <v>0</v>
      </c>
      <c r="I6" s="90">
        <v>0</v>
      </c>
      <c r="J6" s="90">
        <v>0</v>
      </c>
      <c r="K6" s="139">
        <v>0</v>
      </c>
      <c r="L6" s="139"/>
      <c r="M6" s="90">
        <v>0</v>
      </c>
      <c r="N6" s="90">
        <v>1907.2</v>
      </c>
      <c r="O6" s="90">
        <v>1650</v>
      </c>
      <c r="P6" s="139">
        <v>-257.2</v>
      </c>
      <c r="Q6" s="148">
        <f t="shared" si="1"/>
        <v>86.514261744966433</v>
      </c>
    </row>
    <row r="7" spans="1:17" s="4" customFormat="1" ht="22.5" customHeight="1" x14ac:dyDescent="0.25">
      <c r="A7" s="106" t="s">
        <v>69</v>
      </c>
      <c r="B7" s="5"/>
      <c r="C7" s="90">
        <v>0</v>
      </c>
      <c r="D7" s="90">
        <v>40</v>
      </c>
      <c r="E7" s="90">
        <v>217.15100000000001</v>
      </c>
      <c r="F7" s="139">
        <v>177.15100000000001</v>
      </c>
      <c r="G7" s="139">
        <f t="shared" si="0"/>
        <v>542.87749999999994</v>
      </c>
      <c r="H7" s="90">
        <v>0</v>
      </c>
      <c r="I7" s="90">
        <v>0</v>
      </c>
      <c r="J7" s="90">
        <v>0</v>
      </c>
      <c r="K7" s="139">
        <v>0</v>
      </c>
      <c r="L7" s="139"/>
      <c r="M7" s="90">
        <v>0</v>
      </c>
      <c r="N7" s="90">
        <v>40</v>
      </c>
      <c r="O7" s="90">
        <v>217.15100000000001</v>
      </c>
      <c r="P7" s="139">
        <v>177.15100000000001</v>
      </c>
      <c r="Q7" s="148">
        <f t="shared" si="1"/>
        <v>542.87749999999994</v>
      </c>
    </row>
    <row r="8" spans="1:17" s="4" customFormat="1" ht="22.5" customHeight="1" x14ac:dyDescent="0.25">
      <c r="A8" s="106" t="s">
        <v>70</v>
      </c>
      <c r="B8" s="6"/>
      <c r="C8" s="90">
        <v>0</v>
      </c>
      <c r="D8" s="90">
        <v>1947.2</v>
      </c>
      <c r="E8" s="90">
        <v>867.15099999999995</v>
      </c>
      <c r="F8" s="139">
        <v>-80.049000000000007</v>
      </c>
      <c r="G8" s="139">
        <f t="shared" si="0"/>
        <v>44.533227198027937</v>
      </c>
      <c r="H8" s="90">
        <v>0</v>
      </c>
      <c r="I8" s="90">
        <v>0</v>
      </c>
      <c r="J8" s="90">
        <v>0</v>
      </c>
      <c r="K8" s="139">
        <v>0</v>
      </c>
      <c r="L8" s="139"/>
      <c r="M8" s="90">
        <v>0</v>
      </c>
      <c r="N8" s="90">
        <v>1947.2</v>
      </c>
      <c r="O8" s="90">
        <v>1867.1510000000001</v>
      </c>
      <c r="P8" s="139">
        <v>-80.049000000000007</v>
      </c>
      <c r="Q8" s="148">
        <f t="shared" si="1"/>
        <v>95.889020131470829</v>
      </c>
    </row>
    <row r="9" spans="1:17" s="4" customFormat="1" ht="22.5" customHeight="1" x14ac:dyDescent="0.25">
      <c r="A9" s="105" t="s">
        <v>71</v>
      </c>
      <c r="B9" s="6" t="s">
        <v>90</v>
      </c>
      <c r="C9" s="90">
        <v>0</v>
      </c>
      <c r="D9" s="90">
        <v>1907.2</v>
      </c>
      <c r="E9" s="90">
        <v>1650</v>
      </c>
      <c r="F9" s="139">
        <v>-257.2</v>
      </c>
      <c r="G9" s="139">
        <f t="shared" si="0"/>
        <v>86.514261744966433</v>
      </c>
      <c r="H9" s="90">
        <v>0</v>
      </c>
      <c r="I9" s="90">
        <v>-744000</v>
      </c>
      <c r="J9" s="90">
        <v>-744000</v>
      </c>
      <c r="K9" s="139">
        <v>0</v>
      </c>
      <c r="L9" s="139">
        <f t="shared" ref="L9:L68" si="2">J9/I9*100</f>
        <v>100</v>
      </c>
      <c r="M9" s="90">
        <v>0</v>
      </c>
      <c r="N9" s="90">
        <v>1907.2</v>
      </c>
      <c r="O9" s="90">
        <v>1650</v>
      </c>
      <c r="P9" s="139">
        <v>-257.2</v>
      </c>
      <c r="Q9" s="148">
        <f t="shared" si="1"/>
        <v>86.514261744966433</v>
      </c>
    </row>
    <row r="10" spans="1:17" s="8" customFormat="1" ht="22.5" customHeight="1" x14ac:dyDescent="0.25">
      <c r="A10" s="107" t="s">
        <v>72</v>
      </c>
      <c r="B10" s="9"/>
      <c r="C10" s="87">
        <v>0</v>
      </c>
      <c r="D10" s="87">
        <v>40</v>
      </c>
      <c r="E10" s="87">
        <v>217.15100000000001</v>
      </c>
      <c r="F10" s="140">
        <v>177.15100000000001</v>
      </c>
      <c r="G10" s="140">
        <f t="shared" si="0"/>
        <v>542.87749999999994</v>
      </c>
      <c r="H10" s="87">
        <v>0</v>
      </c>
      <c r="I10" s="87">
        <v>744000</v>
      </c>
      <c r="J10" s="87">
        <v>744000</v>
      </c>
      <c r="K10" s="140">
        <v>0</v>
      </c>
      <c r="L10" s="140">
        <f t="shared" si="2"/>
        <v>100</v>
      </c>
      <c r="M10" s="87">
        <v>0</v>
      </c>
      <c r="N10" s="87">
        <v>40</v>
      </c>
      <c r="O10" s="87">
        <v>217.15100000000001</v>
      </c>
      <c r="P10" s="140">
        <v>177.15100000000001</v>
      </c>
      <c r="Q10" s="148">
        <f t="shared" si="1"/>
        <v>542.87749999999994</v>
      </c>
    </row>
    <row r="11" spans="1:17" s="8" customFormat="1" ht="22.5" customHeight="1" x14ac:dyDescent="0.25">
      <c r="A11" s="107" t="s">
        <v>91</v>
      </c>
      <c r="B11" s="7"/>
      <c r="C11" s="87">
        <v>0</v>
      </c>
      <c r="D11" s="87">
        <v>1947.2</v>
      </c>
      <c r="E11" s="87">
        <v>1867.1510000000001</v>
      </c>
      <c r="F11" s="140">
        <v>-80.049000000000007</v>
      </c>
      <c r="G11" s="140">
        <f t="shared" si="0"/>
        <v>95.889020131470829</v>
      </c>
      <c r="H11" s="87">
        <v>0</v>
      </c>
      <c r="I11" s="87">
        <v>0</v>
      </c>
      <c r="J11" s="87">
        <v>0</v>
      </c>
      <c r="K11" s="140">
        <v>0</v>
      </c>
      <c r="L11" s="140"/>
      <c r="M11" s="87">
        <v>0</v>
      </c>
      <c r="N11" s="87">
        <v>1947.2</v>
      </c>
      <c r="O11" s="87">
        <v>1867.1510000000001</v>
      </c>
      <c r="P11" s="140">
        <v>-80.049000000000007</v>
      </c>
      <c r="Q11" s="148">
        <f t="shared" si="1"/>
        <v>95.889020131470829</v>
      </c>
    </row>
    <row r="12" spans="1:17" s="4" customFormat="1" ht="22.5" customHeight="1" x14ac:dyDescent="0.25">
      <c r="A12" s="104" t="s">
        <v>74</v>
      </c>
      <c r="B12" s="2"/>
      <c r="C12" s="90">
        <v>8926261.5999999996</v>
      </c>
      <c r="D12" s="90">
        <v>14135315.220000001</v>
      </c>
      <c r="E12" s="90">
        <v>12748162.584319999</v>
      </c>
      <c r="F12" s="139">
        <v>-1387152.6356800003</v>
      </c>
      <c r="G12" s="139">
        <f t="shared" si="0"/>
        <v>90.186616894702681</v>
      </c>
      <c r="H12" s="90">
        <v>8949011.0999999996</v>
      </c>
      <c r="I12" s="90">
        <v>14158064.720000001</v>
      </c>
      <c r="J12" s="90">
        <v>12768579.584319999</v>
      </c>
      <c r="K12" s="139">
        <v>-1389485.1356800003</v>
      </c>
      <c r="L12" s="139">
        <f t="shared" si="2"/>
        <v>90.185910552328636</v>
      </c>
      <c r="M12" s="90">
        <v>-22749.5</v>
      </c>
      <c r="N12" s="90">
        <v>-22749.5</v>
      </c>
      <c r="O12" s="90">
        <v>-20417</v>
      </c>
      <c r="P12" s="139">
        <v>2332.5</v>
      </c>
      <c r="Q12" s="148">
        <f t="shared" si="1"/>
        <v>89.747027407195773</v>
      </c>
    </row>
    <row r="13" spans="1:17" s="10" customFormat="1" ht="22.5" customHeight="1" x14ac:dyDescent="0.25">
      <c r="A13" s="105" t="s">
        <v>68</v>
      </c>
      <c r="B13" s="2"/>
      <c r="C13" s="90">
        <v>8926261.5999999996</v>
      </c>
      <c r="D13" s="90">
        <v>14135315.220000001</v>
      </c>
      <c r="E13" s="90">
        <v>12748162.584319999</v>
      </c>
      <c r="F13" s="139">
        <v>-1387152.6356800003</v>
      </c>
      <c r="G13" s="139">
        <f t="shared" si="0"/>
        <v>90.186616894702681</v>
      </c>
      <c r="H13" s="90">
        <v>8949011.0999999996</v>
      </c>
      <c r="I13" s="90">
        <v>14158064.720000001</v>
      </c>
      <c r="J13" s="90">
        <v>12768579.584319999</v>
      </c>
      <c r="K13" s="139">
        <v>-1389485.1356800003</v>
      </c>
      <c r="L13" s="139">
        <f t="shared" si="2"/>
        <v>90.185910552328636</v>
      </c>
      <c r="M13" s="90">
        <v>-22749.5</v>
      </c>
      <c r="N13" s="90">
        <v>-22749.5</v>
      </c>
      <c r="O13" s="90">
        <v>-20417</v>
      </c>
      <c r="P13" s="139">
        <v>2332.5</v>
      </c>
      <c r="Q13" s="148">
        <f t="shared" si="1"/>
        <v>89.747027407195773</v>
      </c>
    </row>
    <row r="14" spans="1:17" s="4" customFormat="1" ht="22.5" customHeight="1" x14ac:dyDescent="0.25">
      <c r="A14" s="106" t="s">
        <v>69</v>
      </c>
      <c r="B14" s="5"/>
      <c r="C14" s="90">
        <v>4002500</v>
      </c>
      <c r="D14" s="90">
        <v>10546230.199999999</v>
      </c>
      <c r="E14" s="90">
        <v>9451668.5646800008</v>
      </c>
      <c r="F14" s="139">
        <v>-1094561.6353199997</v>
      </c>
      <c r="G14" s="139">
        <f t="shared" si="0"/>
        <v>89.621299605995716</v>
      </c>
      <c r="H14" s="90">
        <v>3979750.5</v>
      </c>
      <c r="I14" s="90">
        <v>10523480.699999999</v>
      </c>
      <c r="J14" s="90">
        <v>9431251.5646800008</v>
      </c>
      <c r="K14" s="139">
        <v>-1092229.1353199997</v>
      </c>
      <c r="L14" s="139">
        <f t="shared" si="2"/>
        <v>89.621027809553553</v>
      </c>
      <c r="M14" s="90">
        <v>22749.5</v>
      </c>
      <c r="N14" s="90">
        <v>22749.5</v>
      </c>
      <c r="O14" s="90">
        <v>20417</v>
      </c>
      <c r="P14" s="139">
        <v>-2332.5</v>
      </c>
      <c r="Q14" s="148">
        <f t="shared" si="1"/>
        <v>89.747027407195773</v>
      </c>
    </row>
    <row r="15" spans="1:17" s="4" customFormat="1" ht="22.5" customHeight="1" x14ac:dyDescent="0.25">
      <c r="A15" s="106" t="s">
        <v>70</v>
      </c>
      <c r="B15" s="6"/>
      <c r="C15" s="90">
        <v>12928761.6</v>
      </c>
      <c r="D15" s="90">
        <v>24681545.420000002</v>
      </c>
      <c r="E15" s="90">
        <v>22199831.149</v>
      </c>
      <c r="F15" s="139">
        <v>-2481714.2710000002</v>
      </c>
      <c r="G15" s="139">
        <f t="shared" si="0"/>
        <v>89.945061264320131</v>
      </c>
      <c r="H15" s="90">
        <v>12928761.6</v>
      </c>
      <c r="I15" s="90">
        <v>24681545.420000002</v>
      </c>
      <c r="J15" s="90">
        <v>22199831.149</v>
      </c>
      <c r="K15" s="139">
        <v>-2481714.2710000002</v>
      </c>
      <c r="L15" s="139">
        <f t="shared" si="2"/>
        <v>89.945061264320131</v>
      </c>
      <c r="M15" s="90">
        <v>0</v>
      </c>
      <c r="N15" s="90">
        <v>0</v>
      </c>
      <c r="O15" s="90">
        <v>0</v>
      </c>
      <c r="P15" s="139">
        <v>0</v>
      </c>
      <c r="Q15" s="148"/>
    </row>
    <row r="16" spans="1:17" s="10" customFormat="1" ht="22.5" customHeight="1" x14ac:dyDescent="0.25">
      <c r="A16" s="105" t="s">
        <v>71</v>
      </c>
      <c r="B16" s="6" t="s">
        <v>90</v>
      </c>
      <c r="C16" s="90">
        <v>9426261.5999999996</v>
      </c>
      <c r="D16" s="90">
        <v>15335315.220000001</v>
      </c>
      <c r="E16" s="90">
        <v>2030956.9343199998</v>
      </c>
      <c r="F16" s="139">
        <v>-13304358.28568</v>
      </c>
      <c r="G16" s="139">
        <f t="shared" si="0"/>
        <v>13.243659521724521</v>
      </c>
      <c r="H16" s="90">
        <v>9449011.0999999996</v>
      </c>
      <c r="I16" s="90">
        <v>15358064.720000001</v>
      </c>
      <c r="J16" s="90">
        <v>2051373.9343199998</v>
      </c>
      <c r="K16" s="139">
        <v>-13306690.78568</v>
      </c>
      <c r="L16" s="139">
        <f t="shared" si="2"/>
        <v>13.356981961722061</v>
      </c>
      <c r="M16" s="90">
        <v>-22749.5</v>
      </c>
      <c r="N16" s="90">
        <v>-22749.5</v>
      </c>
      <c r="O16" s="90">
        <v>-20417</v>
      </c>
      <c r="P16" s="139">
        <v>2332.5</v>
      </c>
      <c r="Q16" s="148">
        <f t="shared" si="1"/>
        <v>89.747027407195773</v>
      </c>
    </row>
    <row r="17" spans="1:17" s="4" customFormat="1" ht="22.5" customHeight="1" x14ac:dyDescent="0.25">
      <c r="A17" s="107" t="s">
        <v>72</v>
      </c>
      <c r="B17" s="9"/>
      <c r="C17" s="87">
        <v>3502500</v>
      </c>
      <c r="D17" s="87">
        <v>9346230.1999999993</v>
      </c>
      <c r="E17" s="87">
        <v>9451668.5646800008</v>
      </c>
      <c r="F17" s="140">
        <v>105438.3646800003</v>
      </c>
      <c r="G17" s="140">
        <f t="shared" si="0"/>
        <v>101.12813789542656</v>
      </c>
      <c r="H17" s="87">
        <v>3479750.5</v>
      </c>
      <c r="I17" s="87">
        <v>9323480.6999999993</v>
      </c>
      <c r="J17" s="87">
        <v>9431251.5646800008</v>
      </c>
      <c r="K17" s="140">
        <v>107770.8646800003</v>
      </c>
      <c r="L17" s="140">
        <f t="shared" si="2"/>
        <v>101.15590805781368</v>
      </c>
      <c r="M17" s="87">
        <v>22749.5</v>
      </c>
      <c r="N17" s="87">
        <v>22749.5</v>
      </c>
      <c r="O17" s="87">
        <v>20417</v>
      </c>
      <c r="P17" s="140">
        <v>-2332.5</v>
      </c>
      <c r="Q17" s="148">
        <f t="shared" si="1"/>
        <v>89.747027407195773</v>
      </c>
    </row>
    <row r="18" spans="1:17" s="4" customFormat="1" ht="22.5" customHeight="1" x14ac:dyDescent="0.25">
      <c r="A18" s="107" t="s">
        <v>73</v>
      </c>
      <c r="B18" s="7"/>
      <c r="C18" s="87">
        <v>12928761.6</v>
      </c>
      <c r="D18" s="87">
        <v>24681545.420000002</v>
      </c>
      <c r="E18" s="87">
        <v>11482625.499</v>
      </c>
      <c r="F18" s="140">
        <v>-13198919.921</v>
      </c>
      <c r="G18" s="140">
        <f t="shared" si="0"/>
        <v>46.523122047679294</v>
      </c>
      <c r="H18" s="87">
        <v>12928761.6</v>
      </c>
      <c r="I18" s="87">
        <v>24681545.420000002</v>
      </c>
      <c r="J18" s="87">
        <v>11482625.499</v>
      </c>
      <c r="K18" s="140">
        <v>-13198919.921</v>
      </c>
      <c r="L18" s="140">
        <f t="shared" si="2"/>
        <v>46.523122047679294</v>
      </c>
      <c r="M18" s="87">
        <v>0</v>
      </c>
      <c r="N18" s="87">
        <v>0</v>
      </c>
      <c r="O18" s="87">
        <v>0</v>
      </c>
      <c r="P18" s="140">
        <v>0</v>
      </c>
      <c r="Q18" s="148"/>
    </row>
    <row r="19" spans="1:17" s="4" customFormat="1" ht="22.5" customHeight="1" x14ac:dyDescent="0.25">
      <c r="A19" s="105" t="s">
        <v>75</v>
      </c>
      <c r="B19" s="6" t="s">
        <v>90</v>
      </c>
      <c r="C19" s="90">
        <v>-500000</v>
      </c>
      <c r="D19" s="90">
        <v>-1200000</v>
      </c>
      <c r="E19" s="90">
        <v>10717205.65</v>
      </c>
      <c r="F19" s="139">
        <v>11917205.65</v>
      </c>
      <c r="G19" s="139">
        <f t="shared" si="0"/>
        <v>-893.10047083333325</v>
      </c>
      <c r="H19" s="90">
        <v>-500000</v>
      </c>
      <c r="I19" s="90">
        <v>-1200000</v>
      </c>
      <c r="J19" s="90">
        <v>10717205.65</v>
      </c>
      <c r="K19" s="139">
        <v>11917205.65</v>
      </c>
      <c r="L19" s="139">
        <f t="shared" si="2"/>
        <v>-893.10047083333325</v>
      </c>
      <c r="M19" s="90">
        <v>0</v>
      </c>
      <c r="N19" s="90">
        <v>0</v>
      </c>
      <c r="O19" s="90">
        <v>0</v>
      </c>
      <c r="P19" s="139">
        <v>0</v>
      </c>
      <c r="Q19" s="148"/>
    </row>
    <row r="20" spans="1:17" s="8" customFormat="1" ht="22.5" customHeight="1" x14ac:dyDescent="0.25">
      <c r="A20" s="107" t="s">
        <v>69</v>
      </c>
      <c r="B20" s="9"/>
      <c r="C20" s="87">
        <v>500000</v>
      </c>
      <c r="D20" s="87">
        <v>1200000</v>
      </c>
      <c r="E20" s="87">
        <v>0</v>
      </c>
      <c r="F20" s="140">
        <v>-1200000</v>
      </c>
      <c r="G20" s="140">
        <f t="shared" si="0"/>
        <v>0</v>
      </c>
      <c r="H20" s="87">
        <v>500000</v>
      </c>
      <c r="I20" s="87">
        <v>1200000</v>
      </c>
      <c r="J20" s="87">
        <v>0</v>
      </c>
      <c r="K20" s="140">
        <v>-1200000</v>
      </c>
      <c r="L20" s="140">
        <f t="shared" si="2"/>
        <v>0</v>
      </c>
      <c r="M20" s="87">
        <v>0</v>
      </c>
      <c r="N20" s="87">
        <v>0</v>
      </c>
      <c r="O20" s="87">
        <v>0</v>
      </c>
      <c r="P20" s="140">
        <v>0</v>
      </c>
      <c r="Q20" s="148"/>
    </row>
    <row r="21" spans="1:17" s="8" customFormat="1" ht="22.5" customHeight="1" x14ac:dyDescent="0.25">
      <c r="A21" s="107" t="s">
        <v>70</v>
      </c>
      <c r="B21" s="7"/>
      <c r="C21" s="87">
        <v>0</v>
      </c>
      <c r="D21" s="87">
        <v>0</v>
      </c>
      <c r="E21" s="87">
        <v>10717205.65</v>
      </c>
      <c r="F21" s="140">
        <v>10717205.65</v>
      </c>
      <c r="G21" s="140"/>
      <c r="H21" s="87">
        <v>0</v>
      </c>
      <c r="I21" s="87">
        <v>0</v>
      </c>
      <c r="J21" s="87">
        <v>10717205.65</v>
      </c>
      <c r="K21" s="140">
        <v>10717205.65</v>
      </c>
      <c r="L21" s="140"/>
      <c r="M21" s="87">
        <v>0</v>
      </c>
      <c r="N21" s="87">
        <v>0</v>
      </c>
      <c r="O21" s="87">
        <v>0</v>
      </c>
      <c r="P21" s="140">
        <v>0</v>
      </c>
      <c r="Q21" s="148"/>
    </row>
    <row r="22" spans="1:17" s="4" customFormat="1" ht="22.5" customHeight="1" x14ac:dyDescent="0.25">
      <c r="A22" s="104" t="s">
        <v>77</v>
      </c>
      <c r="B22" s="2"/>
      <c r="C22" s="90">
        <v>0</v>
      </c>
      <c r="D22" s="90">
        <v>9500</v>
      </c>
      <c r="E22" s="90">
        <v>8600</v>
      </c>
      <c r="F22" s="139">
        <v>-900</v>
      </c>
      <c r="G22" s="139">
        <f t="shared" si="0"/>
        <v>90.526315789473685</v>
      </c>
      <c r="H22" s="90">
        <v>0</v>
      </c>
      <c r="I22" s="90">
        <v>9500</v>
      </c>
      <c r="J22" s="90">
        <v>8600</v>
      </c>
      <c r="K22" s="139">
        <v>-900</v>
      </c>
      <c r="L22" s="139">
        <f t="shared" si="2"/>
        <v>90.526315789473685</v>
      </c>
      <c r="M22" s="90">
        <v>0</v>
      </c>
      <c r="N22" s="90">
        <v>0</v>
      </c>
      <c r="O22" s="90">
        <v>0</v>
      </c>
      <c r="P22" s="139">
        <v>0</v>
      </c>
      <c r="Q22" s="148"/>
    </row>
    <row r="23" spans="1:17" s="4" customFormat="1" ht="22.5" customHeight="1" x14ac:dyDescent="0.25">
      <c r="A23" s="105" t="s">
        <v>68</v>
      </c>
      <c r="B23" s="2"/>
      <c r="C23" s="90">
        <v>0</v>
      </c>
      <c r="D23" s="90">
        <v>9500</v>
      </c>
      <c r="E23" s="90">
        <v>8600</v>
      </c>
      <c r="F23" s="139">
        <v>-900</v>
      </c>
      <c r="G23" s="139">
        <f t="shared" si="0"/>
        <v>90.526315789473685</v>
      </c>
      <c r="H23" s="90">
        <v>0</v>
      </c>
      <c r="I23" s="90">
        <v>9500</v>
      </c>
      <c r="J23" s="90">
        <v>8600</v>
      </c>
      <c r="K23" s="139">
        <v>-900</v>
      </c>
      <c r="L23" s="139">
        <f t="shared" si="2"/>
        <v>90.526315789473685</v>
      </c>
      <c r="M23" s="90">
        <v>0</v>
      </c>
      <c r="N23" s="90">
        <v>0</v>
      </c>
      <c r="O23" s="90">
        <v>0</v>
      </c>
      <c r="P23" s="139">
        <v>0</v>
      </c>
      <c r="Q23" s="148"/>
    </row>
    <row r="24" spans="1:17" s="4" customFormat="1" ht="22.5" customHeight="1" x14ac:dyDescent="0.25">
      <c r="A24" s="106" t="s">
        <v>69</v>
      </c>
      <c r="B24" s="2"/>
      <c r="C24" s="90">
        <v>0</v>
      </c>
      <c r="D24" s="90">
        <v>0</v>
      </c>
      <c r="E24" s="90">
        <v>0</v>
      </c>
      <c r="F24" s="139">
        <v>0</v>
      </c>
      <c r="G24" s="139"/>
      <c r="H24" s="90">
        <v>0</v>
      </c>
      <c r="I24" s="90">
        <v>0</v>
      </c>
      <c r="J24" s="90">
        <v>0</v>
      </c>
      <c r="K24" s="139">
        <v>0</v>
      </c>
      <c r="L24" s="139"/>
      <c r="M24" s="90">
        <v>0</v>
      </c>
      <c r="N24" s="90">
        <v>0</v>
      </c>
      <c r="O24" s="90">
        <v>0</v>
      </c>
      <c r="P24" s="139">
        <v>0</v>
      </c>
      <c r="Q24" s="148"/>
    </row>
    <row r="25" spans="1:17" s="4" customFormat="1" ht="22.5" customHeight="1" x14ac:dyDescent="0.25">
      <c r="A25" s="106" t="s">
        <v>70</v>
      </c>
      <c r="B25" s="2"/>
      <c r="C25" s="90">
        <v>0</v>
      </c>
      <c r="D25" s="90">
        <v>9500</v>
      </c>
      <c r="E25" s="90">
        <v>8600</v>
      </c>
      <c r="F25" s="139">
        <v>-900</v>
      </c>
      <c r="G25" s="139">
        <f t="shared" si="0"/>
        <v>90.526315789473685</v>
      </c>
      <c r="H25" s="90">
        <v>0</v>
      </c>
      <c r="I25" s="90">
        <v>9500</v>
      </c>
      <c r="J25" s="90">
        <v>8600</v>
      </c>
      <c r="K25" s="139">
        <v>-900</v>
      </c>
      <c r="L25" s="139">
        <f t="shared" si="2"/>
        <v>90.526315789473685</v>
      </c>
      <c r="M25" s="90">
        <v>0</v>
      </c>
      <c r="N25" s="90">
        <v>0</v>
      </c>
      <c r="O25" s="90">
        <v>0</v>
      </c>
      <c r="P25" s="139">
        <v>0</v>
      </c>
      <c r="Q25" s="148"/>
    </row>
    <row r="26" spans="1:17" s="8" customFormat="1" ht="22.5" customHeight="1" x14ac:dyDescent="0.25">
      <c r="A26" s="108" t="s">
        <v>71</v>
      </c>
      <c r="B26" s="7">
        <v>3214</v>
      </c>
      <c r="C26" s="87">
        <v>0</v>
      </c>
      <c r="D26" s="87">
        <v>9500</v>
      </c>
      <c r="E26" s="87">
        <v>8600</v>
      </c>
      <c r="F26" s="140">
        <v>-900</v>
      </c>
      <c r="G26" s="140">
        <f t="shared" si="0"/>
        <v>90.526315789473685</v>
      </c>
      <c r="H26" s="87">
        <v>0</v>
      </c>
      <c r="I26" s="87">
        <v>9500</v>
      </c>
      <c r="J26" s="87">
        <v>8600</v>
      </c>
      <c r="K26" s="140">
        <v>-900</v>
      </c>
      <c r="L26" s="140">
        <f t="shared" si="2"/>
        <v>90.526315789473685</v>
      </c>
      <c r="M26" s="87">
        <v>0</v>
      </c>
      <c r="N26" s="87">
        <v>0</v>
      </c>
      <c r="O26" s="87">
        <v>0</v>
      </c>
      <c r="P26" s="140">
        <v>0</v>
      </c>
      <c r="Q26" s="148"/>
    </row>
    <row r="27" spans="1:17" s="8" customFormat="1" ht="22.5" customHeight="1" x14ac:dyDescent="0.25">
      <c r="A27" s="107" t="s">
        <v>72</v>
      </c>
      <c r="B27" s="5"/>
      <c r="C27" s="87">
        <v>0</v>
      </c>
      <c r="D27" s="87">
        <v>0</v>
      </c>
      <c r="E27" s="87">
        <v>0</v>
      </c>
      <c r="F27" s="140">
        <v>0</v>
      </c>
      <c r="G27" s="140"/>
      <c r="H27" s="87">
        <v>0</v>
      </c>
      <c r="I27" s="87">
        <v>0</v>
      </c>
      <c r="J27" s="87">
        <v>0</v>
      </c>
      <c r="K27" s="140">
        <v>0</v>
      </c>
      <c r="L27" s="140"/>
      <c r="M27" s="87">
        <v>0</v>
      </c>
      <c r="N27" s="87">
        <v>0</v>
      </c>
      <c r="O27" s="87">
        <v>0</v>
      </c>
      <c r="P27" s="140">
        <v>0</v>
      </c>
      <c r="Q27" s="148"/>
    </row>
    <row r="28" spans="1:17" s="8" customFormat="1" ht="22.5" customHeight="1" x14ac:dyDescent="0.25">
      <c r="A28" s="107" t="s">
        <v>73</v>
      </c>
      <c r="B28" s="7"/>
      <c r="C28" s="87">
        <v>0</v>
      </c>
      <c r="D28" s="87">
        <v>9500</v>
      </c>
      <c r="E28" s="87">
        <v>8600</v>
      </c>
      <c r="F28" s="140">
        <v>-900</v>
      </c>
      <c r="G28" s="140">
        <f t="shared" si="0"/>
        <v>90.526315789473685</v>
      </c>
      <c r="H28" s="87">
        <v>0</v>
      </c>
      <c r="I28" s="87">
        <v>9500</v>
      </c>
      <c r="J28" s="87">
        <v>8600</v>
      </c>
      <c r="K28" s="140">
        <v>-900</v>
      </c>
      <c r="L28" s="140">
        <f t="shared" si="2"/>
        <v>90.526315789473685</v>
      </c>
      <c r="M28" s="87">
        <v>0</v>
      </c>
      <c r="N28" s="87">
        <v>0</v>
      </c>
      <c r="O28" s="87">
        <v>0</v>
      </c>
      <c r="P28" s="140">
        <v>0</v>
      </c>
      <c r="Q28" s="148"/>
    </row>
    <row r="29" spans="1:17" s="8" customFormat="1" ht="22.5" hidden="1" customHeight="1" x14ac:dyDescent="0.25">
      <c r="A29" s="107"/>
      <c r="B29" s="7"/>
      <c r="C29" s="87">
        <v>0</v>
      </c>
      <c r="D29" s="87">
        <v>0</v>
      </c>
      <c r="E29" s="87">
        <v>0</v>
      </c>
      <c r="F29" s="140">
        <v>0</v>
      </c>
      <c r="G29" s="140" t="e">
        <f t="shared" si="0"/>
        <v>#DIV/0!</v>
      </c>
      <c r="H29" s="87">
        <v>0</v>
      </c>
      <c r="I29" s="87">
        <v>0</v>
      </c>
      <c r="J29" s="87">
        <v>0</v>
      </c>
      <c r="K29" s="140">
        <v>0</v>
      </c>
      <c r="L29" s="140" t="e">
        <f t="shared" si="2"/>
        <v>#DIV/0!</v>
      </c>
      <c r="M29" s="87">
        <v>0</v>
      </c>
      <c r="N29" s="87">
        <v>0</v>
      </c>
      <c r="O29" s="87">
        <v>0</v>
      </c>
      <c r="P29" s="140">
        <v>0</v>
      </c>
      <c r="Q29" s="148" t="e">
        <f t="shared" si="1"/>
        <v>#DIV/0!</v>
      </c>
    </row>
    <row r="30" spans="1:17" s="8" customFormat="1" ht="22.5" hidden="1" customHeight="1" x14ac:dyDescent="0.25">
      <c r="A30" s="106"/>
      <c r="B30" s="7"/>
      <c r="C30" s="87">
        <v>0</v>
      </c>
      <c r="D30" s="87">
        <v>0</v>
      </c>
      <c r="E30" s="87">
        <v>0</v>
      </c>
      <c r="F30" s="140">
        <v>0</v>
      </c>
      <c r="G30" s="140" t="e">
        <f t="shared" si="0"/>
        <v>#DIV/0!</v>
      </c>
      <c r="H30" s="87">
        <v>0</v>
      </c>
      <c r="I30" s="87">
        <v>0</v>
      </c>
      <c r="J30" s="87">
        <v>0</v>
      </c>
      <c r="K30" s="140">
        <v>0</v>
      </c>
      <c r="L30" s="140" t="e">
        <f t="shared" si="2"/>
        <v>#DIV/0!</v>
      </c>
      <c r="M30" s="87">
        <v>0</v>
      </c>
      <c r="N30" s="87">
        <v>0</v>
      </c>
      <c r="O30" s="87">
        <v>0</v>
      </c>
      <c r="P30" s="140">
        <v>0</v>
      </c>
      <c r="Q30" s="148" t="e">
        <f t="shared" si="1"/>
        <v>#DIV/0!</v>
      </c>
    </row>
    <row r="31" spans="1:17" s="8" customFormat="1" ht="22.5" hidden="1" customHeight="1" x14ac:dyDescent="0.25">
      <c r="A31" s="108"/>
      <c r="B31" s="7"/>
      <c r="C31" s="87">
        <v>0</v>
      </c>
      <c r="D31" s="87">
        <v>0</v>
      </c>
      <c r="E31" s="87">
        <v>0</v>
      </c>
      <c r="F31" s="140">
        <v>0</v>
      </c>
      <c r="G31" s="140" t="e">
        <f t="shared" si="0"/>
        <v>#DIV/0!</v>
      </c>
      <c r="H31" s="87">
        <v>0</v>
      </c>
      <c r="I31" s="87">
        <v>0</v>
      </c>
      <c r="J31" s="87">
        <v>0</v>
      </c>
      <c r="K31" s="140">
        <v>0</v>
      </c>
      <c r="L31" s="140" t="e">
        <f t="shared" si="2"/>
        <v>#DIV/0!</v>
      </c>
      <c r="M31" s="87">
        <v>0</v>
      </c>
      <c r="N31" s="87">
        <v>0</v>
      </c>
      <c r="O31" s="87">
        <v>0</v>
      </c>
      <c r="P31" s="140">
        <v>0</v>
      </c>
      <c r="Q31" s="148" t="e">
        <f t="shared" si="1"/>
        <v>#DIV/0!</v>
      </c>
    </row>
    <row r="32" spans="1:17" s="8" customFormat="1" ht="22.5" hidden="1" customHeight="1" x14ac:dyDescent="0.25">
      <c r="A32" s="107"/>
      <c r="B32" s="5"/>
      <c r="C32" s="87">
        <v>0</v>
      </c>
      <c r="D32" s="87">
        <v>0</v>
      </c>
      <c r="E32" s="87">
        <v>0</v>
      </c>
      <c r="F32" s="140">
        <v>0</v>
      </c>
      <c r="G32" s="140" t="e">
        <f t="shared" si="0"/>
        <v>#DIV/0!</v>
      </c>
      <c r="H32" s="87">
        <v>0</v>
      </c>
      <c r="I32" s="87">
        <v>0</v>
      </c>
      <c r="J32" s="87">
        <v>0</v>
      </c>
      <c r="K32" s="140">
        <v>0</v>
      </c>
      <c r="L32" s="140" t="e">
        <f t="shared" si="2"/>
        <v>#DIV/0!</v>
      </c>
      <c r="M32" s="87">
        <v>0</v>
      </c>
      <c r="N32" s="87">
        <v>0</v>
      </c>
      <c r="O32" s="87">
        <v>0</v>
      </c>
      <c r="P32" s="140">
        <v>0</v>
      </c>
      <c r="Q32" s="148" t="e">
        <f t="shared" si="1"/>
        <v>#DIV/0!</v>
      </c>
    </row>
    <row r="33" spans="1:17" s="8" customFormat="1" ht="22.5" hidden="1" customHeight="1" x14ac:dyDescent="0.25">
      <c r="A33" s="107"/>
      <c r="B33" s="6"/>
      <c r="C33" s="87">
        <v>0</v>
      </c>
      <c r="D33" s="87">
        <v>0</v>
      </c>
      <c r="E33" s="87">
        <v>0</v>
      </c>
      <c r="F33" s="140">
        <v>0</v>
      </c>
      <c r="G33" s="140" t="e">
        <f t="shared" si="0"/>
        <v>#DIV/0!</v>
      </c>
      <c r="H33" s="87">
        <v>0</v>
      </c>
      <c r="I33" s="87">
        <v>0</v>
      </c>
      <c r="J33" s="87">
        <v>0</v>
      </c>
      <c r="K33" s="140">
        <v>0</v>
      </c>
      <c r="L33" s="140" t="e">
        <f t="shared" si="2"/>
        <v>#DIV/0!</v>
      </c>
      <c r="M33" s="87">
        <v>0</v>
      </c>
      <c r="N33" s="87">
        <v>0</v>
      </c>
      <c r="O33" s="87">
        <v>0</v>
      </c>
      <c r="P33" s="140">
        <v>0</v>
      </c>
      <c r="Q33" s="148" t="e">
        <f t="shared" si="1"/>
        <v>#DIV/0!</v>
      </c>
    </row>
    <row r="34" spans="1:17" s="8" customFormat="1" ht="22.5" hidden="1" customHeight="1" x14ac:dyDescent="0.25">
      <c r="A34" s="108"/>
      <c r="B34" s="7"/>
      <c r="C34" s="87">
        <v>0</v>
      </c>
      <c r="D34" s="87">
        <v>0</v>
      </c>
      <c r="E34" s="87">
        <v>0</v>
      </c>
      <c r="F34" s="140">
        <v>0</v>
      </c>
      <c r="G34" s="140" t="e">
        <f t="shared" si="0"/>
        <v>#DIV/0!</v>
      </c>
      <c r="H34" s="87">
        <v>0</v>
      </c>
      <c r="I34" s="87">
        <v>0</v>
      </c>
      <c r="J34" s="87">
        <v>0</v>
      </c>
      <c r="K34" s="140">
        <v>0</v>
      </c>
      <c r="L34" s="140" t="e">
        <f t="shared" si="2"/>
        <v>#DIV/0!</v>
      </c>
      <c r="M34" s="87">
        <v>0</v>
      </c>
      <c r="N34" s="87">
        <v>0</v>
      </c>
      <c r="O34" s="87">
        <v>0</v>
      </c>
      <c r="P34" s="140">
        <v>0</v>
      </c>
      <c r="Q34" s="148" t="e">
        <f t="shared" si="1"/>
        <v>#DIV/0!</v>
      </c>
    </row>
    <row r="35" spans="1:17" s="8" customFormat="1" ht="22.5" hidden="1" customHeight="1" x14ac:dyDescent="0.25">
      <c r="A35" s="107"/>
      <c r="B35" s="5"/>
      <c r="C35" s="87">
        <v>0</v>
      </c>
      <c r="D35" s="87">
        <v>0</v>
      </c>
      <c r="E35" s="87">
        <v>0</v>
      </c>
      <c r="F35" s="140">
        <v>0</v>
      </c>
      <c r="G35" s="140" t="e">
        <f t="shared" si="0"/>
        <v>#DIV/0!</v>
      </c>
      <c r="H35" s="87">
        <v>0</v>
      </c>
      <c r="I35" s="87">
        <v>0</v>
      </c>
      <c r="J35" s="87">
        <v>0</v>
      </c>
      <c r="K35" s="140">
        <v>0</v>
      </c>
      <c r="L35" s="140" t="e">
        <f t="shared" si="2"/>
        <v>#DIV/0!</v>
      </c>
      <c r="M35" s="87">
        <v>0</v>
      </c>
      <c r="N35" s="87">
        <v>0</v>
      </c>
      <c r="O35" s="87">
        <v>0</v>
      </c>
      <c r="P35" s="140">
        <v>0</v>
      </c>
      <c r="Q35" s="148" t="e">
        <f t="shared" si="1"/>
        <v>#DIV/0!</v>
      </c>
    </row>
    <row r="36" spans="1:17" s="8" customFormat="1" ht="22.5" hidden="1" customHeight="1" x14ac:dyDescent="0.25">
      <c r="A36" s="107"/>
      <c r="B36" s="6"/>
      <c r="C36" s="87">
        <v>0</v>
      </c>
      <c r="D36" s="87">
        <v>0</v>
      </c>
      <c r="E36" s="87">
        <v>0</v>
      </c>
      <c r="F36" s="140">
        <v>0</v>
      </c>
      <c r="G36" s="140" t="e">
        <f t="shared" si="0"/>
        <v>#DIV/0!</v>
      </c>
      <c r="H36" s="87">
        <v>0</v>
      </c>
      <c r="I36" s="87">
        <v>0</v>
      </c>
      <c r="J36" s="87">
        <v>0</v>
      </c>
      <c r="K36" s="140">
        <v>0</v>
      </c>
      <c r="L36" s="140" t="e">
        <f t="shared" si="2"/>
        <v>#DIV/0!</v>
      </c>
      <c r="M36" s="87">
        <v>0</v>
      </c>
      <c r="N36" s="87">
        <v>0</v>
      </c>
      <c r="O36" s="87">
        <v>0</v>
      </c>
      <c r="P36" s="140">
        <v>0</v>
      </c>
      <c r="Q36" s="148" t="e">
        <f t="shared" si="1"/>
        <v>#DIV/0!</v>
      </c>
    </row>
    <row r="37" spans="1:17" s="8" customFormat="1" ht="22.5" hidden="1" customHeight="1" x14ac:dyDescent="0.25">
      <c r="A37" s="107"/>
      <c r="B37" s="7"/>
      <c r="C37" s="87">
        <v>0</v>
      </c>
      <c r="D37" s="87">
        <v>0</v>
      </c>
      <c r="E37" s="87">
        <v>0</v>
      </c>
      <c r="F37" s="140">
        <v>0</v>
      </c>
      <c r="G37" s="140" t="e">
        <f t="shared" si="0"/>
        <v>#DIV/0!</v>
      </c>
      <c r="H37" s="87">
        <v>0</v>
      </c>
      <c r="I37" s="87">
        <v>0</v>
      </c>
      <c r="J37" s="87">
        <v>0</v>
      </c>
      <c r="K37" s="140">
        <v>0</v>
      </c>
      <c r="L37" s="140" t="e">
        <f t="shared" si="2"/>
        <v>#DIV/0!</v>
      </c>
      <c r="M37" s="87">
        <v>0</v>
      </c>
      <c r="N37" s="87">
        <v>0</v>
      </c>
      <c r="O37" s="87">
        <v>0</v>
      </c>
      <c r="P37" s="140">
        <v>0</v>
      </c>
      <c r="Q37" s="148" t="e">
        <f t="shared" si="1"/>
        <v>#DIV/0!</v>
      </c>
    </row>
    <row r="38" spans="1:17" s="4" customFormat="1" ht="22.5" customHeight="1" x14ac:dyDescent="0.25">
      <c r="A38" s="103" t="s">
        <v>79</v>
      </c>
      <c r="B38" s="11"/>
      <c r="C38" s="87">
        <v>13493840.048</v>
      </c>
      <c r="D38" s="87">
        <v>25838706.899</v>
      </c>
      <c r="E38" s="87">
        <v>21123640.362140004</v>
      </c>
      <c r="F38" s="140">
        <v>-4715066.5368599966</v>
      </c>
      <c r="G38" s="140">
        <f t="shared" si="0"/>
        <v>81.751925298388372</v>
      </c>
      <c r="H38" s="87">
        <v>13864754.748</v>
      </c>
      <c r="I38" s="87">
        <v>26263529.298999999</v>
      </c>
      <c r="J38" s="87">
        <v>21548462.517140005</v>
      </c>
      <c r="K38" s="140">
        <v>-4715066.7818599967</v>
      </c>
      <c r="L38" s="140">
        <f t="shared" si="2"/>
        <v>82.047093792381048</v>
      </c>
      <c r="M38" s="87">
        <v>-370914.7</v>
      </c>
      <c r="N38" s="87">
        <v>-1168822.3999999999</v>
      </c>
      <c r="O38" s="87">
        <v>-1167822.155</v>
      </c>
      <c r="P38" s="140">
        <v>1000.245</v>
      </c>
      <c r="Q38" s="148">
        <f t="shared" si="1"/>
        <v>99.91442284131449</v>
      </c>
    </row>
    <row r="39" spans="1:17" s="4" customFormat="1" ht="22.5" customHeight="1" x14ac:dyDescent="0.25">
      <c r="A39" s="104" t="s">
        <v>67</v>
      </c>
      <c r="B39" s="11"/>
      <c r="C39" s="87">
        <v>13503840.048</v>
      </c>
      <c r="D39" s="87">
        <v>25873621.598999999</v>
      </c>
      <c r="E39" s="87">
        <v>21158554.817140002</v>
      </c>
      <c r="F39" s="140">
        <v>-4715066.7818599967</v>
      </c>
      <c r="G39" s="140">
        <f t="shared" si="0"/>
        <v>81.776548892396903</v>
      </c>
      <c r="H39" s="87">
        <v>13864754.748</v>
      </c>
      <c r="I39" s="87">
        <v>26263529.298999999</v>
      </c>
      <c r="J39" s="87">
        <v>21548462.517140005</v>
      </c>
      <c r="K39" s="140">
        <v>-4715066.7818599967</v>
      </c>
      <c r="L39" s="140">
        <f t="shared" si="2"/>
        <v>82.047093792381048</v>
      </c>
      <c r="M39" s="87">
        <v>-360914.7</v>
      </c>
      <c r="N39" s="87">
        <v>-1133907.7</v>
      </c>
      <c r="O39" s="87">
        <v>-1132907.7</v>
      </c>
      <c r="P39" s="140">
        <v>1000</v>
      </c>
      <c r="Q39" s="148">
        <f t="shared" si="1"/>
        <v>99.911809400359488</v>
      </c>
    </row>
    <row r="40" spans="1:17" s="4" customFormat="1" ht="22.5" customHeight="1" x14ac:dyDescent="0.25">
      <c r="A40" s="105" t="s">
        <v>80</v>
      </c>
      <c r="B40" s="2"/>
      <c r="C40" s="87">
        <v>3908786.858</v>
      </c>
      <c r="D40" s="87">
        <v>8665083.2689999994</v>
      </c>
      <c r="E40" s="87">
        <v>8665029.6207999997</v>
      </c>
      <c r="F40" s="140">
        <v>-53.648200000762941</v>
      </c>
      <c r="G40" s="140">
        <f t="shared" si="0"/>
        <v>99.999380869192663</v>
      </c>
      <c r="H40" s="87">
        <v>4269701.5580000002</v>
      </c>
      <c r="I40" s="87">
        <v>9054990.9690000005</v>
      </c>
      <c r="J40" s="87">
        <v>9054937.3207999989</v>
      </c>
      <c r="K40" s="140">
        <v>-53.648200000762941</v>
      </c>
      <c r="L40" s="140">
        <f t="shared" si="2"/>
        <v>99.999407528950769</v>
      </c>
      <c r="M40" s="87">
        <v>-360914.7</v>
      </c>
      <c r="N40" s="87">
        <v>-1133907.7</v>
      </c>
      <c r="O40" s="87">
        <v>-1132907.7</v>
      </c>
      <c r="P40" s="140">
        <v>1000</v>
      </c>
      <c r="Q40" s="148">
        <f t="shared" si="1"/>
        <v>99.911809400359488</v>
      </c>
    </row>
    <row r="41" spans="1:17" s="4" customFormat="1" ht="22.5" customHeight="1" x14ac:dyDescent="0.25">
      <c r="A41" s="106" t="s">
        <v>81</v>
      </c>
      <c r="B41" s="2"/>
      <c r="C41" s="87">
        <v>15400000</v>
      </c>
      <c r="D41" s="87">
        <v>18723449.800000001</v>
      </c>
      <c r="E41" s="87">
        <v>18723372.640799999</v>
      </c>
      <c r="F41" s="140">
        <v>922.84079999923711</v>
      </c>
      <c r="G41" s="140">
        <f t="shared" si="0"/>
        <v>99.999587900729694</v>
      </c>
      <c r="H41" s="87">
        <v>15400000</v>
      </c>
      <c r="I41" s="87">
        <v>18723449.800000001</v>
      </c>
      <c r="J41" s="87">
        <v>18723372.640799999</v>
      </c>
      <c r="K41" s="140">
        <v>-77.159200000762937</v>
      </c>
      <c r="L41" s="140">
        <f t="shared" si="2"/>
        <v>99.999587900729694</v>
      </c>
      <c r="M41" s="87">
        <v>0</v>
      </c>
      <c r="N41" s="87">
        <v>0</v>
      </c>
      <c r="O41" s="87">
        <v>1000</v>
      </c>
      <c r="P41" s="140">
        <v>1000</v>
      </c>
      <c r="Q41" s="148"/>
    </row>
    <row r="42" spans="1:17" s="4" customFormat="1" ht="22.5" customHeight="1" x14ac:dyDescent="0.25">
      <c r="A42" s="106" t="s">
        <v>82</v>
      </c>
      <c r="B42" s="2"/>
      <c r="C42" s="87">
        <v>11491213.142000001</v>
      </c>
      <c r="D42" s="87">
        <v>10058366.530999999</v>
      </c>
      <c r="E42" s="87">
        <v>10058343.02</v>
      </c>
      <c r="F42" s="140">
        <v>-23.510999999999999</v>
      </c>
      <c r="G42" s="140">
        <f t="shared" si="0"/>
        <v>99.999766254292609</v>
      </c>
      <c r="H42" s="87">
        <v>11130298.442</v>
      </c>
      <c r="I42" s="87">
        <v>9668458.8310000002</v>
      </c>
      <c r="J42" s="87">
        <v>9668435.3200000003</v>
      </c>
      <c r="K42" s="140">
        <v>-23.510999999999999</v>
      </c>
      <c r="L42" s="140">
        <f t="shared" si="2"/>
        <v>99.99975682784185</v>
      </c>
      <c r="M42" s="87">
        <v>360914.7</v>
      </c>
      <c r="N42" s="87">
        <v>1133907.7</v>
      </c>
      <c r="O42" s="87">
        <v>1133907.7</v>
      </c>
      <c r="P42" s="140">
        <v>0</v>
      </c>
      <c r="Q42" s="148">
        <f t="shared" si="1"/>
        <v>100</v>
      </c>
    </row>
    <row r="43" spans="1:17" s="4" customFormat="1" ht="22.5" customHeight="1" x14ac:dyDescent="0.25">
      <c r="A43" s="105" t="s">
        <v>83</v>
      </c>
      <c r="B43" s="6" t="s">
        <v>92</v>
      </c>
      <c r="C43" s="87">
        <v>4269701.5580000002</v>
      </c>
      <c r="D43" s="87">
        <v>9054990.9690000005</v>
      </c>
      <c r="E43" s="87">
        <v>9054937.3207999989</v>
      </c>
      <c r="F43" s="140">
        <v>-53.648200000762941</v>
      </c>
      <c r="G43" s="140">
        <f t="shared" si="0"/>
        <v>99.999407528950769</v>
      </c>
      <c r="H43" s="87">
        <v>4269701.5580000002</v>
      </c>
      <c r="I43" s="87">
        <v>9054990.9690000005</v>
      </c>
      <c r="J43" s="87">
        <v>9054937.3207999989</v>
      </c>
      <c r="K43" s="140">
        <v>-53.648200000762941</v>
      </c>
      <c r="L43" s="140">
        <f t="shared" si="2"/>
        <v>99.999407528950769</v>
      </c>
      <c r="M43" s="87">
        <v>0</v>
      </c>
      <c r="N43" s="87">
        <v>0</v>
      </c>
      <c r="O43" s="87">
        <v>0</v>
      </c>
      <c r="P43" s="140">
        <v>0</v>
      </c>
      <c r="Q43" s="148"/>
    </row>
    <row r="44" spans="1:17" s="8" customFormat="1" ht="22.5" customHeight="1" x14ac:dyDescent="0.25">
      <c r="A44" s="107" t="s">
        <v>81</v>
      </c>
      <c r="B44" s="12"/>
      <c r="C44" s="87">
        <v>15400000</v>
      </c>
      <c r="D44" s="87">
        <v>18723449.800000001</v>
      </c>
      <c r="E44" s="87">
        <v>18723372.640799999</v>
      </c>
      <c r="F44" s="140">
        <v>-77.159200000762937</v>
      </c>
      <c r="G44" s="140">
        <f t="shared" si="0"/>
        <v>99.999587900729694</v>
      </c>
      <c r="H44" s="87">
        <v>15400000</v>
      </c>
      <c r="I44" s="87">
        <v>18723449.800000001</v>
      </c>
      <c r="J44" s="87">
        <v>18723372.640799999</v>
      </c>
      <c r="K44" s="140">
        <v>-77.159200000762937</v>
      </c>
      <c r="L44" s="140">
        <f t="shared" si="2"/>
        <v>99.999587900729694</v>
      </c>
      <c r="M44" s="87">
        <v>0</v>
      </c>
      <c r="N44" s="87">
        <v>0</v>
      </c>
      <c r="O44" s="87">
        <v>0</v>
      </c>
      <c r="P44" s="140">
        <v>0</v>
      </c>
      <c r="Q44" s="148"/>
    </row>
    <row r="45" spans="1:17" s="8" customFormat="1" ht="22.5" customHeight="1" x14ac:dyDescent="0.25">
      <c r="A45" s="107" t="s">
        <v>82</v>
      </c>
      <c r="B45" s="12"/>
      <c r="C45" s="87">
        <v>11130298.442</v>
      </c>
      <c r="D45" s="87">
        <v>9668458.8310000002</v>
      </c>
      <c r="E45" s="87">
        <v>9668435.3200000003</v>
      </c>
      <c r="F45" s="140">
        <v>-23.510999999999999</v>
      </c>
      <c r="G45" s="140">
        <f t="shared" si="0"/>
        <v>99.99975682784185</v>
      </c>
      <c r="H45" s="87">
        <v>11130298.442</v>
      </c>
      <c r="I45" s="87">
        <v>9668458.8310000002</v>
      </c>
      <c r="J45" s="87">
        <v>9668435.3200000003</v>
      </c>
      <c r="K45" s="140">
        <v>-23.510999999999999</v>
      </c>
      <c r="L45" s="140">
        <f t="shared" si="2"/>
        <v>99.99975682784185</v>
      </c>
      <c r="M45" s="87">
        <v>0</v>
      </c>
      <c r="N45" s="87">
        <v>0</v>
      </c>
      <c r="O45" s="87">
        <v>0</v>
      </c>
      <c r="P45" s="140">
        <v>0</v>
      </c>
      <c r="Q45" s="148"/>
    </row>
    <row r="46" spans="1:17" s="4" customFormat="1" ht="22.5" customHeight="1" x14ac:dyDescent="0.25">
      <c r="A46" s="105" t="s">
        <v>84</v>
      </c>
      <c r="B46" s="6" t="s">
        <v>92</v>
      </c>
      <c r="C46" s="90">
        <v>-360914.7</v>
      </c>
      <c r="D46" s="90">
        <v>-388997.6</v>
      </c>
      <c r="E46" s="90">
        <v>-388997.6</v>
      </c>
      <c r="F46" s="139">
        <v>0</v>
      </c>
      <c r="G46" s="139">
        <f t="shared" si="0"/>
        <v>100</v>
      </c>
      <c r="H46" s="90">
        <v>0</v>
      </c>
      <c r="I46" s="90">
        <v>0</v>
      </c>
      <c r="J46" s="90">
        <v>0</v>
      </c>
      <c r="K46" s="139">
        <v>0</v>
      </c>
      <c r="L46" s="139"/>
      <c r="M46" s="90">
        <v>-360914.7</v>
      </c>
      <c r="N46" s="90">
        <v>-1132997.6000000001</v>
      </c>
      <c r="O46" s="90">
        <v>-1131997.6000000001</v>
      </c>
      <c r="P46" s="139">
        <v>1000</v>
      </c>
      <c r="Q46" s="148">
        <f t="shared" si="1"/>
        <v>99.911738559728633</v>
      </c>
    </row>
    <row r="47" spans="1:17" s="4" customFormat="1" ht="22.5" customHeight="1" x14ac:dyDescent="0.25">
      <c r="A47" s="107" t="s">
        <v>81</v>
      </c>
      <c r="B47" s="12"/>
      <c r="C47" s="87">
        <v>0</v>
      </c>
      <c r="D47" s="87">
        <v>0</v>
      </c>
      <c r="E47" s="87">
        <v>0</v>
      </c>
      <c r="F47" s="140">
        <v>1000</v>
      </c>
      <c r="G47" s="140"/>
      <c r="H47" s="87">
        <v>0</v>
      </c>
      <c r="I47" s="87">
        <v>0</v>
      </c>
      <c r="J47" s="87">
        <v>0</v>
      </c>
      <c r="K47" s="140">
        <v>0</v>
      </c>
      <c r="L47" s="140"/>
      <c r="M47" s="87">
        <v>0</v>
      </c>
      <c r="N47" s="87">
        <v>0</v>
      </c>
      <c r="O47" s="87">
        <v>1000</v>
      </c>
      <c r="P47" s="140">
        <v>1000</v>
      </c>
      <c r="Q47" s="148"/>
    </row>
    <row r="48" spans="1:17" s="8" customFormat="1" ht="22.5" customHeight="1" x14ac:dyDescent="0.25">
      <c r="A48" s="107" t="s">
        <v>82</v>
      </c>
      <c r="B48" s="12"/>
      <c r="C48" s="87">
        <v>360914.7</v>
      </c>
      <c r="D48" s="87">
        <v>388997.6</v>
      </c>
      <c r="E48" s="87">
        <v>388997.6</v>
      </c>
      <c r="F48" s="140">
        <v>0</v>
      </c>
      <c r="G48" s="140">
        <f t="shared" si="0"/>
        <v>100</v>
      </c>
      <c r="H48" s="87">
        <v>0</v>
      </c>
      <c r="I48" s="87">
        <v>0</v>
      </c>
      <c r="J48" s="87">
        <v>0</v>
      </c>
      <c r="K48" s="140">
        <v>0</v>
      </c>
      <c r="L48" s="140"/>
      <c r="M48" s="87">
        <v>360914.7</v>
      </c>
      <c r="N48" s="87">
        <v>1132997.6000000001</v>
      </c>
      <c r="O48" s="87">
        <v>1132997.6000000001</v>
      </c>
      <c r="P48" s="140">
        <v>0</v>
      </c>
      <c r="Q48" s="148">
        <f t="shared" si="1"/>
        <v>100</v>
      </c>
    </row>
    <row r="49" spans="1:17" s="4" customFormat="1" ht="22.5" customHeight="1" x14ac:dyDescent="0.25">
      <c r="A49" s="105" t="s">
        <v>85</v>
      </c>
      <c r="B49" s="6" t="s">
        <v>92</v>
      </c>
      <c r="C49" s="90">
        <v>0</v>
      </c>
      <c r="D49" s="90">
        <v>-910.1</v>
      </c>
      <c r="E49" s="90">
        <v>-910.1</v>
      </c>
      <c r="F49" s="139">
        <v>0</v>
      </c>
      <c r="G49" s="139">
        <f t="shared" si="0"/>
        <v>100</v>
      </c>
      <c r="H49" s="90">
        <v>0</v>
      </c>
      <c r="I49" s="90">
        <v>0</v>
      </c>
      <c r="J49" s="90">
        <v>0</v>
      </c>
      <c r="K49" s="139">
        <v>0</v>
      </c>
      <c r="L49" s="139"/>
      <c r="M49" s="90">
        <v>0</v>
      </c>
      <c r="N49" s="90">
        <v>-910.1</v>
      </c>
      <c r="O49" s="90">
        <v>-910.1</v>
      </c>
      <c r="P49" s="139">
        <v>0</v>
      </c>
      <c r="Q49" s="148">
        <f t="shared" si="1"/>
        <v>100</v>
      </c>
    </row>
    <row r="50" spans="1:17" s="8" customFormat="1" ht="22.5" customHeight="1" x14ac:dyDescent="0.25">
      <c r="A50" s="107" t="s">
        <v>81</v>
      </c>
      <c r="B50" s="12"/>
      <c r="C50" s="87">
        <v>0</v>
      </c>
      <c r="D50" s="87">
        <v>0</v>
      </c>
      <c r="E50" s="87">
        <v>0</v>
      </c>
      <c r="F50" s="140">
        <v>0</v>
      </c>
      <c r="G50" s="140"/>
      <c r="H50" s="87">
        <v>0</v>
      </c>
      <c r="I50" s="87">
        <v>0</v>
      </c>
      <c r="J50" s="87">
        <v>0</v>
      </c>
      <c r="K50" s="140">
        <v>0</v>
      </c>
      <c r="L50" s="140"/>
      <c r="M50" s="87">
        <v>0</v>
      </c>
      <c r="N50" s="87">
        <v>0</v>
      </c>
      <c r="O50" s="87">
        <v>0</v>
      </c>
      <c r="P50" s="140">
        <v>0</v>
      </c>
      <c r="Q50" s="148"/>
    </row>
    <row r="51" spans="1:17" s="8" customFormat="1" ht="22.5" customHeight="1" x14ac:dyDescent="0.25">
      <c r="A51" s="107" t="s">
        <v>82</v>
      </c>
      <c r="B51" s="12"/>
      <c r="C51" s="87">
        <v>0</v>
      </c>
      <c r="D51" s="87">
        <v>910.1</v>
      </c>
      <c r="E51" s="87">
        <v>910.1</v>
      </c>
      <c r="F51" s="140">
        <v>0</v>
      </c>
      <c r="G51" s="140">
        <f t="shared" si="0"/>
        <v>100</v>
      </c>
      <c r="H51" s="87">
        <v>0</v>
      </c>
      <c r="I51" s="87">
        <v>0</v>
      </c>
      <c r="J51" s="87">
        <v>0</v>
      </c>
      <c r="K51" s="140">
        <v>0</v>
      </c>
      <c r="L51" s="140"/>
      <c r="M51" s="87">
        <v>0</v>
      </c>
      <c r="N51" s="87">
        <v>910.1</v>
      </c>
      <c r="O51" s="87">
        <v>910.1</v>
      </c>
      <c r="P51" s="140">
        <v>0</v>
      </c>
      <c r="Q51" s="148">
        <f t="shared" si="1"/>
        <v>100</v>
      </c>
    </row>
    <row r="52" spans="1:17" s="4" customFormat="1" ht="22.5" customHeight="1" x14ac:dyDescent="0.25">
      <c r="A52" s="105" t="s">
        <v>86</v>
      </c>
      <c r="B52" s="2"/>
      <c r="C52" s="90">
        <v>9595053.1899999995</v>
      </c>
      <c r="D52" s="90">
        <v>17208538.329999998</v>
      </c>
      <c r="E52" s="90">
        <v>12493525.196340004</v>
      </c>
      <c r="F52" s="139">
        <v>-4715013.1336599961</v>
      </c>
      <c r="G52" s="139">
        <f t="shared" si="0"/>
        <v>72.600734337557213</v>
      </c>
      <c r="H52" s="90">
        <v>9595053.1899999995</v>
      </c>
      <c r="I52" s="90">
        <v>17208538.329999998</v>
      </c>
      <c r="J52" s="90">
        <v>12493525.196340004</v>
      </c>
      <c r="K52" s="139">
        <v>-4715013.1336599961</v>
      </c>
      <c r="L52" s="139">
        <f t="shared" si="2"/>
        <v>72.600734337557213</v>
      </c>
      <c r="M52" s="90">
        <v>0</v>
      </c>
      <c r="N52" s="90">
        <v>0</v>
      </c>
      <c r="O52" s="90">
        <v>0</v>
      </c>
      <c r="P52" s="139">
        <v>0</v>
      </c>
      <c r="Q52" s="148"/>
    </row>
    <row r="53" spans="1:17" s="4" customFormat="1" ht="22.5" customHeight="1" x14ac:dyDescent="0.25">
      <c r="A53" s="106" t="s">
        <v>81</v>
      </c>
      <c r="B53" s="2"/>
      <c r="C53" s="90">
        <v>25826094</v>
      </c>
      <c r="D53" s="90">
        <v>33366542.5</v>
      </c>
      <c r="E53" s="90">
        <v>24095937.353190001</v>
      </c>
      <c r="F53" s="139">
        <v>-9270605.146809997</v>
      </c>
      <c r="G53" s="139">
        <f t="shared" si="0"/>
        <v>72.215865198469402</v>
      </c>
      <c r="H53" s="90">
        <v>25826094</v>
      </c>
      <c r="I53" s="90">
        <v>33366542.5</v>
      </c>
      <c r="J53" s="90">
        <v>24095937.353190001</v>
      </c>
      <c r="K53" s="139">
        <v>-9270605.146809997</v>
      </c>
      <c r="L53" s="139">
        <f t="shared" si="2"/>
        <v>72.215865198469402</v>
      </c>
      <c r="M53" s="90">
        <v>0</v>
      </c>
      <c r="N53" s="90">
        <v>0</v>
      </c>
      <c r="O53" s="90">
        <v>0</v>
      </c>
      <c r="P53" s="139">
        <v>0</v>
      </c>
      <c r="Q53" s="148"/>
    </row>
    <row r="54" spans="1:17" s="4" customFormat="1" ht="22.5" customHeight="1" x14ac:dyDescent="0.25">
      <c r="A54" s="106" t="s">
        <v>82</v>
      </c>
      <c r="B54" s="2"/>
      <c r="C54" s="90">
        <v>16231040.810000001</v>
      </c>
      <c r="D54" s="90">
        <v>16158004.17</v>
      </c>
      <c r="E54" s="90">
        <v>11602412.156849999</v>
      </c>
      <c r="F54" s="139">
        <v>-4555592.0131500019</v>
      </c>
      <c r="G54" s="139">
        <f t="shared" si="0"/>
        <v>71.805973279743242</v>
      </c>
      <c r="H54" s="90">
        <v>16231040.810000001</v>
      </c>
      <c r="I54" s="90">
        <v>16158004.17</v>
      </c>
      <c r="J54" s="90">
        <v>11602412.156849999</v>
      </c>
      <c r="K54" s="139">
        <v>-4555592.0131500019</v>
      </c>
      <c r="L54" s="139">
        <f t="shared" si="2"/>
        <v>71.805973279743242</v>
      </c>
      <c r="M54" s="90">
        <v>0</v>
      </c>
      <c r="N54" s="90">
        <v>0</v>
      </c>
      <c r="O54" s="90">
        <v>0</v>
      </c>
      <c r="P54" s="139">
        <v>0</v>
      </c>
      <c r="Q54" s="148"/>
    </row>
    <row r="55" spans="1:17" s="8" customFormat="1" ht="22.5" customHeight="1" x14ac:dyDescent="0.25">
      <c r="A55" s="108" t="s">
        <v>87</v>
      </c>
      <c r="B55" s="7" t="s">
        <v>93</v>
      </c>
      <c r="C55" s="87">
        <v>9595053.1899999995</v>
      </c>
      <c r="D55" s="87">
        <v>17208538.329999998</v>
      </c>
      <c r="E55" s="87">
        <v>12493525.196340004</v>
      </c>
      <c r="F55" s="140">
        <v>-4715013.1336599961</v>
      </c>
      <c r="G55" s="140">
        <f t="shared" si="0"/>
        <v>72.600734337557213</v>
      </c>
      <c r="H55" s="87">
        <v>9595053.1899999995</v>
      </c>
      <c r="I55" s="87">
        <v>17208538.329999998</v>
      </c>
      <c r="J55" s="87">
        <v>12493525.196340004</v>
      </c>
      <c r="K55" s="140">
        <v>-4715013.1336599961</v>
      </c>
      <c r="L55" s="140">
        <f t="shared" si="2"/>
        <v>72.600734337557213</v>
      </c>
      <c r="M55" s="87">
        <v>0</v>
      </c>
      <c r="N55" s="87">
        <v>0</v>
      </c>
      <c r="O55" s="87">
        <v>0</v>
      </c>
      <c r="P55" s="140">
        <v>0</v>
      </c>
      <c r="Q55" s="148"/>
    </row>
    <row r="56" spans="1:17" s="8" customFormat="1" ht="22.5" customHeight="1" x14ac:dyDescent="0.25">
      <c r="A56" s="107" t="s">
        <v>81</v>
      </c>
      <c r="B56" s="12"/>
      <c r="C56" s="87">
        <v>25826094</v>
      </c>
      <c r="D56" s="87">
        <v>33366542.5</v>
      </c>
      <c r="E56" s="87">
        <v>24095937.353190001</v>
      </c>
      <c r="F56" s="140">
        <v>-9270605.146809997</v>
      </c>
      <c r="G56" s="140">
        <f t="shared" si="0"/>
        <v>72.215865198469402</v>
      </c>
      <c r="H56" s="87">
        <v>25826094</v>
      </c>
      <c r="I56" s="87">
        <v>33366542.5</v>
      </c>
      <c r="J56" s="87">
        <v>24095937.353190001</v>
      </c>
      <c r="K56" s="140">
        <v>-9270605.146809997</v>
      </c>
      <c r="L56" s="140">
        <f t="shared" si="2"/>
        <v>72.215865198469402</v>
      </c>
      <c r="M56" s="87">
        <v>0</v>
      </c>
      <c r="N56" s="87">
        <v>0</v>
      </c>
      <c r="O56" s="87">
        <v>0</v>
      </c>
      <c r="P56" s="140">
        <v>0</v>
      </c>
      <c r="Q56" s="148"/>
    </row>
    <row r="57" spans="1:17" s="8" customFormat="1" ht="22.5" customHeight="1" x14ac:dyDescent="0.25">
      <c r="A57" s="107" t="s">
        <v>82</v>
      </c>
      <c r="B57" s="12"/>
      <c r="C57" s="87">
        <v>16231040.810000001</v>
      </c>
      <c r="D57" s="87">
        <v>16158004.17</v>
      </c>
      <c r="E57" s="87">
        <v>11602412.156849999</v>
      </c>
      <c r="F57" s="140">
        <v>-4555592.0131500019</v>
      </c>
      <c r="G57" s="140">
        <f t="shared" si="0"/>
        <v>71.805973279743242</v>
      </c>
      <c r="H57" s="87">
        <v>16231040.810000001</v>
      </c>
      <c r="I57" s="87">
        <v>16158004.17</v>
      </c>
      <c r="J57" s="87">
        <v>11602412.156849999</v>
      </c>
      <c r="K57" s="140">
        <v>-4555592.0131500019</v>
      </c>
      <c r="L57" s="140">
        <f t="shared" si="2"/>
        <v>71.805973279743242</v>
      </c>
      <c r="M57" s="87">
        <v>0</v>
      </c>
      <c r="N57" s="87">
        <v>0</v>
      </c>
      <c r="O57" s="87">
        <v>0</v>
      </c>
      <c r="P57" s="140">
        <v>0</v>
      </c>
      <c r="Q57" s="148"/>
    </row>
    <row r="58" spans="1:17" s="4" customFormat="1" ht="22.5" customHeight="1" x14ac:dyDescent="0.25">
      <c r="A58" s="104" t="s">
        <v>76</v>
      </c>
      <c r="B58" s="11"/>
      <c r="C58" s="90">
        <v>-10000</v>
      </c>
      <c r="D58" s="90">
        <v>-34914.699999999997</v>
      </c>
      <c r="E58" s="90">
        <v>-34914.455000000002</v>
      </c>
      <c r="F58" s="139">
        <v>0.245</v>
      </c>
      <c r="G58" s="139">
        <f t="shared" si="0"/>
        <v>99.999298289832097</v>
      </c>
      <c r="H58" s="90">
        <v>0</v>
      </c>
      <c r="I58" s="90">
        <v>0</v>
      </c>
      <c r="J58" s="90">
        <v>0</v>
      </c>
      <c r="K58" s="139">
        <v>0</v>
      </c>
      <c r="L58" s="139"/>
      <c r="M58" s="90">
        <v>-10000</v>
      </c>
      <c r="N58" s="90">
        <v>-34914.699999999997</v>
      </c>
      <c r="O58" s="90">
        <v>-34914.455000000002</v>
      </c>
      <c r="P58" s="139">
        <v>0.245</v>
      </c>
      <c r="Q58" s="148">
        <f t="shared" si="1"/>
        <v>99.999298289832097</v>
      </c>
    </row>
    <row r="59" spans="1:17" s="4" customFormat="1" ht="22.5" customHeight="1" x14ac:dyDescent="0.25">
      <c r="A59" s="105" t="s">
        <v>80</v>
      </c>
      <c r="B59" s="2"/>
      <c r="C59" s="90">
        <v>-10000</v>
      </c>
      <c r="D59" s="90">
        <v>-34914.699999999997</v>
      </c>
      <c r="E59" s="90">
        <v>-34914.455000000002</v>
      </c>
      <c r="F59" s="139">
        <v>0.245</v>
      </c>
      <c r="G59" s="139">
        <f t="shared" si="0"/>
        <v>99.999298289832097</v>
      </c>
      <c r="H59" s="90">
        <v>0</v>
      </c>
      <c r="I59" s="90">
        <v>0</v>
      </c>
      <c r="J59" s="90">
        <v>0</v>
      </c>
      <c r="K59" s="139">
        <v>0</v>
      </c>
      <c r="L59" s="139"/>
      <c r="M59" s="90">
        <v>-10000</v>
      </c>
      <c r="N59" s="90">
        <v>-34914.699999999997</v>
      </c>
      <c r="O59" s="90">
        <v>-34914.455000000002</v>
      </c>
      <c r="P59" s="139">
        <v>0.245</v>
      </c>
      <c r="Q59" s="148">
        <f t="shared" si="1"/>
        <v>99.999298289832097</v>
      </c>
    </row>
    <row r="60" spans="1:17" s="4" customFormat="1" ht="22.5" customHeight="1" x14ac:dyDescent="0.25">
      <c r="A60" s="106" t="s">
        <v>81</v>
      </c>
      <c r="B60" s="2"/>
      <c r="C60" s="90">
        <v>0</v>
      </c>
      <c r="D60" s="90">
        <v>0</v>
      </c>
      <c r="E60" s="90">
        <v>0</v>
      </c>
      <c r="F60" s="139">
        <v>0</v>
      </c>
      <c r="G60" s="139"/>
      <c r="H60" s="90">
        <v>0</v>
      </c>
      <c r="I60" s="90">
        <v>0</v>
      </c>
      <c r="J60" s="90">
        <v>0</v>
      </c>
      <c r="K60" s="139">
        <v>0</v>
      </c>
      <c r="L60" s="139"/>
      <c r="M60" s="90">
        <v>0</v>
      </c>
      <c r="N60" s="90">
        <v>0</v>
      </c>
      <c r="O60" s="90">
        <v>0</v>
      </c>
      <c r="P60" s="139">
        <v>0</v>
      </c>
      <c r="Q60" s="148"/>
    </row>
    <row r="61" spans="1:17" s="4" customFormat="1" ht="22.5" customHeight="1" x14ac:dyDescent="0.25">
      <c r="A61" s="106" t="s">
        <v>82</v>
      </c>
      <c r="B61" s="2"/>
      <c r="C61" s="90">
        <v>10000</v>
      </c>
      <c r="D61" s="90">
        <v>34914.699999999997</v>
      </c>
      <c r="E61" s="90">
        <v>34914.455000000002</v>
      </c>
      <c r="F61" s="139">
        <v>-0.245</v>
      </c>
      <c r="G61" s="139">
        <f t="shared" si="0"/>
        <v>99.999298289832097</v>
      </c>
      <c r="H61" s="90">
        <v>0</v>
      </c>
      <c r="I61" s="90">
        <v>0</v>
      </c>
      <c r="J61" s="90">
        <v>0</v>
      </c>
      <c r="K61" s="139">
        <v>0</v>
      </c>
      <c r="L61" s="139"/>
      <c r="M61" s="90">
        <v>10000</v>
      </c>
      <c r="N61" s="90">
        <v>34914.699999999997</v>
      </c>
      <c r="O61" s="90">
        <v>34914.455000000002</v>
      </c>
      <c r="P61" s="139">
        <v>-0.245</v>
      </c>
      <c r="Q61" s="148">
        <f t="shared" si="1"/>
        <v>99.999298289832097</v>
      </c>
    </row>
    <row r="62" spans="1:17" s="8" customFormat="1" ht="22.5" customHeight="1" x14ac:dyDescent="0.25">
      <c r="A62" s="108" t="s">
        <v>84</v>
      </c>
      <c r="B62" s="7" t="s">
        <v>92</v>
      </c>
      <c r="C62" s="87">
        <v>-10000</v>
      </c>
      <c r="D62" s="87">
        <v>-34914.699999999997</v>
      </c>
      <c r="E62" s="87">
        <v>-34914.455000000002</v>
      </c>
      <c r="F62" s="140">
        <v>0.245</v>
      </c>
      <c r="G62" s="140">
        <f t="shared" ref="G62:G68" si="3">E62/D62*100</f>
        <v>99.999298289832097</v>
      </c>
      <c r="H62" s="87">
        <v>0</v>
      </c>
      <c r="I62" s="87">
        <v>0</v>
      </c>
      <c r="J62" s="87">
        <v>0</v>
      </c>
      <c r="K62" s="140">
        <v>0</v>
      </c>
      <c r="L62" s="140"/>
      <c r="M62" s="87">
        <v>-10000</v>
      </c>
      <c r="N62" s="87">
        <v>-34914.699999999997</v>
      </c>
      <c r="O62" s="87">
        <v>-34914.455000000002</v>
      </c>
      <c r="P62" s="140">
        <v>0.245</v>
      </c>
      <c r="Q62" s="148">
        <f t="shared" si="1"/>
        <v>99.999298289832097</v>
      </c>
    </row>
    <row r="63" spans="1:17" s="8" customFormat="1" ht="22.5" customHeight="1" x14ac:dyDescent="0.25">
      <c r="A63" s="107" t="s">
        <v>81</v>
      </c>
      <c r="B63" s="12"/>
      <c r="C63" s="87">
        <v>0</v>
      </c>
      <c r="D63" s="87">
        <v>0</v>
      </c>
      <c r="E63" s="87">
        <v>0</v>
      </c>
      <c r="F63" s="140">
        <v>0</v>
      </c>
      <c r="G63" s="140"/>
      <c r="H63" s="87">
        <v>0</v>
      </c>
      <c r="I63" s="87">
        <v>0</v>
      </c>
      <c r="J63" s="87">
        <v>0</v>
      </c>
      <c r="K63" s="140">
        <v>0</v>
      </c>
      <c r="L63" s="140"/>
      <c r="M63" s="87">
        <v>0</v>
      </c>
      <c r="N63" s="87">
        <v>0</v>
      </c>
      <c r="O63" s="87">
        <v>0</v>
      </c>
      <c r="P63" s="140">
        <v>0</v>
      </c>
      <c r="Q63" s="148"/>
    </row>
    <row r="64" spans="1:17" s="8" customFormat="1" ht="22.5" customHeight="1" x14ac:dyDescent="0.25">
      <c r="A64" s="107" t="s">
        <v>82</v>
      </c>
      <c r="B64" s="12"/>
      <c r="C64" s="87">
        <v>10000</v>
      </c>
      <c r="D64" s="87">
        <v>34914.699999999997</v>
      </c>
      <c r="E64" s="87">
        <v>34914.455000000002</v>
      </c>
      <c r="F64" s="140">
        <v>-0.245</v>
      </c>
      <c r="G64" s="140">
        <f t="shared" si="3"/>
        <v>99.999298289832097</v>
      </c>
      <c r="H64" s="87">
        <v>0</v>
      </c>
      <c r="I64" s="87">
        <v>0</v>
      </c>
      <c r="J64" s="87">
        <v>0</v>
      </c>
      <c r="K64" s="140">
        <v>0</v>
      </c>
      <c r="L64" s="140"/>
      <c r="M64" s="87">
        <v>10000</v>
      </c>
      <c r="N64" s="87">
        <v>34914.699999999997</v>
      </c>
      <c r="O64" s="87">
        <v>34914.455000000002</v>
      </c>
      <c r="P64" s="140">
        <v>-0.245</v>
      </c>
      <c r="Q64" s="148">
        <f t="shared" si="1"/>
        <v>99.999298289832097</v>
      </c>
    </row>
    <row r="65" spans="1:17" s="8" customFormat="1" ht="16.5" customHeight="1" x14ac:dyDescent="0.25">
      <c r="A65" s="107"/>
      <c r="B65" s="12"/>
      <c r="C65" s="87"/>
      <c r="D65" s="87"/>
      <c r="E65" s="87"/>
      <c r="F65" s="140"/>
      <c r="G65" s="140"/>
      <c r="H65" s="87"/>
      <c r="I65" s="87"/>
      <c r="J65" s="87"/>
      <c r="K65" s="140"/>
      <c r="L65" s="140"/>
      <c r="M65" s="87"/>
      <c r="N65" s="87"/>
      <c r="O65" s="87"/>
      <c r="P65" s="140"/>
      <c r="Q65" s="148"/>
    </row>
    <row r="66" spans="1:17" s="14" customFormat="1" ht="22.5" customHeight="1" x14ac:dyDescent="0.25">
      <c r="A66" s="109" t="s">
        <v>88</v>
      </c>
      <c r="B66" s="13"/>
      <c r="C66" s="90">
        <v>4567578.4479999999</v>
      </c>
      <c r="D66" s="90">
        <v>11691984.479</v>
      </c>
      <c r="E66" s="90">
        <v>8366227.7778200032</v>
      </c>
      <c r="F66" s="139">
        <v>-3325756.7011799966</v>
      </c>
      <c r="G66" s="139">
        <f t="shared" si="3"/>
        <v>71.55524190822014</v>
      </c>
      <c r="H66" s="90">
        <v>4915743.648</v>
      </c>
      <c r="I66" s="90">
        <v>12839964.579</v>
      </c>
      <c r="J66" s="90">
        <v>9515282.9328200035</v>
      </c>
      <c r="K66" s="139">
        <v>-3324681.6461799964</v>
      </c>
      <c r="L66" s="139">
        <f t="shared" si="2"/>
        <v>74.106769331610352</v>
      </c>
      <c r="M66" s="90">
        <v>-348165.2</v>
      </c>
      <c r="N66" s="90">
        <v>-1147980.1000000001</v>
      </c>
      <c r="O66" s="90">
        <v>-1149055.155</v>
      </c>
      <c r="P66" s="139">
        <v>-1075.0550000000001</v>
      </c>
      <c r="Q66" s="148">
        <f t="shared" si="1"/>
        <v>100.09364752925593</v>
      </c>
    </row>
    <row r="67" spans="1:17" s="14" customFormat="1" ht="15" customHeight="1" x14ac:dyDescent="0.25">
      <c r="A67" s="110"/>
      <c r="B67" s="13"/>
      <c r="C67" s="90"/>
      <c r="D67" s="90"/>
      <c r="E67" s="90"/>
      <c r="F67" s="139"/>
      <c r="G67" s="139"/>
      <c r="H67" s="90"/>
      <c r="I67" s="90"/>
      <c r="J67" s="90"/>
      <c r="K67" s="139"/>
      <c r="L67" s="139"/>
      <c r="M67" s="90"/>
      <c r="N67" s="90"/>
      <c r="O67" s="90"/>
      <c r="P67" s="139"/>
      <c r="Q67" s="148"/>
    </row>
    <row r="68" spans="1:17" s="14" customFormat="1" ht="22.5" customHeight="1" thickBot="1" x14ac:dyDescent="0.3">
      <c r="A68" s="111" t="s">
        <v>89</v>
      </c>
      <c r="B68" s="112"/>
      <c r="C68" s="113">
        <v>-3547425.8454999998</v>
      </c>
      <c r="D68" s="113">
        <v>-9165475.3849600106</v>
      </c>
      <c r="E68" s="113">
        <v>6602587.0323800184</v>
      </c>
      <c r="F68" s="141">
        <v>15768062.417340027</v>
      </c>
      <c r="G68" s="141">
        <f t="shared" si="3"/>
        <v>-72.037584032078286</v>
      </c>
      <c r="H68" s="113">
        <v>-3547452.9534999998</v>
      </c>
      <c r="I68" s="113">
        <v>-6371009.4342600098</v>
      </c>
      <c r="J68" s="113">
        <v>5973083.831400021</v>
      </c>
      <c r="K68" s="179">
        <v>12344093.25058</v>
      </c>
      <c r="L68" s="141">
        <f t="shared" si="2"/>
        <v>-93.754120018718694</v>
      </c>
      <c r="M68" s="113">
        <v>27.108000000000001</v>
      </c>
      <c r="N68" s="113">
        <v>-2794465.9506999999</v>
      </c>
      <c r="O68" s="113">
        <v>629503.20097999764</v>
      </c>
      <c r="P68" s="141">
        <v>3423969.1516799973</v>
      </c>
      <c r="Q68" s="149">
        <f t="shared" si="1"/>
        <v>-22.526780146392916</v>
      </c>
    </row>
    <row r="69" spans="1:17" x14ac:dyDescent="0.25">
      <c r="O69" s="89"/>
    </row>
    <row r="70" spans="1:17" x14ac:dyDescent="0.25">
      <c r="J70" s="85"/>
      <c r="O70" s="89"/>
    </row>
  </sheetData>
  <mergeCells count="6">
    <mergeCell ref="A1:N1"/>
    <mergeCell ref="A2:A3"/>
    <mergeCell ref="B2:B3"/>
    <mergeCell ref="C2:G2"/>
    <mergeCell ref="H2:L2"/>
    <mergeCell ref="M2:Q2"/>
  </mergeCells>
  <printOptions horizontalCentered="1"/>
  <pageMargins left="0.51181102362204722" right="0.51181102362204722" top="1.1417322834645669" bottom="0.74803149606299213" header="0.31496062992125984" footer="0.31496062992125984"/>
  <pageSetup paperSize="9" scale="6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abSelected="1" workbookViewId="0">
      <selection activeCell="I12" sqref="I12"/>
    </sheetView>
  </sheetViews>
  <sheetFormatPr defaultRowHeight="12.75" x14ac:dyDescent="0.25"/>
  <cols>
    <col min="1" max="1" width="9.7109375" style="204" customWidth="1"/>
    <col min="2" max="2" width="42.7109375" style="205" customWidth="1"/>
    <col min="3" max="3" width="13.85546875" style="206" customWidth="1"/>
    <col min="4" max="4" width="12.5703125" style="207" customWidth="1"/>
    <col min="5" max="5" width="11.85546875" style="208" customWidth="1"/>
    <col min="6" max="6" width="11.42578125" style="208" customWidth="1"/>
    <col min="7" max="7" width="8.7109375" style="208" customWidth="1"/>
    <col min="8" max="8" width="12.7109375" style="208" customWidth="1"/>
    <col min="9" max="9" width="12.85546875" style="208" customWidth="1"/>
    <col min="10" max="10" width="13.28515625" style="208" customWidth="1"/>
    <col min="11" max="11" width="11.28515625" style="208" customWidth="1"/>
    <col min="12" max="12" width="6.7109375" style="208" customWidth="1"/>
    <col min="13" max="13" width="11.28515625" style="208" customWidth="1"/>
    <col min="14" max="14" width="12.140625" style="19" customWidth="1"/>
    <col min="15" max="15" width="11.28515625" style="19" customWidth="1"/>
    <col min="16" max="16" width="11.140625" style="19" customWidth="1"/>
    <col min="17" max="17" width="5.85546875" style="17" customWidth="1"/>
    <col min="18" max="243" width="9.140625" style="17"/>
    <col min="244" max="244" width="9.7109375" style="17" customWidth="1"/>
    <col min="245" max="245" width="60.85546875" style="17" customWidth="1"/>
    <col min="246" max="248" width="11.5703125" style="17" customWidth="1"/>
    <col min="249" max="249" width="10.5703125" style="17" customWidth="1"/>
    <col min="250" max="252" width="11.5703125" style="17" customWidth="1"/>
    <col min="253" max="253" width="10.5703125" style="17" customWidth="1"/>
    <col min="254" max="256" width="11.5703125" style="17" customWidth="1"/>
    <col min="257" max="257" width="11" style="17" customWidth="1"/>
    <col min="258" max="499" width="9.140625" style="17"/>
    <col min="500" max="500" width="9.7109375" style="17" customWidth="1"/>
    <col min="501" max="501" width="60.85546875" style="17" customWidth="1"/>
    <col min="502" max="504" width="11.5703125" style="17" customWidth="1"/>
    <col min="505" max="505" width="10.5703125" style="17" customWidth="1"/>
    <col min="506" max="508" width="11.5703125" style="17" customWidth="1"/>
    <col min="509" max="509" width="10.5703125" style="17" customWidth="1"/>
    <col min="510" max="512" width="11.5703125" style="17" customWidth="1"/>
    <col min="513" max="513" width="11" style="17" customWidth="1"/>
    <col min="514" max="755" width="9.140625" style="17"/>
    <col min="756" max="756" width="9.7109375" style="17" customWidth="1"/>
    <col min="757" max="757" width="60.85546875" style="17" customWidth="1"/>
    <col min="758" max="760" width="11.5703125" style="17" customWidth="1"/>
    <col min="761" max="761" width="10.5703125" style="17" customWidth="1"/>
    <col min="762" max="764" width="11.5703125" style="17" customWidth="1"/>
    <col min="765" max="765" width="10.5703125" style="17" customWidth="1"/>
    <col min="766" max="768" width="11.5703125" style="17" customWidth="1"/>
    <col min="769" max="769" width="11" style="17" customWidth="1"/>
    <col min="770" max="1011" width="9.140625" style="17"/>
    <col min="1012" max="1012" width="9.7109375" style="17" customWidth="1"/>
    <col min="1013" max="1013" width="60.85546875" style="17" customWidth="1"/>
    <col min="1014" max="1016" width="11.5703125" style="17" customWidth="1"/>
    <col min="1017" max="1017" width="10.5703125" style="17" customWidth="1"/>
    <col min="1018" max="1020" width="11.5703125" style="17" customWidth="1"/>
    <col min="1021" max="1021" width="10.5703125" style="17" customWidth="1"/>
    <col min="1022" max="1024" width="11.5703125" style="17" customWidth="1"/>
    <col min="1025" max="1025" width="11" style="17" customWidth="1"/>
    <col min="1026" max="1267" width="9.140625" style="17"/>
    <col min="1268" max="1268" width="9.7109375" style="17" customWidth="1"/>
    <col min="1269" max="1269" width="60.85546875" style="17" customWidth="1"/>
    <col min="1270" max="1272" width="11.5703125" style="17" customWidth="1"/>
    <col min="1273" max="1273" width="10.5703125" style="17" customWidth="1"/>
    <col min="1274" max="1276" width="11.5703125" style="17" customWidth="1"/>
    <col min="1277" max="1277" width="10.5703125" style="17" customWidth="1"/>
    <col min="1278" max="1280" width="11.5703125" style="17" customWidth="1"/>
    <col min="1281" max="1281" width="11" style="17" customWidth="1"/>
    <col min="1282" max="1523" width="9.140625" style="17"/>
    <col min="1524" max="1524" width="9.7109375" style="17" customWidth="1"/>
    <col min="1525" max="1525" width="60.85546875" style="17" customWidth="1"/>
    <col min="1526" max="1528" width="11.5703125" style="17" customWidth="1"/>
    <col min="1529" max="1529" width="10.5703125" style="17" customWidth="1"/>
    <col min="1530" max="1532" width="11.5703125" style="17" customWidth="1"/>
    <col min="1533" max="1533" width="10.5703125" style="17" customWidth="1"/>
    <col min="1534" max="1536" width="11.5703125" style="17" customWidth="1"/>
    <col min="1537" max="1537" width="11" style="17" customWidth="1"/>
    <col min="1538" max="1779" width="9.140625" style="17"/>
    <col min="1780" max="1780" width="9.7109375" style="17" customWidth="1"/>
    <col min="1781" max="1781" width="60.85546875" style="17" customWidth="1"/>
    <col min="1782" max="1784" width="11.5703125" style="17" customWidth="1"/>
    <col min="1785" max="1785" width="10.5703125" style="17" customWidth="1"/>
    <col min="1786" max="1788" width="11.5703125" style="17" customWidth="1"/>
    <col min="1789" max="1789" width="10.5703125" style="17" customWidth="1"/>
    <col min="1790" max="1792" width="11.5703125" style="17" customWidth="1"/>
    <col min="1793" max="1793" width="11" style="17" customWidth="1"/>
    <col min="1794" max="2035" width="9.140625" style="17"/>
    <col min="2036" max="2036" width="9.7109375" style="17" customWidth="1"/>
    <col min="2037" max="2037" width="60.85546875" style="17" customWidth="1"/>
    <col min="2038" max="2040" width="11.5703125" style="17" customWidth="1"/>
    <col min="2041" max="2041" width="10.5703125" style="17" customWidth="1"/>
    <col min="2042" max="2044" width="11.5703125" style="17" customWidth="1"/>
    <col min="2045" max="2045" width="10.5703125" style="17" customWidth="1"/>
    <col min="2046" max="2048" width="11.5703125" style="17" customWidth="1"/>
    <col min="2049" max="2049" width="11" style="17" customWidth="1"/>
    <col min="2050" max="2291" width="9.140625" style="17"/>
    <col min="2292" max="2292" width="9.7109375" style="17" customWidth="1"/>
    <col min="2293" max="2293" width="60.85546875" style="17" customWidth="1"/>
    <col min="2294" max="2296" width="11.5703125" style="17" customWidth="1"/>
    <col min="2297" max="2297" width="10.5703125" style="17" customWidth="1"/>
    <col min="2298" max="2300" width="11.5703125" style="17" customWidth="1"/>
    <col min="2301" max="2301" width="10.5703125" style="17" customWidth="1"/>
    <col min="2302" max="2304" width="11.5703125" style="17" customWidth="1"/>
    <col min="2305" max="2305" width="11" style="17" customWidth="1"/>
    <col min="2306" max="2547" width="9.140625" style="17"/>
    <col min="2548" max="2548" width="9.7109375" style="17" customWidth="1"/>
    <col min="2549" max="2549" width="60.85546875" style="17" customWidth="1"/>
    <col min="2550" max="2552" width="11.5703125" style="17" customWidth="1"/>
    <col min="2553" max="2553" width="10.5703125" style="17" customWidth="1"/>
    <col min="2554" max="2556" width="11.5703125" style="17" customWidth="1"/>
    <col min="2557" max="2557" width="10.5703125" style="17" customWidth="1"/>
    <col min="2558" max="2560" width="11.5703125" style="17" customWidth="1"/>
    <col min="2561" max="2561" width="11" style="17" customWidth="1"/>
    <col min="2562" max="2803" width="9.140625" style="17"/>
    <col min="2804" max="2804" width="9.7109375" style="17" customWidth="1"/>
    <col min="2805" max="2805" width="60.85546875" style="17" customWidth="1"/>
    <col min="2806" max="2808" width="11.5703125" style="17" customWidth="1"/>
    <col min="2809" max="2809" width="10.5703125" style="17" customWidth="1"/>
    <col min="2810" max="2812" width="11.5703125" style="17" customWidth="1"/>
    <col min="2813" max="2813" width="10.5703125" style="17" customWidth="1"/>
    <col min="2814" max="2816" width="11.5703125" style="17" customWidth="1"/>
    <col min="2817" max="2817" width="11" style="17" customWidth="1"/>
    <col min="2818" max="3059" width="9.140625" style="17"/>
    <col min="3060" max="3060" width="9.7109375" style="17" customWidth="1"/>
    <col min="3061" max="3061" width="60.85546875" style="17" customWidth="1"/>
    <col min="3062" max="3064" width="11.5703125" style="17" customWidth="1"/>
    <col min="3065" max="3065" width="10.5703125" style="17" customWidth="1"/>
    <col min="3066" max="3068" width="11.5703125" style="17" customWidth="1"/>
    <col min="3069" max="3069" width="10.5703125" style="17" customWidth="1"/>
    <col min="3070" max="3072" width="11.5703125" style="17" customWidth="1"/>
    <col min="3073" max="3073" width="11" style="17" customWidth="1"/>
    <col min="3074" max="3315" width="9.140625" style="17"/>
    <col min="3316" max="3316" width="9.7109375" style="17" customWidth="1"/>
    <col min="3317" max="3317" width="60.85546875" style="17" customWidth="1"/>
    <col min="3318" max="3320" width="11.5703125" style="17" customWidth="1"/>
    <col min="3321" max="3321" width="10.5703125" style="17" customWidth="1"/>
    <col min="3322" max="3324" width="11.5703125" style="17" customWidth="1"/>
    <col min="3325" max="3325" width="10.5703125" style="17" customWidth="1"/>
    <col min="3326" max="3328" width="11.5703125" style="17" customWidth="1"/>
    <col min="3329" max="3329" width="11" style="17" customWidth="1"/>
    <col min="3330" max="3571" width="9.140625" style="17"/>
    <col min="3572" max="3572" width="9.7109375" style="17" customWidth="1"/>
    <col min="3573" max="3573" width="60.85546875" style="17" customWidth="1"/>
    <col min="3574" max="3576" width="11.5703125" style="17" customWidth="1"/>
    <col min="3577" max="3577" width="10.5703125" style="17" customWidth="1"/>
    <col min="3578" max="3580" width="11.5703125" style="17" customWidth="1"/>
    <col min="3581" max="3581" width="10.5703125" style="17" customWidth="1"/>
    <col min="3582" max="3584" width="11.5703125" style="17" customWidth="1"/>
    <col min="3585" max="3585" width="11" style="17" customWidth="1"/>
    <col min="3586" max="3827" width="9.140625" style="17"/>
    <col min="3828" max="3828" width="9.7109375" style="17" customWidth="1"/>
    <col min="3829" max="3829" width="60.85546875" style="17" customWidth="1"/>
    <col min="3830" max="3832" width="11.5703125" style="17" customWidth="1"/>
    <col min="3833" max="3833" width="10.5703125" style="17" customWidth="1"/>
    <col min="3834" max="3836" width="11.5703125" style="17" customWidth="1"/>
    <col min="3837" max="3837" width="10.5703125" style="17" customWidth="1"/>
    <col min="3838" max="3840" width="11.5703125" style="17" customWidth="1"/>
    <col min="3841" max="3841" width="11" style="17" customWidth="1"/>
    <col min="3842" max="4083" width="9.140625" style="17"/>
    <col min="4084" max="4084" width="9.7109375" style="17" customWidth="1"/>
    <col min="4085" max="4085" width="60.85546875" style="17" customWidth="1"/>
    <col min="4086" max="4088" width="11.5703125" style="17" customWidth="1"/>
    <col min="4089" max="4089" width="10.5703125" style="17" customWidth="1"/>
    <col min="4090" max="4092" width="11.5703125" style="17" customWidth="1"/>
    <col min="4093" max="4093" width="10.5703125" style="17" customWidth="1"/>
    <col min="4094" max="4096" width="11.5703125" style="17" customWidth="1"/>
    <col min="4097" max="4097" width="11" style="17" customWidth="1"/>
    <col min="4098" max="4339" width="9.140625" style="17"/>
    <col min="4340" max="4340" width="9.7109375" style="17" customWidth="1"/>
    <col min="4341" max="4341" width="60.85546875" style="17" customWidth="1"/>
    <col min="4342" max="4344" width="11.5703125" style="17" customWidth="1"/>
    <col min="4345" max="4345" width="10.5703125" style="17" customWidth="1"/>
    <col min="4346" max="4348" width="11.5703125" style="17" customWidth="1"/>
    <col min="4349" max="4349" width="10.5703125" style="17" customWidth="1"/>
    <col min="4350" max="4352" width="11.5703125" style="17" customWidth="1"/>
    <col min="4353" max="4353" width="11" style="17" customWidth="1"/>
    <col min="4354" max="4595" width="9.140625" style="17"/>
    <col min="4596" max="4596" width="9.7109375" style="17" customWidth="1"/>
    <col min="4597" max="4597" width="60.85546875" style="17" customWidth="1"/>
    <col min="4598" max="4600" width="11.5703125" style="17" customWidth="1"/>
    <col min="4601" max="4601" width="10.5703125" style="17" customWidth="1"/>
    <col min="4602" max="4604" width="11.5703125" style="17" customWidth="1"/>
    <col min="4605" max="4605" width="10.5703125" style="17" customWidth="1"/>
    <col min="4606" max="4608" width="11.5703125" style="17" customWidth="1"/>
    <col min="4609" max="4609" width="11" style="17" customWidth="1"/>
    <col min="4610" max="4851" width="9.140625" style="17"/>
    <col min="4852" max="4852" width="9.7109375" style="17" customWidth="1"/>
    <col min="4853" max="4853" width="60.85546875" style="17" customWidth="1"/>
    <col min="4854" max="4856" width="11.5703125" style="17" customWidth="1"/>
    <col min="4857" max="4857" width="10.5703125" style="17" customWidth="1"/>
    <col min="4858" max="4860" width="11.5703125" style="17" customWidth="1"/>
    <col min="4861" max="4861" width="10.5703125" style="17" customWidth="1"/>
    <col min="4862" max="4864" width="11.5703125" style="17" customWidth="1"/>
    <col min="4865" max="4865" width="11" style="17" customWidth="1"/>
    <col min="4866" max="5107" width="9.140625" style="17"/>
    <col min="5108" max="5108" width="9.7109375" style="17" customWidth="1"/>
    <col min="5109" max="5109" width="60.85546875" style="17" customWidth="1"/>
    <col min="5110" max="5112" width="11.5703125" style="17" customWidth="1"/>
    <col min="5113" max="5113" width="10.5703125" style="17" customWidth="1"/>
    <col min="5114" max="5116" width="11.5703125" style="17" customWidth="1"/>
    <col min="5117" max="5117" width="10.5703125" style="17" customWidth="1"/>
    <col min="5118" max="5120" width="11.5703125" style="17" customWidth="1"/>
    <col min="5121" max="5121" width="11" style="17" customWidth="1"/>
    <col min="5122" max="5363" width="9.140625" style="17"/>
    <col min="5364" max="5364" width="9.7109375" style="17" customWidth="1"/>
    <col min="5365" max="5365" width="60.85546875" style="17" customWidth="1"/>
    <col min="5366" max="5368" width="11.5703125" style="17" customWidth="1"/>
    <col min="5369" max="5369" width="10.5703125" style="17" customWidth="1"/>
    <col min="5370" max="5372" width="11.5703125" style="17" customWidth="1"/>
    <col min="5373" max="5373" width="10.5703125" style="17" customWidth="1"/>
    <col min="5374" max="5376" width="11.5703125" style="17" customWidth="1"/>
    <col min="5377" max="5377" width="11" style="17" customWidth="1"/>
    <col min="5378" max="5619" width="9.140625" style="17"/>
    <col min="5620" max="5620" width="9.7109375" style="17" customWidth="1"/>
    <col min="5621" max="5621" width="60.85546875" style="17" customWidth="1"/>
    <col min="5622" max="5624" width="11.5703125" style="17" customWidth="1"/>
    <col min="5625" max="5625" width="10.5703125" style="17" customWidth="1"/>
    <col min="5626" max="5628" width="11.5703125" style="17" customWidth="1"/>
    <col min="5629" max="5629" width="10.5703125" style="17" customWidth="1"/>
    <col min="5630" max="5632" width="11.5703125" style="17" customWidth="1"/>
    <col min="5633" max="5633" width="11" style="17" customWidth="1"/>
    <col min="5634" max="5875" width="9.140625" style="17"/>
    <col min="5876" max="5876" width="9.7109375" style="17" customWidth="1"/>
    <col min="5877" max="5877" width="60.85546875" style="17" customWidth="1"/>
    <col min="5878" max="5880" width="11.5703125" style="17" customWidth="1"/>
    <col min="5881" max="5881" width="10.5703125" style="17" customWidth="1"/>
    <col min="5882" max="5884" width="11.5703125" style="17" customWidth="1"/>
    <col min="5885" max="5885" width="10.5703125" style="17" customWidth="1"/>
    <col min="5886" max="5888" width="11.5703125" style="17" customWidth="1"/>
    <col min="5889" max="5889" width="11" style="17" customWidth="1"/>
    <col min="5890" max="6131" width="9.140625" style="17"/>
    <col min="6132" max="6132" width="9.7109375" style="17" customWidth="1"/>
    <col min="6133" max="6133" width="60.85546875" style="17" customWidth="1"/>
    <col min="6134" max="6136" width="11.5703125" style="17" customWidth="1"/>
    <col min="6137" max="6137" width="10.5703125" style="17" customWidth="1"/>
    <col min="6138" max="6140" width="11.5703125" style="17" customWidth="1"/>
    <col min="6141" max="6141" width="10.5703125" style="17" customWidth="1"/>
    <col min="6142" max="6144" width="11.5703125" style="17" customWidth="1"/>
    <col min="6145" max="6145" width="11" style="17" customWidth="1"/>
    <col min="6146" max="6387" width="9.140625" style="17"/>
    <col min="6388" max="6388" width="9.7109375" style="17" customWidth="1"/>
    <col min="6389" max="6389" width="60.85546875" style="17" customWidth="1"/>
    <col min="6390" max="6392" width="11.5703125" style="17" customWidth="1"/>
    <col min="6393" max="6393" width="10.5703125" style="17" customWidth="1"/>
    <col min="6394" max="6396" width="11.5703125" style="17" customWidth="1"/>
    <col min="6397" max="6397" width="10.5703125" style="17" customWidth="1"/>
    <col min="6398" max="6400" width="11.5703125" style="17" customWidth="1"/>
    <col min="6401" max="6401" width="11" style="17" customWidth="1"/>
    <col min="6402" max="6643" width="9.140625" style="17"/>
    <col min="6644" max="6644" width="9.7109375" style="17" customWidth="1"/>
    <col min="6645" max="6645" width="60.85546875" style="17" customWidth="1"/>
    <col min="6646" max="6648" width="11.5703125" style="17" customWidth="1"/>
    <col min="6649" max="6649" width="10.5703125" style="17" customWidth="1"/>
    <col min="6650" max="6652" width="11.5703125" style="17" customWidth="1"/>
    <col min="6653" max="6653" width="10.5703125" style="17" customWidth="1"/>
    <col min="6654" max="6656" width="11.5703125" style="17" customWidth="1"/>
    <col min="6657" max="6657" width="11" style="17" customWidth="1"/>
    <col min="6658" max="6899" width="9.140625" style="17"/>
    <col min="6900" max="6900" width="9.7109375" style="17" customWidth="1"/>
    <col min="6901" max="6901" width="60.85546875" style="17" customWidth="1"/>
    <col min="6902" max="6904" width="11.5703125" style="17" customWidth="1"/>
    <col min="6905" max="6905" width="10.5703125" style="17" customWidth="1"/>
    <col min="6906" max="6908" width="11.5703125" style="17" customWidth="1"/>
    <col min="6909" max="6909" width="10.5703125" style="17" customWidth="1"/>
    <col min="6910" max="6912" width="11.5703125" style="17" customWidth="1"/>
    <col min="6913" max="6913" width="11" style="17" customWidth="1"/>
    <col min="6914" max="7155" width="9.140625" style="17"/>
    <col min="7156" max="7156" width="9.7109375" style="17" customWidth="1"/>
    <col min="7157" max="7157" width="60.85546875" style="17" customWidth="1"/>
    <col min="7158" max="7160" width="11.5703125" style="17" customWidth="1"/>
    <col min="7161" max="7161" width="10.5703125" style="17" customWidth="1"/>
    <col min="7162" max="7164" width="11.5703125" style="17" customWidth="1"/>
    <col min="7165" max="7165" width="10.5703125" style="17" customWidth="1"/>
    <col min="7166" max="7168" width="11.5703125" style="17" customWidth="1"/>
    <col min="7169" max="7169" width="11" style="17" customWidth="1"/>
    <col min="7170" max="7411" width="9.140625" style="17"/>
    <col min="7412" max="7412" width="9.7109375" style="17" customWidth="1"/>
    <col min="7413" max="7413" width="60.85546875" style="17" customWidth="1"/>
    <col min="7414" max="7416" width="11.5703125" style="17" customWidth="1"/>
    <col min="7417" max="7417" width="10.5703125" style="17" customWidth="1"/>
    <col min="7418" max="7420" width="11.5703125" style="17" customWidth="1"/>
    <col min="7421" max="7421" width="10.5703125" style="17" customWidth="1"/>
    <col min="7422" max="7424" width="11.5703125" style="17" customWidth="1"/>
    <col min="7425" max="7425" width="11" style="17" customWidth="1"/>
    <col min="7426" max="7667" width="9.140625" style="17"/>
    <col min="7668" max="7668" width="9.7109375" style="17" customWidth="1"/>
    <col min="7669" max="7669" width="60.85546875" style="17" customWidth="1"/>
    <col min="7670" max="7672" width="11.5703125" style="17" customWidth="1"/>
    <col min="7673" max="7673" width="10.5703125" style="17" customWidth="1"/>
    <col min="7674" max="7676" width="11.5703125" style="17" customWidth="1"/>
    <col min="7677" max="7677" width="10.5703125" style="17" customWidth="1"/>
    <col min="7678" max="7680" width="11.5703125" style="17" customWidth="1"/>
    <col min="7681" max="7681" width="11" style="17" customWidth="1"/>
    <col min="7682" max="7923" width="9.140625" style="17"/>
    <col min="7924" max="7924" width="9.7109375" style="17" customWidth="1"/>
    <col min="7925" max="7925" width="60.85546875" style="17" customWidth="1"/>
    <col min="7926" max="7928" width="11.5703125" style="17" customWidth="1"/>
    <col min="7929" max="7929" width="10.5703125" style="17" customWidth="1"/>
    <col min="7930" max="7932" width="11.5703125" style="17" customWidth="1"/>
    <col min="7933" max="7933" width="10.5703125" style="17" customWidth="1"/>
    <col min="7934" max="7936" width="11.5703125" style="17" customWidth="1"/>
    <col min="7937" max="7937" width="11" style="17" customWidth="1"/>
    <col min="7938" max="8179" width="9.140625" style="17"/>
    <col min="8180" max="8180" width="9.7109375" style="17" customWidth="1"/>
    <col min="8181" max="8181" width="60.85546875" style="17" customWidth="1"/>
    <col min="8182" max="8184" width="11.5703125" style="17" customWidth="1"/>
    <col min="8185" max="8185" width="10.5703125" style="17" customWidth="1"/>
    <col min="8186" max="8188" width="11.5703125" style="17" customWidth="1"/>
    <col min="8189" max="8189" width="10.5703125" style="17" customWidth="1"/>
    <col min="8190" max="8192" width="11.5703125" style="17" customWidth="1"/>
    <col min="8193" max="8193" width="11" style="17" customWidth="1"/>
    <col min="8194" max="8435" width="9.140625" style="17"/>
    <col min="8436" max="8436" width="9.7109375" style="17" customWidth="1"/>
    <col min="8437" max="8437" width="60.85546875" style="17" customWidth="1"/>
    <col min="8438" max="8440" width="11.5703125" style="17" customWidth="1"/>
    <col min="8441" max="8441" width="10.5703125" style="17" customWidth="1"/>
    <col min="8442" max="8444" width="11.5703125" style="17" customWidth="1"/>
    <col min="8445" max="8445" width="10.5703125" style="17" customWidth="1"/>
    <col min="8446" max="8448" width="11.5703125" style="17" customWidth="1"/>
    <col min="8449" max="8449" width="11" style="17" customWidth="1"/>
    <col min="8450" max="8691" width="9.140625" style="17"/>
    <col min="8692" max="8692" width="9.7109375" style="17" customWidth="1"/>
    <col min="8693" max="8693" width="60.85546875" style="17" customWidth="1"/>
    <col min="8694" max="8696" width="11.5703125" style="17" customWidth="1"/>
    <col min="8697" max="8697" width="10.5703125" style="17" customWidth="1"/>
    <col min="8698" max="8700" width="11.5703125" style="17" customWidth="1"/>
    <col min="8701" max="8701" width="10.5703125" style="17" customWidth="1"/>
    <col min="8702" max="8704" width="11.5703125" style="17" customWidth="1"/>
    <col min="8705" max="8705" width="11" style="17" customWidth="1"/>
    <col min="8706" max="8947" width="9.140625" style="17"/>
    <col min="8948" max="8948" width="9.7109375" style="17" customWidth="1"/>
    <col min="8949" max="8949" width="60.85546875" style="17" customWidth="1"/>
    <col min="8950" max="8952" width="11.5703125" style="17" customWidth="1"/>
    <col min="8953" max="8953" width="10.5703125" style="17" customWidth="1"/>
    <col min="8954" max="8956" width="11.5703125" style="17" customWidth="1"/>
    <col min="8957" max="8957" width="10.5703125" style="17" customWidth="1"/>
    <col min="8958" max="8960" width="11.5703125" style="17" customWidth="1"/>
    <col min="8961" max="8961" width="11" style="17" customWidth="1"/>
    <col min="8962" max="9203" width="9.140625" style="17"/>
    <col min="9204" max="9204" width="9.7109375" style="17" customWidth="1"/>
    <col min="9205" max="9205" width="60.85546875" style="17" customWidth="1"/>
    <col min="9206" max="9208" width="11.5703125" style="17" customWidth="1"/>
    <col min="9209" max="9209" width="10.5703125" style="17" customWidth="1"/>
    <col min="9210" max="9212" width="11.5703125" style="17" customWidth="1"/>
    <col min="9213" max="9213" width="10.5703125" style="17" customWidth="1"/>
    <col min="9214" max="9216" width="11.5703125" style="17" customWidth="1"/>
    <col min="9217" max="9217" width="11" style="17" customWidth="1"/>
    <col min="9218" max="9459" width="9.140625" style="17"/>
    <col min="9460" max="9460" width="9.7109375" style="17" customWidth="1"/>
    <col min="9461" max="9461" width="60.85546875" style="17" customWidth="1"/>
    <col min="9462" max="9464" width="11.5703125" style="17" customWidth="1"/>
    <col min="9465" max="9465" width="10.5703125" style="17" customWidth="1"/>
    <col min="9466" max="9468" width="11.5703125" style="17" customWidth="1"/>
    <col min="9469" max="9469" width="10.5703125" style="17" customWidth="1"/>
    <col min="9470" max="9472" width="11.5703125" style="17" customWidth="1"/>
    <col min="9473" max="9473" width="11" style="17" customWidth="1"/>
    <col min="9474" max="9715" width="9.140625" style="17"/>
    <col min="9716" max="9716" width="9.7109375" style="17" customWidth="1"/>
    <col min="9717" max="9717" width="60.85546875" style="17" customWidth="1"/>
    <col min="9718" max="9720" width="11.5703125" style="17" customWidth="1"/>
    <col min="9721" max="9721" width="10.5703125" style="17" customWidth="1"/>
    <col min="9722" max="9724" width="11.5703125" style="17" customWidth="1"/>
    <col min="9725" max="9725" width="10.5703125" style="17" customWidth="1"/>
    <col min="9726" max="9728" width="11.5703125" style="17" customWidth="1"/>
    <col min="9729" max="9729" width="11" style="17" customWidth="1"/>
    <col min="9730" max="9971" width="9.140625" style="17"/>
    <col min="9972" max="9972" width="9.7109375" style="17" customWidth="1"/>
    <col min="9973" max="9973" width="60.85546875" style="17" customWidth="1"/>
    <col min="9974" max="9976" width="11.5703125" style="17" customWidth="1"/>
    <col min="9977" max="9977" width="10.5703125" style="17" customWidth="1"/>
    <col min="9978" max="9980" width="11.5703125" style="17" customWidth="1"/>
    <col min="9981" max="9981" width="10.5703125" style="17" customWidth="1"/>
    <col min="9982" max="9984" width="11.5703125" style="17" customWidth="1"/>
    <col min="9985" max="9985" width="11" style="17" customWidth="1"/>
    <col min="9986" max="10227" width="9.140625" style="17"/>
    <col min="10228" max="10228" width="9.7109375" style="17" customWidth="1"/>
    <col min="10229" max="10229" width="60.85546875" style="17" customWidth="1"/>
    <col min="10230" max="10232" width="11.5703125" style="17" customWidth="1"/>
    <col min="10233" max="10233" width="10.5703125" style="17" customWidth="1"/>
    <col min="10234" max="10236" width="11.5703125" style="17" customWidth="1"/>
    <col min="10237" max="10237" width="10.5703125" style="17" customWidth="1"/>
    <col min="10238" max="10240" width="11.5703125" style="17" customWidth="1"/>
    <col min="10241" max="10241" width="11" style="17" customWidth="1"/>
    <col min="10242" max="10483" width="9.140625" style="17"/>
    <col min="10484" max="10484" width="9.7109375" style="17" customWidth="1"/>
    <col min="10485" max="10485" width="60.85546875" style="17" customWidth="1"/>
    <col min="10486" max="10488" width="11.5703125" style="17" customWidth="1"/>
    <col min="10489" max="10489" width="10.5703125" style="17" customWidth="1"/>
    <col min="10490" max="10492" width="11.5703125" style="17" customWidth="1"/>
    <col min="10493" max="10493" width="10.5703125" style="17" customWidth="1"/>
    <col min="10494" max="10496" width="11.5703125" style="17" customWidth="1"/>
    <col min="10497" max="10497" width="11" style="17" customWidth="1"/>
    <col min="10498" max="10739" width="9.140625" style="17"/>
    <col min="10740" max="10740" width="9.7109375" style="17" customWidth="1"/>
    <col min="10741" max="10741" width="60.85546875" style="17" customWidth="1"/>
    <col min="10742" max="10744" width="11.5703125" style="17" customWidth="1"/>
    <col min="10745" max="10745" width="10.5703125" style="17" customWidth="1"/>
    <col min="10746" max="10748" width="11.5703125" style="17" customWidth="1"/>
    <col min="10749" max="10749" width="10.5703125" style="17" customWidth="1"/>
    <col min="10750" max="10752" width="11.5703125" style="17" customWidth="1"/>
    <col min="10753" max="10753" width="11" style="17" customWidth="1"/>
    <col min="10754" max="10995" width="9.140625" style="17"/>
    <col min="10996" max="10996" width="9.7109375" style="17" customWidth="1"/>
    <col min="10997" max="10997" width="60.85546875" style="17" customWidth="1"/>
    <col min="10998" max="11000" width="11.5703125" style="17" customWidth="1"/>
    <col min="11001" max="11001" width="10.5703125" style="17" customWidth="1"/>
    <col min="11002" max="11004" width="11.5703125" style="17" customWidth="1"/>
    <col min="11005" max="11005" width="10.5703125" style="17" customWidth="1"/>
    <col min="11006" max="11008" width="11.5703125" style="17" customWidth="1"/>
    <col min="11009" max="11009" width="11" style="17" customWidth="1"/>
    <col min="11010" max="11251" width="9.140625" style="17"/>
    <col min="11252" max="11252" width="9.7109375" style="17" customWidth="1"/>
    <col min="11253" max="11253" width="60.85546875" style="17" customWidth="1"/>
    <col min="11254" max="11256" width="11.5703125" style="17" customWidth="1"/>
    <col min="11257" max="11257" width="10.5703125" style="17" customWidth="1"/>
    <col min="11258" max="11260" width="11.5703125" style="17" customWidth="1"/>
    <col min="11261" max="11261" width="10.5703125" style="17" customWidth="1"/>
    <col min="11262" max="11264" width="11.5703125" style="17" customWidth="1"/>
    <col min="11265" max="11265" width="11" style="17" customWidth="1"/>
    <col min="11266" max="11507" width="9.140625" style="17"/>
    <col min="11508" max="11508" width="9.7109375" style="17" customWidth="1"/>
    <col min="11509" max="11509" width="60.85546875" style="17" customWidth="1"/>
    <col min="11510" max="11512" width="11.5703125" style="17" customWidth="1"/>
    <col min="11513" max="11513" width="10.5703125" style="17" customWidth="1"/>
    <col min="11514" max="11516" width="11.5703125" style="17" customWidth="1"/>
    <col min="11517" max="11517" width="10.5703125" style="17" customWidth="1"/>
    <col min="11518" max="11520" width="11.5703125" style="17" customWidth="1"/>
    <col min="11521" max="11521" width="11" style="17" customWidth="1"/>
    <col min="11522" max="11763" width="9.140625" style="17"/>
    <col min="11764" max="11764" width="9.7109375" style="17" customWidth="1"/>
    <col min="11765" max="11765" width="60.85546875" style="17" customWidth="1"/>
    <col min="11766" max="11768" width="11.5703125" style="17" customWidth="1"/>
    <col min="11769" max="11769" width="10.5703125" style="17" customWidth="1"/>
    <col min="11770" max="11772" width="11.5703125" style="17" customWidth="1"/>
    <col min="11773" max="11773" width="10.5703125" style="17" customWidth="1"/>
    <col min="11774" max="11776" width="11.5703125" style="17" customWidth="1"/>
    <col min="11777" max="11777" width="11" style="17" customWidth="1"/>
    <col min="11778" max="12019" width="9.140625" style="17"/>
    <col min="12020" max="12020" width="9.7109375" style="17" customWidth="1"/>
    <col min="12021" max="12021" width="60.85546875" style="17" customWidth="1"/>
    <col min="12022" max="12024" width="11.5703125" style="17" customWidth="1"/>
    <col min="12025" max="12025" width="10.5703125" style="17" customWidth="1"/>
    <col min="12026" max="12028" width="11.5703125" style="17" customWidth="1"/>
    <col min="12029" max="12029" width="10.5703125" style="17" customWidth="1"/>
    <col min="12030" max="12032" width="11.5703125" style="17" customWidth="1"/>
    <col min="12033" max="12033" width="11" style="17" customWidth="1"/>
    <col min="12034" max="12275" width="9.140625" style="17"/>
    <col min="12276" max="12276" width="9.7109375" style="17" customWidth="1"/>
    <col min="12277" max="12277" width="60.85546875" style="17" customWidth="1"/>
    <col min="12278" max="12280" width="11.5703125" style="17" customWidth="1"/>
    <col min="12281" max="12281" width="10.5703125" style="17" customWidth="1"/>
    <col min="12282" max="12284" width="11.5703125" style="17" customWidth="1"/>
    <col min="12285" max="12285" width="10.5703125" style="17" customWidth="1"/>
    <col min="12286" max="12288" width="11.5703125" style="17" customWidth="1"/>
    <col min="12289" max="12289" width="11" style="17" customWidth="1"/>
    <col min="12290" max="12531" width="9.140625" style="17"/>
    <col min="12532" max="12532" width="9.7109375" style="17" customWidth="1"/>
    <col min="12533" max="12533" width="60.85546875" style="17" customWidth="1"/>
    <col min="12534" max="12536" width="11.5703125" style="17" customWidth="1"/>
    <col min="12537" max="12537" width="10.5703125" style="17" customWidth="1"/>
    <col min="12538" max="12540" width="11.5703125" style="17" customWidth="1"/>
    <col min="12541" max="12541" width="10.5703125" style="17" customWidth="1"/>
    <col min="12542" max="12544" width="11.5703125" style="17" customWidth="1"/>
    <col min="12545" max="12545" width="11" style="17" customWidth="1"/>
    <col min="12546" max="12787" width="9.140625" style="17"/>
    <col min="12788" max="12788" width="9.7109375" style="17" customWidth="1"/>
    <col min="12789" max="12789" width="60.85546875" style="17" customWidth="1"/>
    <col min="12790" max="12792" width="11.5703125" style="17" customWidth="1"/>
    <col min="12793" max="12793" width="10.5703125" style="17" customWidth="1"/>
    <col min="12794" max="12796" width="11.5703125" style="17" customWidth="1"/>
    <col min="12797" max="12797" width="10.5703125" style="17" customWidth="1"/>
    <col min="12798" max="12800" width="11.5703125" style="17" customWidth="1"/>
    <col min="12801" max="12801" width="11" style="17" customWidth="1"/>
    <col min="12802" max="13043" width="9.140625" style="17"/>
    <col min="13044" max="13044" width="9.7109375" style="17" customWidth="1"/>
    <col min="13045" max="13045" width="60.85546875" style="17" customWidth="1"/>
    <col min="13046" max="13048" width="11.5703125" style="17" customWidth="1"/>
    <col min="13049" max="13049" width="10.5703125" style="17" customWidth="1"/>
    <col min="13050" max="13052" width="11.5703125" style="17" customWidth="1"/>
    <col min="13053" max="13053" width="10.5703125" style="17" customWidth="1"/>
    <col min="13054" max="13056" width="11.5703125" style="17" customWidth="1"/>
    <col min="13057" max="13057" width="11" style="17" customWidth="1"/>
    <col min="13058" max="13299" width="9.140625" style="17"/>
    <col min="13300" max="13300" width="9.7109375" style="17" customWidth="1"/>
    <col min="13301" max="13301" width="60.85546875" style="17" customWidth="1"/>
    <col min="13302" max="13304" width="11.5703125" style="17" customWidth="1"/>
    <col min="13305" max="13305" width="10.5703125" style="17" customWidth="1"/>
    <col min="13306" max="13308" width="11.5703125" style="17" customWidth="1"/>
    <col min="13309" max="13309" width="10.5703125" style="17" customWidth="1"/>
    <col min="13310" max="13312" width="11.5703125" style="17" customWidth="1"/>
    <col min="13313" max="13313" width="11" style="17" customWidth="1"/>
    <col min="13314" max="13555" width="9.140625" style="17"/>
    <col min="13556" max="13556" width="9.7109375" style="17" customWidth="1"/>
    <col min="13557" max="13557" width="60.85546875" style="17" customWidth="1"/>
    <col min="13558" max="13560" width="11.5703125" style="17" customWidth="1"/>
    <col min="13561" max="13561" width="10.5703125" style="17" customWidth="1"/>
    <col min="13562" max="13564" width="11.5703125" style="17" customWidth="1"/>
    <col min="13565" max="13565" width="10.5703125" style="17" customWidth="1"/>
    <col min="13566" max="13568" width="11.5703125" style="17" customWidth="1"/>
    <col min="13569" max="13569" width="11" style="17" customWidth="1"/>
    <col min="13570" max="13811" width="9.140625" style="17"/>
    <col min="13812" max="13812" width="9.7109375" style="17" customWidth="1"/>
    <col min="13813" max="13813" width="60.85546875" style="17" customWidth="1"/>
    <col min="13814" max="13816" width="11.5703125" style="17" customWidth="1"/>
    <col min="13817" max="13817" width="10.5703125" style="17" customWidth="1"/>
    <col min="13818" max="13820" width="11.5703125" style="17" customWidth="1"/>
    <col min="13821" max="13821" width="10.5703125" style="17" customWidth="1"/>
    <col min="13822" max="13824" width="11.5703125" style="17" customWidth="1"/>
    <col min="13825" max="13825" width="11" style="17" customWidth="1"/>
    <col min="13826" max="14067" width="9.140625" style="17"/>
    <col min="14068" max="14068" width="9.7109375" style="17" customWidth="1"/>
    <col min="14069" max="14069" width="60.85546875" style="17" customWidth="1"/>
    <col min="14070" max="14072" width="11.5703125" style="17" customWidth="1"/>
    <col min="14073" max="14073" width="10.5703125" style="17" customWidth="1"/>
    <col min="14074" max="14076" width="11.5703125" style="17" customWidth="1"/>
    <col min="14077" max="14077" width="10.5703125" style="17" customWidth="1"/>
    <col min="14078" max="14080" width="11.5703125" style="17" customWidth="1"/>
    <col min="14081" max="14081" width="11" style="17" customWidth="1"/>
    <col min="14082" max="14323" width="9.140625" style="17"/>
    <col min="14324" max="14324" width="9.7109375" style="17" customWidth="1"/>
    <col min="14325" max="14325" width="60.85546875" style="17" customWidth="1"/>
    <col min="14326" max="14328" width="11.5703125" style="17" customWidth="1"/>
    <col min="14329" max="14329" width="10.5703125" style="17" customWidth="1"/>
    <col min="14330" max="14332" width="11.5703125" style="17" customWidth="1"/>
    <col min="14333" max="14333" width="10.5703125" style="17" customWidth="1"/>
    <col min="14334" max="14336" width="11.5703125" style="17" customWidth="1"/>
    <col min="14337" max="14337" width="11" style="17" customWidth="1"/>
    <col min="14338" max="14579" width="9.140625" style="17"/>
    <col min="14580" max="14580" width="9.7109375" style="17" customWidth="1"/>
    <col min="14581" max="14581" width="60.85546875" style="17" customWidth="1"/>
    <col min="14582" max="14584" width="11.5703125" style="17" customWidth="1"/>
    <col min="14585" max="14585" width="10.5703125" style="17" customWidth="1"/>
    <col min="14586" max="14588" width="11.5703125" style="17" customWidth="1"/>
    <col min="14589" max="14589" width="10.5703125" style="17" customWidth="1"/>
    <col min="14590" max="14592" width="11.5703125" style="17" customWidth="1"/>
    <col min="14593" max="14593" width="11" style="17" customWidth="1"/>
    <col min="14594" max="14835" width="9.140625" style="17"/>
    <col min="14836" max="14836" width="9.7109375" style="17" customWidth="1"/>
    <col min="14837" max="14837" width="60.85546875" style="17" customWidth="1"/>
    <col min="14838" max="14840" width="11.5703125" style="17" customWidth="1"/>
    <col min="14841" max="14841" width="10.5703125" style="17" customWidth="1"/>
    <col min="14842" max="14844" width="11.5703125" style="17" customWidth="1"/>
    <col min="14845" max="14845" width="10.5703125" style="17" customWidth="1"/>
    <col min="14846" max="14848" width="11.5703125" style="17" customWidth="1"/>
    <col min="14849" max="14849" width="11" style="17" customWidth="1"/>
    <col min="14850" max="15091" width="9.140625" style="17"/>
    <col min="15092" max="15092" width="9.7109375" style="17" customWidth="1"/>
    <col min="15093" max="15093" width="60.85546875" style="17" customWidth="1"/>
    <col min="15094" max="15096" width="11.5703125" style="17" customWidth="1"/>
    <col min="15097" max="15097" width="10.5703125" style="17" customWidth="1"/>
    <col min="15098" max="15100" width="11.5703125" style="17" customWidth="1"/>
    <col min="15101" max="15101" width="10.5703125" style="17" customWidth="1"/>
    <col min="15102" max="15104" width="11.5703125" style="17" customWidth="1"/>
    <col min="15105" max="15105" width="11" style="17" customWidth="1"/>
    <col min="15106" max="15347" width="9.140625" style="17"/>
    <col min="15348" max="15348" width="9.7109375" style="17" customWidth="1"/>
    <col min="15349" max="15349" width="60.85546875" style="17" customWidth="1"/>
    <col min="15350" max="15352" width="11.5703125" style="17" customWidth="1"/>
    <col min="15353" max="15353" width="10.5703125" style="17" customWidth="1"/>
    <col min="15354" max="15356" width="11.5703125" style="17" customWidth="1"/>
    <col min="15357" max="15357" width="10.5703125" style="17" customWidth="1"/>
    <col min="15358" max="15360" width="11.5703125" style="17" customWidth="1"/>
    <col min="15361" max="15361" width="11" style="17" customWidth="1"/>
    <col min="15362" max="15603" width="9.140625" style="17"/>
    <col min="15604" max="15604" width="9.7109375" style="17" customWidth="1"/>
    <col min="15605" max="15605" width="60.85546875" style="17" customWidth="1"/>
    <col min="15606" max="15608" width="11.5703125" style="17" customWidth="1"/>
    <col min="15609" max="15609" width="10.5703125" style="17" customWidth="1"/>
    <col min="15610" max="15612" width="11.5703125" style="17" customWidth="1"/>
    <col min="15613" max="15613" width="10.5703125" style="17" customWidth="1"/>
    <col min="15614" max="15616" width="11.5703125" style="17" customWidth="1"/>
    <col min="15617" max="15617" width="11" style="17" customWidth="1"/>
    <col min="15618" max="15859" width="9.140625" style="17"/>
    <col min="15860" max="15860" width="9.7109375" style="17" customWidth="1"/>
    <col min="15861" max="15861" width="60.85546875" style="17" customWidth="1"/>
    <col min="15862" max="15864" width="11.5703125" style="17" customWidth="1"/>
    <col min="15865" max="15865" width="10.5703125" style="17" customWidth="1"/>
    <col min="15866" max="15868" width="11.5703125" style="17" customWidth="1"/>
    <col min="15869" max="15869" width="10.5703125" style="17" customWidth="1"/>
    <col min="15870" max="15872" width="11.5703125" style="17" customWidth="1"/>
    <col min="15873" max="15873" width="11" style="17" customWidth="1"/>
    <col min="15874" max="16115" width="9.140625" style="17"/>
    <col min="16116" max="16116" width="9.7109375" style="17" customWidth="1"/>
    <col min="16117" max="16117" width="60.85546875" style="17" customWidth="1"/>
    <col min="16118" max="16120" width="11.5703125" style="17" customWidth="1"/>
    <col min="16121" max="16121" width="10.5703125" style="17" customWidth="1"/>
    <col min="16122" max="16124" width="11.5703125" style="17" customWidth="1"/>
    <col min="16125" max="16125" width="10.5703125" style="17" customWidth="1"/>
    <col min="16126" max="16128" width="11.5703125" style="17" customWidth="1"/>
    <col min="16129" max="16129" width="11" style="17" customWidth="1"/>
    <col min="16130" max="16384" width="9.140625" style="17"/>
  </cols>
  <sheetData>
    <row r="1" spans="1:17" ht="13.5" thickBot="1" x14ac:dyDescent="0.3">
      <c r="A1" s="180"/>
      <c r="B1" s="15" t="s">
        <v>94</v>
      </c>
      <c r="C1" s="16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2"/>
      <c r="O1" s="182"/>
      <c r="P1" s="182"/>
    </row>
    <row r="2" spans="1:17" s="183" customFormat="1" ht="21" customHeight="1" thickBot="1" x14ac:dyDescent="0.3">
      <c r="A2" s="240" t="s">
        <v>95</v>
      </c>
      <c r="B2" s="242" t="s">
        <v>59</v>
      </c>
      <c r="C2" s="247" t="s">
        <v>61</v>
      </c>
      <c r="D2" s="248"/>
      <c r="E2" s="248"/>
      <c r="F2" s="248"/>
      <c r="G2" s="249"/>
      <c r="H2" s="250" t="s">
        <v>62</v>
      </c>
      <c r="I2" s="251"/>
      <c r="J2" s="251"/>
      <c r="K2" s="251"/>
      <c r="L2" s="252"/>
      <c r="M2" s="244" t="s">
        <v>849</v>
      </c>
      <c r="N2" s="245"/>
      <c r="O2" s="245"/>
      <c r="P2" s="245"/>
      <c r="Q2" s="246"/>
    </row>
    <row r="3" spans="1:17" s="192" customFormat="1" ht="24.75" customHeight="1" thickBot="1" x14ac:dyDescent="0.3">
      <c r="A3" s="241"/>
      <c r="B3" s="243"/>
      <c r="C3" s="184" t="s">
        <v>63</v>
      </c>
      <c r="D3" s="185" t="s">
        <v>6</v>
      </c>
      <c r="E3" s="185" t="s">
        <v>7</v>
      </c>
      <c r="F3" s="185" t="s">
        <v>64</v>
      </c>
      <c r="G3" s="186" t="s">
        <v>827</v>
      </c>
      <c r="H3" s="187" t="s">
        <v>63</v>
      </c>
      <c r="I3" s="188" t="s">
        <v>6</v>
      </c>
      <c r="J3" s="189" t="s">
        <v>7</v>
      </c>
      <c r="K3" s="190" t="s">
        <v>64</v>
      </c>
      <c r="L3" s="191" t="s">
        <v>827</v>
      </c>
      <c r="M3" s="184" t="s">
        <v>63</v>
      </c>
      <c r="N3" s="185" t="s">
        <v>6</v>
      </c>
      <c r="O3" s="185" t="s">
        <v>7</v>
      </c>
      <c r="P3" s="185" t="s">
        <v>64</v>
      </c>
      <c r="Q3" s="186" t="s">
        <v>827</v>
      </c>
    </row>
    <row r="4" spans="1:17" ht="20.25" customHeight="1" x14ac:dyDescent="0.25">
      <c r="A4" s="257"/>
      <c r="B4" s="258" t="s">
        <v>96</v>
      </c>
      <c r="C4" s="193">
        <v>8115034.648</v>
      </c>
      <c r="D4" s="193">
        <v>20849469.90808</v>
      </c>
      <c r="E4" s="193">
        <v>17810383.741530001</v>
      </c>
      <c r="F4" s="193">
        <v>-3039086.1665499993</v>
      </c>
      <c r="G4" s="193">
        <v>85.423676573320307</v>
      </c>
      <c r="H4" s="193">
        <v>8463199.8479999993</v>
      </c>
      <c r="I4" s="193">
        <v>19210973.998180002</v>
      </c>
      <c r="J4" s="193">
        <v>15886292.352000004</v>
      </c>
      <c r="K4" s="193">
        <v>-3324681.6461799964</v>
      </c>
      <c r="L4" s="193">
        <v>82.693841309165421</v>
      </c>
      <c r="M4" s="193">
        <v>-348165.2</v>
      </c>
      <c r="N4" s="193">
        <v>894495.90990000009</v>
      </c>
      <c r="O4" s="193">
        <v>1924091.3895300003</v>
      </c>
      <c r="P4" s="193">
        <v>1029595.4796300001</v>
      </c>
      <c r="Q4" s="194"/>
    </row>
    <row r="5" spans="1:17" s="197" customFormat="1" ht="20.25" customHeight="1" x14ac:dyDescent="0.2">
      <c r="A5" s="259" t="s">
        <v>97</v>
      </c>
      <c r="B5" s="253" t="s">
        <v>98</v>
      </c>
      <c r="C5" s="195">
        <v>-1480018.5419999999</v>
      </c>
      <c r="D5" s="195">
        <v>3640931.5780799999</v>
      </c>
      <c r="E5" s="195">
        <v>5316858.545189999</v>
      </c>
      <c r="F5" s="195">
        <v>1675926.9671099987</v>
      </c>
      <c r="G5" s="195">
        <v>146.03016923470389</v>
      </c>
      <c r="H5" s="195">
        <v>-1131853.3419999999</v>
      </c>
      <c r="I5" s="195">
        <v>2002435.6681800003</v>
      </c>
      <c r="J5" s="195">
        <v>3392767.1556599997</v>
      </c>
      <c r="K5" s="195">
        <v>1390331.4874799994</v>
      </c>
      <c r="L5" s="195">
        <v>169.43201769591241</v>
      </c>
      <c r="M5" s="195">
        <v>-348165.2</v>
      </c>
      <c r="N5" s="195">
        <v>894495.90990000009</v>
      </c>
      <c r="O5" s="195">
        <v>1924091.3895300003</v>
      </c>
      <c r="P5" s="195">
        <v>1029595.4796300001</v>
      </c>
      <c r="Q5" s="196"/>
    </row>
    <row r="6" spans="1:17" s="198" customFormat="1" ht="20.25" customHeight="1" x14ac:dyDescent="0.2">
      <c r="A6" s="259"/>
      <c r="B6" s="253" t="s">
        <v>99</v>
      </c>
      <c r="C6" s="195">
        <v>4269701.5580000002</v>
      </c>
      <c r="D6" s="195">
        <v>9054990.9690000005</v>
      </c>
      <c r="E6" s="195">
        <v>9054937.3207999989</v>
      </c>
      <c r="F6" s="195">
        <v>-53.648200000762941</v>
      </c>
      <c r="G6" s="195">
        <v>99.999407528950769</v>
      </c>
      <c r="H6" s="195">
        <v>4269701.5580000002</v>
      </c>
      <c r="I6" s="195">
        <v>9054990.9690000005</v>
      </c>
      <c r="J6" s="195">
        <v>9054937.3207999989</v>
      </c>
      <c r="K6" s="195">
        <v>-53.648200000762941</v>
      </c>
      <c r="L6" s="195">
        <v>99.999407528950769</v>
      </c>
      <c r="M6" s="195">
        <v>0</v>
      </c>
      <c r="N6" s="195">
        <v>0</v>
      </c>
      <c r="O6" s="195">
        <v>0</v>
      </c>
      <c r="P6" s="195">
        <v>0</v>
      </c>
      <c r="Q6" s="196"/>
    </row>
    <row r="7" spans="1:17" s="197" customFormat="1" ht="20.25" customHeight="1" x14ac:dyDescent="0.2">
      <c r="A7" s="260"/>
      <c r="B7" s="254" t="s">
        <v>100</v>
      </c>
      <c r="C7" s="195">
        <v>15400000</v>
      </c>
      <c r="D7" s="195">
        <v>18723449.800000001</v>
      </c>
      <c r="E7" s="195">
        <v>18723372.640799999</v>
      </c>
      <c r="F7" s="195">
        <v>-77.159200000762937</v>
      </c>
      <c r="G7" s="195">
        <v>99.999587900729694</v>
      </c>
      <c r="H7" s="195">
        <v>15400000</v>
      </c>
      <c r="I7" s="195">
        <v>18723449.800000001</v>
      </c>
      <c r="J7" s="195">
        <v>18723372.640799999</v>
      </c>
      <c r="K7" s="195">
        <v>-77.159200000762937</v>
      </c>
      <c r="L7" s="195">
        <v>99.999587900729694</v>
      </c>
      <c r="M7" s="195">
        <v>0</v>
      </c>
      <c r="N7" s="195">
        <v>0</v>
      </c>
      <c r="O7" s="195">
        <v>0</v>
      </c>
      <c r="P7" s="195">
        <v>0</v>
      </c>
      <c r="Q7" s="196"/>
    </row>
    <row r="8" spans="1:17" s="197" customFormat="1" ht="20.25" customHeight="1" x14ac:dyDescent="0.2">
      <c r="A8" s="260"/>
      <c r="B8" s="254" t="s">
        <v>101</v>
      </c>
      <c r="C8" s="195">
        <v>11130298.442</v>
      </c>
      <c r="D8" s="195">
        <v>9668458.8310000002</v>
      </c>
      <c r="E8" s="195">
        <v>9668435.3200000003</v>
      </c>
      <c r="F8" s="195">
        <v>-23.510999999999999</v>
      </c>
      <c r="G8" s="195">
        <v>99.99975682784185</v>
      </c>
      <c r="H8" s="195">
        <v>11130298.442</v>
      </c>
      <c r="I8" s="195">
        <v>9668458.8310000002</v>
      </c>
      <c r="J8" s="195">
        <v>9668435.3200000003</v>
      </c>
      <c r="K8" s="195">
        <v>-23.510999999999999</v>
      </c>
      <c r="L8" s="195">
        <v>99.99975682784185</v>
      </c>
      <c r="M8" s="195">
        <v>0</v>
      </c>
      <c r="N8" s="195">
        <v>0</v>
      </c>
      <c r="O8" s="195">
        <v>0</v>
      </c>
      <c r="P8" s="195">
        <v>0</v>
      </c>
      <c r="Q8" s="196"/>
    </row>
    <row r="9" spans="1:17" s="197" customFormat="1" ht="20.25" customHeight="1" x14ac:dyDescent="0.2">
      <c r="A9" s="259"/>
      <c r="B9" s="253" t="s">
        <v>102</v>
      </c>
      <c r="C9" s="195">
        <v>500000</v>
      </c>
      <c r="D9" s="195">
        <v>1200000</v>
      </c>
      <c r="E9" s="195">
        <v>-10717205.65</v>
      </c>
      <c r="F9" s="195">
        <v>-11917205.65</v>
      </c>
      <c r="G9" s="195">
        <v>-893.10047083333325</v>
      </c>
      <c r="H9" s="195">
        <v>500000</v>
      </c>
      <c r="I9" s="195">
        <v>1200000</v>
      </c>
      <c r="J9" s="195">
        <v>-10717205.65</v>
      </c>
      <c r="K9" s="195">
        <v>-11917205.65</v>
      </c>
      <c r="L9" s="195">
        <v>-893.10047083333325</v>
      </c>
      <c r="M9" s="195">
        <v>0</v>
      </c>
      <c r="N9" s="195">
        <v>0</v>
      </c>
      <c r="O9" s="195">
        <v>0</v>
      </c>
      <c r="P9" s="195">
        <v>0</v>
      </c>
      <c r="Q9" s="196"/>
    </row>
    <row r="10" spans="1:17" s="197" customFormat="1" ht="20.25" customHeight="1" x14ac:dyDescent="0.2">
      <c r="A10" s="260"/>
      <c r="B10" s="254" t="s">
        <v>103</v>
      </c>
      <c r="C10" s="195">
        <v>500000</v>
      </c>
      <c r="D10" s="195">
        <v>1200000</v>
      </c>
      <c r="E10" s="195">
        <v>0</v>
      </c>
      <c r="F10" s="195">
        <v>-1200000</v>
      </c>
      <c r="G10" s="195">
        <v>0</v>
      </c>
      <c r="H10" s="195">
        <v>500000</v>
      </c>
      <c r="I10" s="195">
        <v>1200000</v>
      </c>
      <c r="J10" s="195">
        <v>0</v>
      </c>
      <c r="K10" s="195"/>
      <c r="L10" s="195">
        <v>0</v>
      </c>
      <c r="M10" s="195">
        <v>0</v>
      </c>
      <c r="N10" s="195">
        <v>0</v>
      </c>
      <c r="O10" s="195">
        <v>0</v>
      </c>
      <c r="P10" s="195">
        <v>0</v>
      </c>
      <c r="Q10" s="196"/>
    </row>
    <row r="11" spans="1:17" s="197" customFormat="1" ht="20.25" customHeight="1" x14ac:dyDescent="0.2">
      <c r="A11" s="260"/>
      <c r="B11" s="254" t="s">
        <v>104</v>
      </c>
      <c r="C11" s="195">
        <v>0</v>
      </c>
      <c r="D11" s="195">
        <v>0</v>
      </c>
      <c r="E11" s="195">
        <v>10717205.65</v>
      </c>
      <c r="F11" s="195">
        <v>10717205.65</v>
      </c>
      <c r="G11" s="195"/>
      <c r="H11" s="195">
        <v>0</v>
      </c>
      <c r="I11" s="195">
        <v>0</v>
      </c>
      <c r="J11" s="195">
        <v>10717205.65</v>
      </c>
      <c r="K11" s="195">
        <v>0</v>
      </c>
      <c r="L11" s="195"/>
      <c r="M11" s="195">
        <v>0</v>
      </c>
      <c r="N11" s="195">
        <v>0</v>
      </c>
      <c r="O11" s="195">
        <v>0</v>
      </c>
      <c r="P11" s="195">
        <v>0</v>
      </c>
      <c r="Q11" s="196"/>
    </row>
    <row r="12" spans="1:17" s="197" customFormat="1" ht="20.25" customHeight="1" x14ac:dyDescent="0.2">
      <c r="A12" s="259"/>
      <c r="B12" s="253" t="s">
        <v>71</v>
      </c>
      <c r="C12" s="195">
        <v>-9426261.5999999996</v>
      </c>
      <c r="D12" s="195">
        <v>-14602722.42</v>
      </c>
      <c r="E12" s="195">
        <v>-2040206.9343199998</v>
      </c>
      <c r="F12" s="195">
        <v>12562515.485680001</v>
      </c>
      <c r="G12" s="195">
        <v>13.971414888539666</v>
      </c>
      <c r="H12" s="195">
        <v>-9449011.0999999996</v>
      </c>
      <c r="I12" s="195">
        <v>-14623564.720000001</v>
      </c>
      <c r="J12" s="195">
        <v>-1315973.9343199998</v>
      </c>
      <c r="K12" s="195">
        <v>13307590.78568</v>
      </c>
      <c r="L12" s="195">
        <v>8.9989955220713078</v>
      </c>
      <c r="M12" s="195">
        <v>22749.5</v>
      </c>
      <c r="N12" s="195">
        <v>20842.3</v>
      </c>
      <c r="O12" s="195">
        <v>18767</v>
      </c>
      <c r="P12" s="195">
        <v>-2075.3000000000002</v>
      </c>
      <c r="Q12" s="196"/>
    </row>
    <row r="13" spans="1:17" s="197" customFormat="1" ht="20.25" customHeight="1" x14ac:dyDescent="0.2">
      <c r="A13" s="260"/>
      <c r="B13" s="254" t="s">
        <v>118</v>
      </c>
      <c r="C13" s="195">
        <v>12928761.6</v>
      </c>
      <c r="D13" s="195">
        <v>24692992.620000001</v>
      </c>
      <c r="E13" s="195">
        <v>11492092.65</v>
      </c>
      <c r="F13" s="195">
        <v>-13200899.970000001</v>
      </c>
      <c r="G13" s="195">
        <v>46.539894239842042</v>
      </c>
      <c r="H13" s="195">
        <v>12928761.6</v>
      </c>
      <c r="I13" s="195">
        <v>24691045.420000002</v>
      </c>
      <c r="J13" s="195">
        <v>11491225.499</v>
      </c>
      <c r="K13" s="195">
        <v>-13199819.921</v>
      </c>
      <c r="L13" s="195">
        <v>46.540052490819157</v>
      </c>
      <c r="M13" s="195">
        <v>0</v>
      </c>
      <c r="N13" s="195">
        <v>1947.2</v>
      </c>
      <c r="O13" s="195">
        <v>1867.1510000000001</v>
      </c>
      <c r="P13" s="195">
        <v>-80.049000000000007</v>
      </c>
      <c r="Q13" s="196"/>
    </row>
    <row r="14" spans="1:17" s="199" customFormat="1" ht="20.25" customHeight="1" x14ac:dyDescent="0.2">
      <c r="A14" s="260"/>
      <c r="B14" s="254" t="s">
        <v>119</v>
      </c>
      <c r="C14" s="195">
        <v>3502500</v>
      </c>
      <c r="D14" s="195">
        <v>10090270.199999999</v>
      </c>
      <c r="E14" s="195">
        <v>9451885.7156799994</v>
      </c>
      <c r="F14" s="195">
        <v>-638384.4843199997</v>
      </c>
      <c r="G14" s="195">
        <v>93.673266704790521</v>
      </c>
      <c r="H14" s="195">
        <v>3479750.5</v>
      </c>
      <c r="I14" s="195">
        <v>10067480.699999999</v>
      </c>
      <c r="J14" s="195">
        <v>10175251.564680001</v>
      </c>
      <c r="K14" s="195">
        <v>0</v>
      </c>
      <c r="L14" s="195">
        <v>101.07048493949435</v>
      </c>
      <c r="M14" s="195">
        <v>22749.5</v>
      </c>
      <c r="N14" s="195">
        <v>22789.5</v>
      </c>
      <c r="O14" s="195">
        <v>20634.151000000002</v>
      </c>
      <c r="P14" s="195">
        <v>-2155.3490000000002</v>
      </c>
      <c r="Q14" s="196"/>
    </row>
    <row r="15" spans="1:17" s="197" customFormat="1" ht="20.25" customHeight="1" x14ac:dyDescent="0.2">
      <c r="A15" s="260"/>
      <c r="B15" s="253" t="s">
        <v>78</v>
      </c>
      <c r="C15" s="195">
        <v>0</v>
      </c>
      <c r="D15" s="195">
        <v>0</v>
      </c>
      <c r="E15" s="195">
        <v>0</v>
      </c>
      <c r="F15" s="195">
        <v>0</v>
      </c>
      <c r="G15" s="195"/>
      <c r="H15" s="195">
        <v>0</v>
      </c>
      <c r="I15" s="195">
        <v>0</v>
      </c>
      <c r="J15" s="195">
        <v>0</v>
      </c>
      <c r="K15" s="195">
        <v>0</v>
      </c>
      <c r="L15" s="195"/>
      <c r="M15" s="195">
        <v>0</v>
      </c>
      <c r="N15" s="195">
        <v>0</v>
      </c>
      <c r="O15" s="195">
        <v>0</v>
      </c>
      <c r="P15" s="195">
        <v>0</v>
      </c>
      <c r="Q15" s="196"/>
    </row>
    <row r="16" spans="1:17" s="197" customFormat="1" ht="20.25" customHeight="1" x14ac:dyDescent="0.2">
      <c r="A16" s="260"/>
      <c r="B16" s="254" t="s">
        <v>105</v>
      </c>
      <c r="C16" s="195">
        <v>0</v>
      </c>
      <c r="D16" s="195">
        <v>0</v>
      </c>
      <c r="E16" s="195">
        <v>0</v>
      </c>
      <c r="F16" s="195">
        <v>0</v>
      </c>
      <c r="G16" s="195"/>
      <c r="H16" s="195">
        <v>0</v>
      </c>
      <c r="I16" s="195">
        <v>0</v>
      </c>
      <c r="J16" s="195">
        <v>0</v>
      </c>
      <c r="K16" s="195">
        <v>0</v>
      </c>
      <c r="L16" s="195"/>
      <c r="M16" s="195">
        <v>0</v>
      </c>
      <c r="N16" s="195">
        <v>0</v>
      </c>
      <c r="O16" s="195">
        <v>0</v>
      </c>
      <c r="P16" s="195">
        <v>0</v>
      </c>
      <c r="Q16" s="196"/>
    </row>
    <row r="17" spans="1:17" s="197" customFormat="1" ht="20.25" customHeight="1" x14ac:dyDescent="0.2">
      <c r="A17" s="260"/>
      <c r="B17" s="254" t="s">
        <v>101</v>
      </c>
      <c r="C17" s="195">
        <v>0</v>
      </c>
      <c r="D17" s="195">
        <v>0</v>
      </c>
      <c r="E17" s="195">
        <v>0</v>
      </c>
      <c r="F17" s="195">
        <v>0</v>
      </c>
      <c r="G17" s="195"/>
      <c r="H17" s="195">
        <v>0</v>
      </c>
      <c r="I17" s="195">
        <v>0</v>
      </c>
      <c r="J17" s="195">
        <v>0</v>
      </c>
      <c r="K17" s="195">
        <v>0</v>
      </c>
      <c r="L17" s="195"/>
      <c r="M17" s="195">
        <v>0</v>
      </c>
      <c r="N17" s="195">
        <v>0</v>
      </c>
      <c r="O17" s="195">
        <v>0</v>
      </c>
      <c r="P17" s="195">
        <v>0</v>
      </c>
      <c r="Q17" s="196"/>
    </row>
    <row r="18" spans="1:17" s="200" customFormat="1" ht="20.25" customHeight="1" x14ac:dyDescent="0.25">
      <c r="A18" s="259"/>
      <c r="B18" s="255" t="s">
        <v>820</v>
      </c>
      <c r="C18" s="195">
        <v>-370914.7</v>
      </c>
      <c r="D18" s="195">
        <v>-424822.4</v>
      </c>
      <c r="E18" s="195">
        <v>-424822.15500000003</v>
      </c>
      <c r="F18" s="195">
        <v>0.245</v>
      </c>
      <c r="G18" s="195">
        <v>99.999942328841414</v>
      </c>
      <c r="H18" s="195">
        <v>0</v>
      </c>
      <c r="I18" s="195">
        <v>0</v>
      </c>
      <c r="J18" s="195">
        <v>0</v>
      </c>
      <c r="K18" s="195">
        <v>0</v>
      </c>
      <c r="L18" s="195"/>
      <c r="M18" s="195">
        <v>-370914.7</v>
      </c>
      <c r="N18" s="195">
        <v>-1168822.3999999999</v>
      </c>
      <c r="O18" s="195">
        <v>-1167822.155</v>
      </c>
      <c r="P18" s="195">
        <v>1000.245</v>
      </c>
      <c r="Q18" s="196"/>
    </row>
    <row r="19" spans="1:17" s="200" customFormat="1" ht="20.25" customHeight="1" x14ac:dyDescent="0.25">
      <c r="A19" s="259"/>
      <c r="B19" s="254" t="s">
        <v>106</v>
      </c>
      <c r="C19" s="195">
        <v>0</v>
      </c>
      <c r="D19" s="195">
        <v>0</v>
      </c>
      <c r="E19" s="195">
        <v>0</v>
      </c>
      <c r="F19" s="195">
        <v>0</v>
      </c>
      <c r="G19" s="195"/>
      <c r="H19" s="195">
        <v>0</v>
      </c>
      <c r="I19" s="195">
        <v>0</v>
      </c>
      <c r="J19" s="195">
        <v>0</v>
      </c>
      <c r="K19" s="195">
        <v>0</v>
      </c>
      <c r="L19" s="195"/>
      <c r="M19" s="195">
        <v>0</v>
      </c>
      <c r="N19" s="195">
        <v>0</v>
      </c>
      <c r="O19" s="195">
        <v>1000</v>
      </c>
      <c r="P19" s="195">
        <v>1000</v>
      </c>
      <c r="Q19" s="196"/>
    </row>
    <row r="20" spans="1:17" s="18" customFormat="1" ht="20.25" customHeight="1" x14ac:dyDescent="0.25">
      <c r="A20" s="260"/>
      <c r="B20" s="256" t="s">
        <v>107</v>
      </c>
      <c r="C20" s="195">
        <v>370914.7</v>
      </c>
      <c r="D20" s="195">
        <v>424822.4</v>
      </c>
      <c r="E20" s="195">
        <v>424822.15500000003</v>
      </c>
      <c r="F20" s="195">
        <v>-0.245</v>
      </c>
      <c r="G20" s="195">
        <v>99.999942328841414</v>
      </c>
      <c r="H20" s="195">
        <v>0</v>
      </c>
      <c r="I20" s="195">
        <v>0</v>
      </c>
      <c r="J20" s="195">
        <v>0</v>
      </c>
      <c r="K20" s="195">
        <v>0</v>
      </c>
      <c r="L20" s="195"/>
      <c r="M20" s="195">
        <v>370914.7</v>
      </c>
      <c r="N20" s="195">
        <v>1168822.3999999999</v>
      </c>
      <c r="O20" s="195">
        <v>1168822.155</v>
      </c>
      <c r="P20" s="195">
        <v>-0.245</v>
      </c>
      <c r="Q20" s="196"/>
    </row>
    <row r="21" spans="1:17" s="18" customFormat="1" ht="20.25" customHeight="1" x14ac:dyDescent="0.25">
      <c r="A21" s="261"/>
      <c r="B21" s="253" t="s">
        <v>108</v>
      </c>
      <c r="C21" s="195">
        <v>3547456.2</v>
      </c>
      <c r="D21" s="195">
        <v>8413485.4290800001</v>
      </c>
      <c r="E21" s="195">
        <v>9444155.9637099989</v>
      </c>
      <c r="F21" s="195">
        <v>1030670.5346299992</v>
      </c>
      <c r="G21" s="195">
        <v>112.25022071194934</v>
      </c>
      <c r="H21" s="195">
        <v>3547456.2</v>
      </c>
      <c r="I21" s="195">
        <v>6371009.4191800002</v>
      </c>
      <c r="J21" s="195">
        <v>6371009.4191800002</v>
      </c>
      <c r="K21" s="195">
        <v>0</v>
      </c>
      <c r="L21" s="195">
        <v>100</v>
      </c>
      <c r="M21" s="195">
        <v>0</v>
      </c>
      <c r="N21" s="195">
        <v>2042476.0099000002</v>
      </c>
      <c r="O21" s="195">
        <v>3073146.5445300001</v>
      </c>
      <c r="P21" s="195">
        <v>1030670.5346300001</v>
      </c>
      <c r="Q21" s="196"/>
    </row>
    <row r="22" spans="1:17" s="18" customFormat="1" ht="20.25" customHeight="1" x14ac:dyDescent="0.25">
      <c r="A22" s="260"/>
      <c r="B22" s="254" t="s">
        <v>109</v>
      </c>
      <c r="C22" s="195">
        <v>3547456.2</v>
      </c>
      <c r="D22" s="195">
        <v>3058618.2252699998</v>
      </c>
      <c r="E22" s="195">
        <v>4050586.5877899998</v>
      </c>
      <c r="F22" s="195">
        <v>991968.36251999997</v>
      </c>
      <c r="G22" s="195">
        <v>132.43191171505015</v>
      </c>
      <c r="H22" s="195">
        <v>3547456.2</v>
      </c>
      <c r="I22" s="195">
        <v>1205645.5153699999</v>
      </c>
      <c r="J22" s="195">
        <v>1205645.5153699999</v>
      </c>
      <c r="K22" s="195">
        <v>0</v>
      </c>
      <c r="L22" s="195">
        <v>100</v>
      </c>
      <c r="M22" s="195">
        <v>0</v>
      </c>
      <c r="N22" s="195">
        <v>1852972.7099000001</v>
      </c>
      <c r="O22" s="195">
        <v>2844941.0724200001</v>
      </c>
      <c r="P22" s="195">
        <v>991968.36251999997</v>
      </c>
      <c r="Q22" s="196"/>
    </row>
    <row r="23" spans="1:17" s="201" customFormat="1" ht="20.25" customHeight="1" x14ac:dyDescent="0.25">
      <c r="A23" s="260"/>
      <c r="B23" s="254" t="s">
        <v>110</v>
      </c>
      <c r="C23" s="195">
        <v>0</v>
      </c>
      <c r="D23" s="195">
        <v>5354867.2038100008</v>
      </c>
      <c r="E23" s="195">
        <v>5393569.3759200005</v>
      </c>
      <c r="F23" s="195">
        <v>38702.172109999658</v>
      </c>
      <c r="G23" s="195">
        <v>100.72274756099391</v>
      </c>
      <c r="H23" s="195">
        <v>0</v>
      </c>
      <c r="I23" s="195">
        <v>5165363.90381</v>
      </c>
      <c r="J23" s="195">
        <v>5165363.90381</v>
      </c>
      <c r="K23" s="195">
        <v>0</v>
      </c>
      <c r="L23" s="195">
        <v>100</v>
      </c>
      <c r="M23" s="195">
        <v>0</v>
      </c>
      <c r="N23" s="195">
        <v>189503.3</v>
      </c>
      <c r="O23" s="195">
        <v>228205.47211</v>
      </c>
      <c r="P23" s="195">
        <v>38702.172110000014</v>
      </c>
      <c r="Q23" s="196"/>
    </row>
    <row r="24" spans="1:17" s="18" customFormat="1" ht="20.25" customHeight="1" x14ac:dyDescent="0.25">
      <c r="A24" s="259" t="s">
        <v>111</v>
      </c>
      <c r="B24" s="253" t="s">
        <v>112</v>
      </c>
      <c r="C24" s="195">
        <v>9595053.1899999995</v>
      </c>
      <c r="D24" s="195">
        <v>17208538.329999998</v>
      </c>
      <c r="E24" s="195">
        <v>12493525.196340004</v>
      </c>
      <c r="F24" s="195">
        <v>-4715013.1336599961</v>
      </c>
      <c r="G24" s="195">
        <v>72.600734337557213</v>
      </c>
      <c r="H24" s="195">
        <v>9595053.1899999995</v>
      </c>
      <c r="I24" s="195">
        <v>17208538.329999998</v>
      </c>
      <c r="J24" s="195">
        <v>12493525.196340004</v>
      </c>
      <c r="K24" s="195">
        <v>-4715013.1336599961</v>
      </c>
      <c r="L24" s="195">
        <v>72.600734337557213</v>
      </c>
      <c r="M24" s="195">
        <v>0</v>
      </c>
      <c r="N24" s="195">
        <v>0</v>
      </c>
      <c r="O24" s="195">
        <v>0</v>
      </c>
      <c r="P24" s="195">
        <v>0</v>
      </c>
      <c r="Q24" s="196"/>
    </row>
    <row r="25" spans="1:17" s="18" customFormat="1" ht="20.25" customHeight="1" x14ac:dyDescent="0.25">
      <c r="A25" s="259"/>
      <c r="B25" s="253" t="s">
        <v>113</v>
      </c>
      <c r="C25" s="195">
        <v>9595053.1899999995</v>
      </c>
      <c r="D25" s="195">
        <v>17208538.329999998</v>
      </c>
      <c r="E25" s="195">
        <v>12493525.196340004</v>
      </c>
      <c r="F25" s="195">
        <v>-4715013.1336599961</v>
      </c>
      <c r="G25" s="195">
        <v>72.600734337557213</v>
      </c>
      <c r="H25" s="195">
        <v>9595053.1899999995</v>
      </c>
      <c r="I25" s="195">
        <v>17208538.329999998</v>
      </c>
      <c r="J25" s="195">
        <v>12493525.196340004</v>
      </c>
      <c r="K25" s="195">
        <v>-4715013.1336599961</v>
      </c>
      <c r="L25" s="195">
        <v>72.600734337557213</v>
      </c>
      <c r="M25" s="195">
        <v>0</v>
      </c>
      <c r="N25" s="195">
        <v>0</v>
      </c>
      <c r="O25" s="195">
        <v>0</v>
      </c>
      <c r="P25" s="195">
        <v>0</v>
      </c>
      <c r="Q25" s="196"/>
    </row>
    <row r="26" spans="1:17" s="18" customFormat="1" ht="20.25" customHeight="1" x14ac:dyDescent="0.25">
      <c r="A26" s="260"/>
      <c r="B26" s="254" t="s">
        <v>106</v>
      </c>
      <c r="C26" s="195">
        <v>25826094</v>
      </c>
      <c r="D26" s="195">
        <v>33366542.5</v>
      </c>
      <c r="E26" s="195">
        <v>24095937.353190001</v>
      </c>
      <c r="F26" s="195">
        <v>-9270605.146809997</v>
      </c>
      <c r="G26" s="195">
        <v>72.215865198469402</v>
      </c>
      <c r="H26" s="195">
        <v>25826094</v>
      </c>
      <c r="I26" s="195">
        <v>33366542.5</v>
      </c>
      <c r="J26" s="195">
        <v>24095937.353190001</v>
      </c>
      <c r="K26" s="195">
        <v>-9270605.146809997</v>
      </c>
      <c r="L26" s="195">
        <v>72.215865198469402</v>
      </c>
      <c r="M26" s="195">
        <v>0</v>
      </c>
      <c r="N26" s="195">
        <v>0</v>
      </c>
      <c r="O26" s="195">
        <v>0</v>
      </c>
      <c r="P26" s="195">
        <v>0</v>
      </c>
      <c r="Q26" s="196"/>
    </row>
    <row r="27" spans="1:17" s="18" customFormat="1" ht="20.25" customHeight="1" x14ac:dyDescent="0.25">
      <c r="A27" s="260"/>
      <c r="B27" s="254" t="s">
        <v>101</v>
      </c>
      <c r="C27" s="195">
        <v>16231040.810000001</v>
      </c>
      <c r="D27" s="195">
        <v>16158004.17</v>
      </c>
      <c r="E27" s="195">
        <v>11602412.156849999</v>
      </c>
      <c r="F27" s="195">
        <v>-4555592.0131500019</v>
      </c>
      <c r="G27" s="195">
        <v>71.805973279743242</v>
      </c>
      <c r="H27" s="195">
        <v>16231040.810000001</v>
      </c>
      <c r="I27" s="195">
        <v>16158004.17</v>
      </c>
      <c r="J27" s="195">
        <v>11602412.156849999</v>
      </c>
      <c r="K27" s="195">
        <v>-4555592.0131500019</v>
      </c>
      <c r="L27" s="195">
        <v>71.805973279743242</v>
      </c>
      <c r="M27" s="195">
        <v>0</v>
      </c>
      <c r="N27" s="195">
        <v>0</v>
      </c>
      <c r="O27" s="195">
        <v>0</v>
      </c>
      <c r="P27" s="195">
        <v>0</v>
      </c>
      <c r="Q27" s="196"/>
    </row>
    <row r="28" spans="1:17" s="18" customFormat="1" ht="20.25" customHeight="1" x14ac:dyDescent="0.25">
      <c r="A28" s="262"/>
      <c r="B28" s="254"/>
      <c r="C28" s="195">
        <v>0</v>
      </c>
      <c r="D28" s="195">
        <v>0</v>
      </c>
      <c r="E28" s="195">
        <v>0</v>
      </c>
      <c r="F28" s="195">
        <v>0</v>
      </c>
      <c r="G28" s="195"/>
      <c r="H28" s="195">
        <v>0</v>
      </c>
      <c r="I28" s="195">
        <v>0</v>
      </c>
      <c r="J28" s="195">
        <v>0</v>
      </c>
      <c r="K28" s="195">
        <v>0</v>
      </c>
      <c r="L28" s="195"/>
      <c r="M28" s="195">
        <v>0</v>
      </c>
      <c r="N28" s="195">
        <v>0</v>
      </c>
      <c r="O28" s="195">
        <v>0</v>
      </c>
      <c r="P28" s="195">
        <v>0</v>
      </c>
      <c r="Q28" s="196"/>
    </row>
    <row r="29" spans="1:17" ht="20.25" customHeight="1" x14ac:dyDescent="0.25">
      <c r="A29" s="263" t="s">
        <v>114</v>
      </c>
      <c r="B29" s="253" t="s">
        <v>115</v>
      </c>
      <c r="C29" s="195">
        <v>0</v>
      </c>
      <c r="D29" s="195">
        <v>0</v>
      </c>
      <c r="E29" s="195">
        <v>16046742.996100001</v>
      </c>
      <c r="F29" s="195">
        <v>16046742.996100001</v>
      </c>
      <c r="G29" s="195"/>
      <c r="H29" s="195">
        <v>0</v>
      </c>
      <c r="I29" s="195">
        <v>0</v>
      </c>
      <c r="J29" s="195">
        <v>12344093.25059</v>
      </c>
      <c r="K29" s="195">
        <v>12344093.25059</v>
      </c>
      <c r="L29" s="195"/>
      <c r="M29" s="195">
        <v>0</v>
      </c>
      <c r="N29" s="195">
        <v>0</v>
      </c>
      <c r="O29" s="195">
        <v>3702649.7455100003</v>
      </c>
      <c r="P29" s="195">
        <v>3702649.7455100003</v>
      </c>
      <c r="Q29" s="196"/>
    </row>
    <row r="30" spans="1:17" s="18" customFormat="1" ht="20.25" customHeight="1" x14ac:dyDescent="0.25">
      <c r="A30" s="264"/>
      <c r="B30" s="254" t="s">
        <v>116</v>
      </c>
      <c r="C30" s="195">
        <v>0</v>
      </c>
      <c r="D30" s="195">
        <v>0</v>
      </c>
      <c r="E30" s="195">
        <v>9042161.3894999996</v>
      </c>
      <c r="F30" s="195">
        <v>9042161.3894999996</v>
      </c>
      <c r="G30" s="195"/>
      <c r="H30" s="195">
        <v>0</v>
      </c>
      <c r="I30" s="195">
        <v>0</v>
      </c>
      <c r="J30" s="195">
        <v>5600324.9766800003</v>
      </c>
      <c r="K30" s="195">
        <v>5600324.9766800003</v>
      </c>
      <c r="L30" s="195"/>
      <c r="M30" s="195">
        <v>0</v>
      </c>
      <c r="N30" s="195">
        <v>0</v>
      </c>
      <c r="O30" s="195">
        <v>3441836.4128200002</v>
      </c>
      <c r="P30" s="195">
        <v>3441836.4128200002</v>
      </c>
      <c r="Q30" s="196"/>
    </row>
    <row r="31" spans="1:17" s="18" customFormat="1" ht="20.25" customHeight="1" thickBot="1" x14ac:dyDescent="0.3">
      <c r="A31" s="265"/>
      <c r="B31" s="266" t="s">
        <v>117</v>
      </c>
      <c r="C31" s="202">
        <v>0</v>
      </c>
      <c r="D31" s="202">
        <v>0</v>
      </c>
      <c r="E31" s="202">
        <v>7004581.6065999996</v>
      </c>
      <c r="F31" s="202">
        <v>7004581.6065999996</v>
      </c>
      <c r="G31" s="202"/>
      <c r="H31" s="202">
        <v>0</v>
      </c>
      <c r="I31" s="202">
        <v>0</v>
      </c>
      <c r="J31" s="202">
        <v>6743768.27391</v>
      </c>
      <c r="K31" s="202">
        <v>6743768.27391</v>
      </c>
      <c r="L31" s="202"/>
      <c r="M31" s="202">
        <v>0</v>
      </c>
      <c r="N31" s="202">
        <v>0</v>
      </c>
      <c r="O31" s="202">
        <v>260813.33269000001</v>
      </c>
      <c r="P31" s="202">
        <v>260813.33269000001</v>
      </c>
      <c r="Q31" s="203"/>
    </row>
    <row r="32" spans="1:17" s="18" customFormat="1" ht="15" x14ac:dyDescent="0.25">
      <c r="A32" s="204"/>
      <c r="B32" s="205"/>
      <c r="C32" s="206"/>
      <c r="D32" s="207"/>
      <c r="E32" s="208"/>
      <c r="F32" s="208"/>
      <c r="G32" s="208"/>
      <c r="H32" s="208"/>
      <c r="I32" s="208"/>
      <c r="J32" s="208"/>
      <c r="K32" s="208"/>
      <c r="L32" s="208"/>
      <c r="M32" s="208"/>
      <c r="N32" s="209"/>
      <c r="O32" s="209"/>
      <c r="P32" s="209"/>
    </row>
  </sheetData>
  <mergeCells count="5">
    <mergeCell ref="A2:A3"/>
    <mergeCell ref="B2:B3"/>
    <mergeCell ref="C2:G2"/>
    <mergeCell ref="H2:L2"/>
    <mergeCell ref="M2:Q2"/>
  </mergeCells>
  <pageMargins left="0.31496062992125984" right="0.51181102362204722" top="0.74803149606299213" bottom="0.35433070866141736" header="0.31496062992125984" footer="0.31496062992125984"/>
  <pageSetup paperSize="9" scale="6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D742808C-35AB-42FC-9795-C89FE660B1E3}"/>
</file>

<file path=customXml/itemProps2.xml><?xml version="1.0" encoding="utf-8"?>
<ds:datastoreItem xmlns:ds="http://schemas.openxmlformats.org/officeDocument/2006/customXml" ds:itemID="{DB3D9002-6BD2-4CE6-B7D3-495845748379}"/>
</file>

<file path=customXml/itemProps3.xml><?xml version="1.0" encoding="utf-8"?>
<ds:datastoreItem xmlns:ds="http://schemas.openxmlformats.org/officeDocument/2006/customXml" ds:itemID="{C4ECB050-90DA-43F0-90A8-9F05CC7845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Доходы</vt:lpstr>
      <vt:lpstr>Расходы</vt:lpstr>
      <vt:lpstr>НФА</vt:lpstr>
      <vt:lpstr>ФАиО</vt:lpstr>
      <vt:lpstr>Источники</vt:lpstr>
      <vt:lpstr>JR_PAGE_ANCHOR_0_1</vt:lpstr>
      <vt:lpstr>Доходы!Заголовки_для_печати</vt:lpstr>
      <vt:lpstr>Доходы!Область_печати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2021-04-19T01:19:19Z</dcterms:created>
  <dcterms:modified xsi:type="dcterms:W3CDTF">2022-04-19T11:46:36Z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