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1 주간보고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</sheets>
  <calcPr calcId="152511"/>
</workbook>
</file>

<file path=xl/calcChain.xml><?xml version="1.0" encoding="utf-8"?>
<calcChain xmlns="http://schemas.openxmlformats.org/spreadsheetml/2006/main">
  <c r="D15" i="9" l="1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C15" i="9"/>
  <c r="N16" i="8" l="1"/>
  <c r="N27" i="8" l="1"/>
  <c r="G46" i="8" l="1"/>
  <c r="G45" i="8"/>
  <c r="G44" i="8"/>
  <c r="E36" i="8"/>
  <c r="C36" i="8"/>
  <c r="G35" i="8"/>
  <c r="G34" i="8"/>
  <c r="G33" i="8"/>
  <c r="G32" i="8"/>
  <c r="G36" i="8" l="1"/>
  <c r="Q66" i="8"/>
  <c r="M76" i="8" l="1"/>
  <c r="G77" i="8"/>
  <c r="G76" i="8"/>
  <c r="G78" i="8"/>
  <c r="G79" i="8"/>
  <c r="G80" i="8"/>
  <c r="M70" i="8"/>
  <c r="G70" i="8"/>
  <c r="M75" i="8"/>
  <c r="G75" i="8"/>
  <c r="M74" i="8"/>
  <c r="G74" i="8"/>
  <c r="O64" i="8"/>
  <c r="M64" i="8"/>
  <c r="K64" i="8"/>
  <c r="I64" i="8"/>
  <c r="G64" i="8"/>
  <c r="E64" i="8" l="1"/>
  <c r="C64" i="8"/>
  <c r="N54" i="8" l="1"/>
  <c r="C19" i="8"/>
  <c r="G57" i="8"/>
  <c r="N57" i="8"/>
  <c r="L19" i="8"/>
  <c r="E6" i="9"/>
  <c r="D6" i="9"/>
  <c r="Q65" i="8" l="1"/>
  <c r="I6" i="9" l="1"/>
  <c r="H6" i="9"/>
  <c r="G6" i="9"/>
  <c r="F6" i="9"/>
  <c r="C6" i="9"/>
</calcChain>
</file>

<file path=xl/sharedStrings.xml><?xml version="1.0" encoding="utf-8"?>
<sst xmlns="http://schemas.openxmlformats.org/spreadsheetml/2006/main" count="158" uniqueCount="115">
  <si>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</si>
  <si>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</si>
  <si>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</si>
  <si>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</si>
  <si>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</si>
  <si>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</si>
  <si>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</si>
  <si>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</si>
  <si>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</si>
  <si>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</si>
  <si>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</si>
  <si>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</si>
  <si>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</si>
  <si>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</si>
  <si>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</si>
  <si>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</si>
  <si>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</si>
  <si>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</si>
  <si>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</si>
  <si>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</si>
  <si>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</si>
  <si>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</si>
  <si>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</si>
  <si>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</si>
  <si>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</si>
  <si>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</si>
  <si>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</si>
  <si>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</si>
  <si>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</si>
  <si>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</si>
  <si>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</si>
  <si>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</si>
  <si>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</si>
  <si>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</si>
  <si>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</si>
  <si>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</si>
  <si>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</si>
  <si>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</si>
  <si>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</si>
  <si>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</si>
  <si>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[ 2 ] WBS</t>
    <phoneticPr fontId="2" type="noConversion"/>
  </si>
  <si>
    <t>오디오</t>
    <phoneticPr fontId="2" type="noConversion"/>
  </si>
  <si>
    <t>비디오</t>
    <phoneticPr fontId="2" type="noConversion"/>
  </si>
  <si>
    <t>이미지</t>
    <phoneticPr fontId="2" type="noConversion"/>
  </si>
  <si>
    <t>모바일앱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</si>
  <si>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</si>
  <si>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</si>
  <si>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</si>
  <si>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</si>
  <si>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</si>
  <si>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</si>
  <si>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</si>
  <si>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</si>
  <si>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</si>
  <si>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</si>
  <si>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</si>
  <si>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</si>
  <si>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</si>
  <si>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</si>
  <si>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</si>
  <si>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</si>
  <si>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</si>
  <si>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</si>
  <si>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</si>
  <si>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</si>
  <si>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</si>
  <si>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</si>
  <si>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</si>
  <si>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</si>
  <si>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</si>
  <si>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</si>
  <si>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</si>
  <si>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</si>
  <si>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</si>
  <si>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</si>
  <si>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</si>
  <si>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(추가구축없음)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</si>
  <si>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</si>
  <si>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</si>
  <si>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</si>
  <si>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곽귀종, 김영균, 이주리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</si>
  <si>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</si>
  <si>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</si>
  <si>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김선영</t>
    <phoneticPr fontId="2" type="noConversion"/>
  </si>
  <si>
    <t>저작권 R&amp;D 업무에 대한 콘진원 이관 여부</t>
    <phoneticPr fontId="2" type="noConversion"/>
  </si>
  <si>
    <t>저작권위원회 업무포털 연계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</si>
  <si>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</si>
  <si>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</si>
  <si>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PJ-RI-001</t>
    <phoneticPr fontId="2" type="noConversion"/>
  </si>
  <si>
    <t>저작권기술 사업관리시스템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</si>
  <si>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</si>
  <si>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</si>
  <si>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</si>
  <si>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</si>
  <si>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</si>
  <si>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신창권, 윤석정</t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</si>
  <si>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프로그램목록 수정
- 메뉴구조도 수정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 xml:space="preserve">- framework acrchtecture 구성
</t>
    </r>
    <phoneticPr fontId="2" type="noConversion"/>
  </si>
  <si>
    <t>[ 3 ] 사업 추진 현황</t>
    <phoneticPr fontId="2" type="noConversion"/>
  </si>
  <si>
    <t>김선영, 김유진</t>
    <phoneticPr fontId="2" type="noConversion"/>
  </si>
  <si>
    <t>신창권, 신지헌</t>
    <phoneticPr fontId="2" type="noConversion"/>
  </si>
  <si>
    <t xml:space="preserve"> 8 명</t>
    <phoneticPr fontId="2" type="noConversion"/>
  </si>
  <si>
    <t xml:space="preserve"> 9 명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</si>
  <si>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(계속)
</t>
    </r>
    <r>
      <rPr>
        <b/>
        <sz val="9"/>
        <color indexed="8"/>
        <rFont val="맑은 고딕"/>
        <family val="3"/>
        <charset val="129"/>
        <scheme val="minor"/>
      </rPr>
      <t>* 투윈글로벌 모바일웹하드 성능평가</t>
    </r>
    <r>
      <rPr>
        <sz val="9"/>
        <color indexed="8"/>
        <rFont val="맑은 고딕"/>
        <family val="3"/>
        <charset val="129"/>
        <scheme val="minor"/>
      </rPr>
      <t xml:space="preserve">
  - 비디오/오디오 특징정보 추출 (계속)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</si>
  <si>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설계</t>
    </r>
    <r>
      <rPr>
        <sz val="9"/>
        <color indexed="8"/>
        <rFont val="맑은 고딕"/>
        <family val="3"/>
        <charset val="129"/>
        <scheme val="minor"/>
      </rPr>
      <t xml:space="preserve">
  - 통계 관련 화면 설계 추가
</t>
    </r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필터링기술 성능평가 도구 : 신청 모듈 자동 다운로드 및 경로 자동 설정 (진행중)
  - 포렌식 영문 확인서 문구 (디자인) 변경 작업
  - 회원 가입 안내 메일 링크 오류 수정 (완료)
</t>
    </r>
    <phoneticPr fontId="2" type="noConversion"/>
  </si>
  <si>
    <t>[ 4 ] 이슈 및 위험 관리</t>
    <phoneticPr fontId="2" type="noConversion"/>
  </si>
  <si>
    <t>[ 5 ] 인력 투입 현황</t>
    <phoneticPr fontId="2" type="noConversion"/>
  </si>
  <si>
    <t>[ 6 ] 공용특징정보 DB 구축 현황</t>
    <phoneticPr fontId="2" type="noConversion"/>
  </si>
  <si>
    <t>[ 7 ] 원본 데이터셋 DB 구축 현황</t>
    <phoneticPr fontId="2" type="noConversion"/>
  </si>
  <si>
    <t>[ 8 ] 변형물 데이터셋 DB 구축 현황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</si>
  <si>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주요 진행 일정
  </t>
    </r>
    <r>
      <rPr>
        <sz val="9"/>
        <color indexed="8"/>
        <rFont val="맑은 고딕"/>
        <family val="3"/>
        <charset val="129"/>
        <scheme val="minor"/>
      </rPr>
      <t>- 업무 분석 회의 (성능평가 관련, 사업관리시스템)</t>
    </r>
    <r>
      <rPr>
        <b/>
        <sz val="9"/>
        <color indexed="8"/>
        <rFont val="맑은 고딕"/>
        <family val="3"/>
        <charset val="129"/>
        <scheme val="minor"/>
      </rPr>
      <t xml:space="preserve">
* 사업 산출물 작성 (계속)
  </t>
    </r>
    <r>
      <rPr>
        <sz val="9"/>
        <color indexed="8"/>
        <rFont val="맑은 고딕"/>
        <family val="3"/>
        <charset val="129"/>
        <scheme val="minor"/>
      </rPr>
      <t>- 요구사항추적매트릭스, 요구사항 분석서 작성 (계속)
  - 시험계획서, 단위시험계획서, 통합시험계획서, 인수인계계획서, 데이타셋 구축 계획서 (완료)</t>
    </r>
    <r>
      <rPr>
        <b/>
        <sz val="9"/>
        <color indexed="8"/>
        <rFont val="맑은 고딕"/>
        <family val="3"/>
        <charset val="129"/>
        <scheme val="minor"/>
      </rPr>
      <t xml:space="preserve">
</t>
    </r>
    <r>
      <rPr>
        <sz val="9"/>
        <color indexed="8"/>
        <rFont val="맑은 고딕"/>
        <family val="3"/>
        <charset val="129"/>
        <scheme val="minor"/>
      </rPr>
      <t xml:space="preserve">  - SW사업정보 저장소 등록 (진행중)
  - 정보화 사업관리 시스템 계정 확인 (기존계정 : lsware17)
  - WBS 작성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</si>
  <si>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사업관리시스템 관리자페이지 화면설계 요구사항 반영 및 변경 (진행중)
- 데이터베이스 설계 (진행중)</t>
    </r>
    <r>
      <rPr>
        <b/>
        <sz val="9"/>
        <rFont val="맑은 고딕"/>
        <family val="3"/>
        <charset val="129"/>
        <scheme val="minor"/>
      </rPr>
      <t xml:space="preserve">
* 개발
</t>
    </r>
    <r>
      <rPr>
        <sz val="9"/>
        <rFont val="맑은 고딕"/>
        <family val="3"/>
        <charset val="129"/>
        <scheme val="minor"/>
      </rPr>
      <t xml:space="preserve">- framework acrchtecture
- KendoUI, DBConnection, 공통코드 정보 이관
- 화면 UI 프레임워크 생성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</si>
  <si>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사업 산출물 작성 (계속)
  </t>
    </r>
    <r>
      <rPr>
        <sz val="9"/>
        <color indexed="8"/>
        <rFont val="맑은 고딕"/>
        <family val="3"/>
        <charset val="129"/>
        <scheme val="minor"/>
      </rPr>
      <t xml:space="preserve">- 요구사항추적매트릭스, 요구사항 분석서 작성 (계속)
  - SW사업정보 저장소 등록 (진행중)
  - 정보화 사업관리 시스템 계정 확인 (기존계정 : lsware17)
  - WBS 보완
</t>
    </r>
    <r>
      <rPr>
        <b/>
        <sz val="9"/>
        <color indexed="8"/>
        <rFont val="맑은 고딕"/>
        <family val="3"/>
        <charset val="129"/>
        <scheme val="minor"/>
      </rPr>
      <t>* 기타</t>
    </r>
    <r>
      <rPr>
        <sz val="9"/>
        <color indexed="8"/>
        <rFont val="맑은 고딕"/>
        <family val="3"/>
        <charset val="129"/>
        <scheme val="minor"/>
      </rPr>
      <t xml:space="preserve">
  - 저작권 R&amp;D 워크숖(7/12~13) 참석 (곽종, 신창권)
  - 김설화 휴가 (7/16, 월)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</si>
  <si>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필터링기술 성능평가 도구 : 신청 모듈 자동 다운로드 및 경로 자동 설정 (계속)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오디오/비디오 원본 데이타셋 구축 시작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</si>
  <si>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뮤레카 모바일웹하드 성능평가
</t>
    </r>
    <r>
      <rPr>
        <sz val="9"/>
        <color indexed="8"/>
        <rFont val="맑은 고딕"/>
        <family val="3"/>
        <charset val="129"/>
        <scheme val="minor"/>
      </rPr>
      <t xml:space="preserve">  - 오디오/비디오 인식 테스트 (완료)
</t>
    </r>
    <r>
      <rPr>
        <b/>
        <sz val="9"/>
        <color indexed="8"/>
        <rFont val="맑은 고딕"/>
        <family val="3"/>
        <charset val="129"/>
        <scheme val="minor"/>
      </rPr>
      <t xml:space="preserve">* iMBC 성능평가
</t>
    </r>
    <r>
      <rPr>
        <sz val="9"/>
        <color indexed="8"/>
        <rFont val="맑은 고딕"/>
        <family val="3"/>
        <charset val="129"/>
        <scheme val="minor"/>
      </rPr>
      <t xml:space="preserve">  - 오디오 인식 테스트 (진행중)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</si>
  <si>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공용특징정보DB구축 서비스</t>
    </r>
    <r>
      <rPr>
        <sz val="9"/>
        <color indexed="8"/>
        <rFont val="맑은 고딕"/>
        <family val="3"/>
        <charset val="129"/>
        <scheme val="minor"/>
      </rPr>
      <t xml:space="preserve">
  - 유투브 접속을 위한 문제 확인 (진행중)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</si>
</sst>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14" fontId="1" fillId="0" borderId="0" xfId="0" applyNumberFormat="1" applyFont="1" applyBorder="1" applyAlignment="1">
      <alignment horizontal="right" vertical="center"/>
    </xf>
    <xf numFmtId="41" fontId="1" fillId="7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41" fontId="13" fillId="0" borderId="1" xfId="2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9" fontId="4" fillId="4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center" vertical="center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33</c:v>
                </c:pt>
                <c:pt idx="3">
                  <c:v>39</c:v>
                </c:pt>
                <c:pt idx="4">
                  <c:v>44</c:v>
                </c:pt>
                <c:pt idx="5">
                  <c:v>50</c:v>
                </c:pt>
                <c:pt idx="6">
                  <c:v>55</c:v>
                </c:pt>
                <c:pt idx="7">
                  <c:v>61</c:v>
                </c:pt>
                <c:pt idx="8">
                  <c:v>66</c:v>
                </c:pt>
                <c:pt idx="9">
                  <c:v>71</c:v>
                </c:pt>
                <c:pt idx="10">
                  <c:v>76</c:v>
                </c:pt>
                <c:pt idx="11">
                  <c:v>77</c:v>
                </c:pt>
                <c:pt idx="12">
                  <c:v>79</c:v>
                </c:pt>
                <c:pt idx="13">
                  <c:v>81</c:v>
                </c:pt>
                <c:pt idx="14">
                  <c:v>83</c:v>
                </c:pt>
                <c:pt idx="15">
                  <c:v>84</c:v>
                </c:pt>
                <c:pt idx="16">
                  <c:v>86</c:v>
                </c:pt>
                <c:pt idx="17">
                  <c:v>89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ser>
          <c:idx val="2"/>
          <c:order val="2"/>
          <c:tx>
            <c:strRef>
              <c:f>공정률데이타!$B$15</c:f>
              <c:strCache>
                <c:ptCount val="1"/>
                <c:pt idx="0">
                  <c:v>달성률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공정률데이타!$C$15:$W$15</c:f>
              <c:numCache>
                <c:formatCode>_(* #,##0_);_(* \(#,##0\);_(* "-"_);_(@_)</c:formatCode>
                <c:ptCount val="21"/>
                <c:pt idx="0">
                  <c:v>83.333333333333343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17886336"/>
        <c:axId val="-1917890144"/>
      </c:lineChart>
      <c:dateAx>
        <c:axId val="-1917886336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17890144"/>
        <c:crosses val="autoZero"/>
        <c:auto val="1"/>
        <c:lblOffset val="100"/>
        <c:baseTimeUnit val="days"/>
      </c:dateAx>
      <c:valAx>
        <c:axId val="-19178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91788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9442810117943461"/>
          <c:y val="0.95847823900061269"/>
          <c:w val="0.21114369501466276"/>
          <c:h val="3.9543334763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180979</xdr:colOff>
      <xdr:row>14</xdr:row>
      <xdr:rowOff>114300</xdr:rowOff>
    </xdr:from>
    <xdr:to>
      <xdr:col>3</xdr:col>
      <xdr:colOff>375527</xdr:colOff>
      <xdr:row>14</xdr:row>
      <xdr:rowOff>445816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703308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209554</xdr:colOff>
      <xdr:row>52</xdr:row>
      <xdr:rowOff>133352</xdr:rowOff>
    </xdr:from>
    <xdr:to>
      <xdr:col>3</xdr:col>
      <xdr:colOff>404102</xdr:colOff>
      <xdr:row>52</xdr:row>
      <xdr:rowOff>464868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2619375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123826</xdr:colOff>
      <xdr:row>14</xdr:row>
      <xdr:rowOff>99368</xdr:rowOff>
    </xdr:from>
    <xdr:to>
      <xdr:col>19</xdr:col>
      <xdr:colOff>285750</xdr:colOff>
      <xdr:row>14</xdr:row>
      <xdr:rowOff>426895</xdr:rowOff>
    </xdr:to>
    <xdr:pic>
      <xdr:nvPicPr>
        <xdr:cNvPr id="23" name="그림 2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7326" y="1221516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104776</xdr:colOff>
      <xdr:row>14</xdr:row>
      <xdr:rowOff>66675</xdr:rowOff>
    </xdr:from>
    <xdr:to>
      <xdr:col>17</xdr:col>
      <xdr:colOff>419099</xdr:colOff>
      <xdr:row>14</xdr:row>
      <xdr:rowOff>506589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12182475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52</xdr:row>
      <xdr:rowOff>93653</xdr:rowOff>
    </xdr:from>
    <xdr:to>
      <xdr:col>19</xdr:col>
      <xdr:colOff>325754</xdr:colOff>
      <xdr:row>52</xdr:row>
      <xdr:rowOff>421180</xdr:rowOff>
    </xdr:to>
    <xdr:pic>
      <xdr:nvPicPr>
        <xdr:cNvPr id="16" name="그림 15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52</xdr:row>
      <xdr:rowOff>60960</xdr:rowOff>
    </xdr:from>
    <xdr:to>
      <xdr:col>17</xdr:col>
      <xdr:colOff>459103</xdr:colOff>
      <xdr:row>52</xdr:row>
      <xdr:rowOff>500874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25</xdr:row>
      <xdr:rowOff>133352</xdr:rowOff>
    </xdr:from>
    <xdr:to>
      <xdr:col>3</xdr:col>
      <xdr:colOff>346952</xdr:colOff>
      <xdr:row>25</xdr:row>
      <xdr:rowOff>464868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25</xdr:row>
      <xdr:rowOff>93653</xdr:rowOff>
    </xdr:from>
    <xdr:to>
      <xdr:col>19</xdr:col>
      <xdr:colOff>268604</xdr:colOff>
      <xdr:row>25</xdr:row>
      <xdr:rowOff>421180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25</xdr:row>
      <xdr:rowOff>60960</xdr:rowOff>
    </xdr:from>
    <xdr:to>
      <xdr:col>17</xdr:col>
      <xdr:colOff>401953</xdr:colOff>
      <xdr:row>25</xdr:row>
      <xdr:rowOff>500874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7</xdr:row>
      <xdr:rowOff>114300</xdr:rowOff>
    </xdr:from>
    <xdr:ext cx="1699498" cy="331516"/>
    <xdr:pic>
      <xdr:nvPicPr>
        <xdr:cNvPr id="21" name="그림 20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1143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7</xdr:row>
      <xdr:rowOff>99368</xdr:rowOff>
    </xdr:from>
    <xdr:ext cx="657224" cy="327527"/>
    <xdr:pic>
      <xdr:nvPicPr>
        <xdr:cNvPr id="22" name="그림 21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96376" y="993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7</xdr:row>
      <xdr:rowOff>66675</xdr:rowOff>
    </xdr:from>
    <xdr:ext cx="809623" cy="439914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6675"/>
          <a:ext cx="809623" cy="439914"/>
        </a:xfrm>
        <a:prstGeom prst="rect">
          <a:avLst/>
        </a:prstGeom>
      </xdr:spPr>
    </xdr:pic>
    <xdr:clientData/>
  </xdr:oneCellAnchor>
  <xdr:twoCellAnchor editAs="oneCell">
    <xdr:from>
      <xdr:col>0</xdr:col>
      <xdr:colOff>19050</xdr:colOff>
      <xdr:row>11</xdr:row>
      <xdr:rowOff>28575</xdr:rowOff>
    </xdr:from>
    <xdr:to>
      <xdr:col>19</xdr:col>
      <xdr:colOff>447675</xdr:colOff>
      <xdr:row>12</xdr:row>
      <xdr:rowOff>3019425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7734300"/>
          <a:ext cx="9896475" cy="537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0"/>
  <sheetViews>
    <sheetView tabSelected="1" view="pageBreakPreview" topLeftCell="A16" zoomScaleNormal="100" zoomScaleSheetLayoutView="100" workbookViewId="0">
      <selection activeCell="C24" sqref="C24:K24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3" customWidth="1"/>
    <col min="11" max="17" width="6.5" style="1" customWidth="1"/>
    <col min="18" max="18" width="6.5" style="13" customWidth="1"/>
    <col min="19" max="20" width="6.5" style="1" customWidth="1"/>
    <col min="21" max="16384" width="9" style="1"/>
  </cols>
  <sheetData>
    <row r="1" spans="1:20" s="13" customFormat="1" ht="43.5" customHeight="1" x14ac:dyDescent="0.3">
      <c r="A1" s="37"/>
      <c r="B1" s="37"/>
      <c r="C1" s="37"/>
      <c r="D1" s="37"/>
      <c r="E1" s="52" t="s">
        <v>58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37"/>
      <c r="R1" s="37"/>
      <c r="S1" s="37"/>
      <c r="T1" s="37"/>
    </row>
    <row r="2" spans="1:20" x14ac:dyDescent="0.3">
      <c r="A2" s="43"/>
      <c r="B2" s="44"/>
      <c r="C2" s="44"/>
      <c r="D2" s="44"/>
      <c r="E2" s="44"/>
      <c r="F2" s="44"/>
      <c r="G2" s="45"/>
      <c r="H2" s="66" t="s">
        <v>0</v>
      </c>
      <c r="I2" s="67"/>
      <c r="J2" s="67"/>
      <c r="K2" s="67"/>
      <c r="L2" s="67"/>
      <c r="M2" s="68"/>
      <c r="N2" s="69">
        <v>43291</v>
      </c>
      <c r="O2" s="70"/>
      <c r="P2" s="70"/>
      <c r="Q2" s="70"/>
      <c r="R2" s="70"/>
      <c r="S2" s="70"/>
      <c r="T2" s="71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3" customFormat="1" ht="225.75" customHeight="1" x14ac:dyDescent="0.3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2"/>
    </row>
    <row r="6" spans="1:20" s="13" customFormat="1" ht="210" customHeight="1" x14ac:dyDescent="0.3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5"/>
    </row>
    <row r="7" spans="1:20" ht="13.5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3" customFormat="1" ht="43.5" customHeight="1" x14ac:dyDescent="0.3">
      <c r="A8" s="37"/>
      <c r="B8" s="37"/>
      <c r="C8" s="37"/>
      <c r="D8" s="37"/>
      <c r="E8" s="52" t="s">
        <v>58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37"/>
      <c r="R8" s="37"/>
      <c r="S8" s="37"/>
      <c r="T8" s="37"/>
    </row>
    <row r="9" spans="1:20" s="13" customFormat="1" x14ac:dyDescent="0.3">
      <c r="A9" s="43"/>
      <c r="B9" s="44"/>
      <c r="C9" s="44"/>
      <c r="D9" s="44"/>
      <c r="E9" s="44"/>
      <c r="F9" s="44"/>
      <c r="G9" s="45"/>
      <c r="H9" s="66" t="s">
        <v>0</v>
      </c>
      <c r="I9" s="67"/>
      <c r="J9" s="67"/>
      <c r="K9" s="67"/>
      <c r="L9" s="67"/>
      <c r="M9" s="68"/>
      <c r="N9" s="69">
        <v>43284</v>
      </c>
      <c r="O9" s="70"/>
      <c r="P9" s="70"/>
      <c r="Q9" s="70"/>
      <c r="R9" s="70"/>
      <c r="S9" s="70"/>
      <c r="T9" s="71"/>
    </row>
    <row r="10" spans="1:20" s="13" customForma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20"/>
      <c r="O10" s="20"/>
      <c r="P10" s="20"/>
      <c r="Q10" s="20"/>
      <c r="R10" s="20"/>
      <c r="S10" s="20"/>
      <c r="T10" s="20"/>
    </row>
    <row r="11" spans="1:20" s="6" customFormat="1" ht="12" customHeight="1" x14ac:dyDescent="0.3">
      <c r="A11" s="7" t="s">
        <v>40</v>
      </c>
      <c r="B11" s="7"/>
    </row>
    <row r="12" spans="1:20" s="13" customFormat="1" ht="187.5" customHeight="1" x14ac:dyDescent="0.3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2"/>
    </row>
    <row r="13" spans="1:20" s="13" customFormat="1" ht="241.5" customHeight="1" x14ac:dyDescent="0.3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5"/>
    </row>
    <row r="14" spans="1:20" s="13" customFormat="1" x14ac:dyDescent="0.3">
      <c r="A14" s="3"/>
      <c r="B14" s="3"/>
      <c r="C14" s="3"/>
      <c r="D14" s="3"/>
      <c r="E14" s="3"/>
      <c r="F14" s="3"/>
      <c r="G14" s="3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</row>
    <row r="15" spans="1:20" ht="43.5" customHeight="1" x14ac:dyDescent="0.3">
      <c r="A15" s="37"/>
      <c r="B15" s="37"/>
      <c r="C15" s="37"/>
      <c r="D15" s="37"/>
      <c r="E15" s="52" t="s">
        <v>58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7"/>
      <c r="R15" s="37"/>
      <c r="S15" s="37"/>
      <c r="T15" s="37"/>
    </row>
    <row r="16" spans="1:20" x14ac:dyDescent="0.3">
      <c r="A16" s="37"/>
      <c r="B16" s="37"/>
      <c r="C16" s="37"/>
      <c r="D16" s="37"/>
      <c r="E16" s="37"/>
      <c r="F16" s="37"/>
      <c r="G16" s="37"/>
      <c r="H16" s="48" t="s">
        <v>0</v>
      </c>
      <c r="I16" s="48"/>
      <c r="J16" s="48"/>
      <c r="K16" s="48"/>
      <c r="L16" s="48"/>
      <c r="M16" s="48"/>
      <c r="N16" s="76">
        <f>N2</f>
        <v>43291</v>
      </c>
      <c r="O16" s="77"/>
      <c r="P16" s="77"/>
      <c r="Q16" s="77"/>
      <c r="R16" s="77"/>
      <c r="S16" s="77"/>
      <c r="T16" s="77"/>
    </row>
    <row r="17" spans="1:20" s="13" customFormat="1" x14ac:dyDescent="0.3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M17" s="4"/>
      <c r="N17" s="20"/>
      <c r="O17" s="5"/>
      <c r="P17" s="5"/>
      <c r="Q17" s="5"/>
      <c r="R17" s="5"/>
      <c r="S17" s="5"/>
      <c r="T17" s="5"/>
    </row>
    <row r="18" spans="1:20" s="6" customFormat="1" ht="14.25" customHeight="1" x14ac:dyDescent="0.3">
      <c r="A18" s="7" t="s">
        <v>97</v>
      </c>
      <c r="B18" s="7"/>
    </row>
    <row r="19" spans="1:20" s="2" customFormat="1" ht="19.5" customHeight="1" x14ac:dyDescent="0.3">
      <c r="A19" s="55" t="s">
        <v>1</v>
      </c>
      <c r="B19" s="56"/>
      <c r="C19" s="59" t="str">
        <f>CONCATENATE(CONCATENATE(CONCATENATE(CONCATENATE("전주 추진 실적 (", TEXT(N2-7, "yyyy/mm/dd")), " ~ "), TEXT(N2 -1, "yyyy/mm/dd")), ")")</f>
        <v>전주 추진 실적 (2018/07/03 ~ 2018/07/09)</v>
      </c>
      <c r="D19" s="41"/>
      <c r="E19" s="41"/>
      <c r="F19" s="41"/>
      <c r="G19" s="41"/>
      <c r="H19" s="41"/>
      <c r="I19" s="41"/>
      <c r="J19" s="41"/>
      <c r="K19" s="41"/>
      <c r="L19" s="59" t="str">
        <f>CONCATENATE(CONCATENATE(CONCATENATE(CONCATENATE("금주 추진 계획 (", TEXT(N2, "yyyy/mm/dd")), " ~ "), TEXT(N2+6, "yyyy/mm/dd")), ")")</f>
        <v>금주 추진 계획 (2018/07/10 ~ 2018/07/16)</v>
      </c>
      <c r="M19" s="41"/>
      <c r="N19" s="41"/>
      <c r="O19" s="41"/>
      <c r="P19" s="41"/>
      <c r="Q19" s="41"/>
      <c r="R19" s="41"/>
      <c r="S19" s="41"/>
      <c r="T19" s="41"/>
    </row>
    <row r="20" spans="1:20" ht="132" customHeight="1" x14ac:dyDescent="0.3">
      <c r="A20" s="57" t="s">
        <v>34</v>
      </c>
      <c r="B20" s="58"/>
      <c r="C20" s="53" t="s">
        <v>109</v>
      </c>
      <c r="D20" s="54"/>
      <c r="E20" s="54"/>
      <c r="F20" s="54"/>
      <c r="G20" s="54"/>
      <c r="H20" s="54"/>
      <c r="I20" s="54"/>
      <c r="J20" s="54"/>
      <c r="K20" s="54"/>
      <c r="L20" s="53" t="s">
        <v>111</v>
      </c>
      <c r="M20" s="54"/>
      <c r="N20" s="54"/>
      <c r="O20" s="54"/>
      <c r="P20" s="54"/>
      <c r="Q20" s="54"/>
      <c r="R20" s="54"/>
      <c r="S20" s="54"/>
      <c r="T20" s="54"/>
    </row>
    <row r="21" spans="1:20" s="13" customFormat="1" ht="110.25" customHeight="1" x14ac:dyDescent="0.3">
      <c r="A21" s="57" t="s">
        <v>59</v>
      </c>
      <c r="B21" s="58"/>
      <c r="C21" s="78" t="s">
        <v>96</v>
      </c>
      <c r="D21" s="79"/>
      <c r="E21" s="79"/>
      <c r="F21" s="79"/>
      <c r="G21" s="79"/>
      <c r="H21" s="79"/>
      <c r="I21" s="79"/>
      <c r="J21" s="79"/>
      <c r="K21" s="80"/>
      <c r="L21" s="78" t="s">
        <v>110</v>
      </c>
      <c r="M21" s="79"/>
      <c r="N21" s="79"/>
      <c r="O21" s="79"/>
      <c r="P21" s="79"/>
      <c r="Q21" s="79"/>
      <c r="R21" s="79"/>
      <c r="S21" s="79"/>
      <c r="T21" s="80"/>
    </row>
    <row r="22" spans="1:20" s="13" customFormat="1" ht="62.25" customHeight="1" x14ac:dyDescent="0.3">
      <c r="A22" s="57" t="s">
        <v>56</v>
      </c>
      <c r="B22" s="58"/>
      <c r="C22" s="53" t="s">
        <v>113</v>
      </c>
      <c r="D22" s="54"/>
      <c r="E22" s="54"/>
      <c r="F22" s="54"/>
      <c r="G22" s="54"/>
      <c r="H22" s="54"/>
      <c r="I22" s="54"/>
      <c r="J22" s="54"/>
      <c r="K22" s="54"/>
      <c r="L22" s="53" t="s">
        <v>102</v>
      </c>
      <c r="M22" s="54"/>
      <c r="N22" s="54"/>
      <c r="O22" s="54"/>
      <c r="P22" s="54"/>
      <c r="Q22" s="54"/>
      <c r="R22" s="54"/>
      <c r="S22" s="54"/>
      <c r="T22" s="54"/>
    </row>
    <row r="23" spans="1:20" ht="85.5" customHeight="1" x14ac:dyDescent="0.3">
      <c r="A23" s="57" t="s">
        <v>60</v>
      </c>
      <c r="B23" s="58"/>
      <c r="C23" s="53" t="s">
        <v>103</v>
      </c>
      <c r="D23" s="54"/>
      <c r="E23" s="54"/>
      <c r="F23" s="54"/>
      <c r="G23" s="54"/>
      <c r="H23" s="54"/>
      <c r="I23" s="54"/>
      <c r="J23" s="54"/>
      <c r="K23" s="54"/>
      <c r="L23" s="53" t="s">
        <v>112</v>
      </c>
      <c r="M23" s="54"/>
      <c r="N23" s="54"/>
      <c r="O23" s="54"/>
      <c r="P23" s="54"/>
      <c r="Q23" s="54"/>
      <c r="R23" s="54"/>
      <c r="S23" s="54"/>
      <c r="T23" s="54"/>
    </row>
    <row r="24" spans="1:20" s="13" customFormat="1" ht="32.25" customHeight="1" x14ac:dyDescent="0.3">
      <c r="A24" s="57" t="s">
        <v>62</v>
      </c>
      <c r="B24" s="58"/>
      <c r="C24" s="53" t="s">
        <v>114</v>
      </c>
      <c r="D24" s="54"/>
      <c r="E24" s="54"/>
      <c r="F24" s="54"/>
      <c r="G24" s="54"/>
      <c r="H24" s="54"/>
      <c r="I24" s="54"/>
      <c r="J24" s="54"/>
      <c r="K24" s="54"/>
      <c r="L24" s="53"/>
      <c r="M24" s="54"/>
      <c r="N24" s="54"/>
      <c r="O24" s="54"/>
      <c r="P24" s="54"/>
      <c r="Q24" s="54"/>
      <c r="R24" s="54"/>
      <c r="S24" s="54"/>
      <c r="T24" s="54"/>
    </row>
    <row r="25" spans="1:20" ht="16.5" customHeight="1" x14ac:dyDescent="0.3">
      <c r="A25" s="3"/>
      <c r="B25" s="3"/>
      <c r="C25" s="3"/>
      <c r="D25" s="3"/>
      <c r="E25" s="3"/>
      <c r="F25" s="3"/>
      <c r="G25" s="3"/>
      <c r="H25" s="4"/>
      <c r="I25" s="4"/>
      <c r="J25" s="4"/>
      <c r="K25" s="4"/>
      <c r="L25" s="4"/>
      <c r="M25" s="4"/>
      <c r="N25" s="5"/>
      <c r="O25" s="5"/>
      <c r="P25" s="5"/>
      <c r="Q25" s="5"/>
      <c r="R25" s="5"/>
      <c r="S25" s="5"/>
      <c r="T25" s="5"/>
    </row>
    <row r="26" spans="1:20" s="13" customFormat="1" ht="43.5" customHeight="1" x14ac:dyDescent="0.3">
      <c r="A26" s="37"/>
      <c r="B26" s="37"/>
      <c r="C26" s="37"/>
      <c r="D26" s="37"/>
      <c r="E26" s="52" t="s">
        <v>61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37"/>
      <c r="R26" s="37"/>
      <c r="S26" s="37"/>
      <c r="T26" s="37"/>
    </row>
    <row r="27" spans="1:20" s="13" customFormat="1" x14ac:dyDescent="0.3">
      <c r="A27" s="37"/>
      <c r="B27" s="37"/>
      <c r="C27" s="37"/>
      <c r="D27" s="37"/>
      <c r="E27" s="37"/>
      <c r="F27" s="37"/>
      <c r="G27" s="37"/>
      <c r="H27" s="48" t="s">
        <v>0</v>
      </c>
      <c r="I27" s="48"/>
      <c r="J27" s="48"/>
      <c r="K27" s="48"/>
      <c r="L27" s="48"/>
      <c r="M27" s="48"/>
      <c r="N27" s="76">
        <f>N2</f>
        <v>43291</v>
      </c>
      <c r="O27" s="77"/>
      <c r="P27" s="77"/>
      <c r="Q27" s="77"/>
      <c r="R27" s="77"/>
      <c r="S27" s="77"/>
      <c r="T27" s="77"/>
    </row>
    <row r="28" spans="1:20" s="13" customFormat="1" x14ac:dyDescent="0.3">
      <c r="A28" s="3"/>
      <c r="B28" s="3"/>
      <c r="C28" s="3"/>
      <c r="D28" s="3"/>
      <c r="E28" s="3"/>
      <c r="F28" s="3"/>
      <c r="G28" s="3"/>
      <c r="H28" s="4"/>
      <c r="I28" s="4"/>
      <c r="J28" s="4"/>
      <c r="K28" s="4"/>
      <c r="L28" s="4"/>
      <c r="M28" s="4"/>
      <c r="N28" s="5"/>
      <c r="O28" s="5"/>
      <c r="P28" s="5"/>
      <c r="Q28" s="5"/>
      <c r="R28" s="5"/>
      <c r="S28" s="5"/>
      <c r="T28" s="5"/>
    </row>
    <row r="29" spans="1:20" s="13" customFormat="1" ht="16.5" customHeight="1" x14ac:dyDescent="0.3">
      <c r="A29" s="7" t="s">
        <v>104</v>
      </c>
      <c r="B29" s="7"/>
      <c r="C29" s="3"/>
      <c r="D29" s="3"/>
      <c r="E29" s="3"/>
      <c r="F29" s="3"/>
      <c r="G29" s="3"/>
      <c r="H29" s="4"/>
      <c r="I29" s="4"/>
      <c r="J29" s="4"/>
      <c r="K29" s="4"/>
      <c r="L29" s="4"/>
      <c r="M29" s="4"/>
      <c r="N29" s="5"/>
      <c r="O29" s="5"/>
      <c r="P29" s="5"/>
      <c r="Q29" s="5"/>
      <c r="R29" s="5"/>
      <c r="S29" s="5"/>
      <c r="T29" s="5"/>
    </row>
    <row r="30" spans="1:20" s="13" customFormat="1" ht="19.5" customHeight="1" x14ac:dyDescent="0.3">
      <c r="A30" s="7" t="s">
        <v>9</v>
      </c>
      <c r="B30" s="6"/>
    </row>
    <row r="31" spans="1:20" s="13" customFormat="1" ht="17.25" customHeight="1" x14ac:dyDescent="0.3">
      <c r="A31" s="55" t="s">
        <v>46</v>
      </c>
      <c r="B31" s="56"/>
      <c r="C31" s="41" t="s">
        <v>26</v>
      </c>
      <c r="D31" s="41"/>
      <c r="E31" s="41" t="s">
        <v>27</v>
      </c>
      <c r="F31" s="41"/>
      <c r="G31" s="41" t="s">
        <v>3</v>
      </c>
      <c r="H31" s="41"/>
      <c r="I31" s="41" t="s">
        <v>12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0" s="13" customFormat="1" ht="17.25" customHeight="1" x14ac:dyDescent="0.3">
      <c r="A32" s="72" t="s">
        <v>14</v>
      </c>
      <c r="B32" s="73"/>
      <c r="C32" s="22">
        <v>0</v>
      </c>
      <c r="D32" s="22"/>
      <c r="E32" s="22">
        <v>0</v>
      </c>
      <c r="F32" s="22"/>
      <c r="G32" s="22">
        <f t="shared" ref="G32:G35" si="0">SUM(C32:F32)</f>
        <v>0</v>
      </c>
      <c r="H32" s="22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</row>
    <row r="33" spans="1:20" s="13" customFormat="1" ht="17.25" customHeight="1" x14ac:dyDescent="0.3">
      <c r="A33" s="72" t="s">
        <v>29</v>
      </c>
      <c r="B33" s="73"/>
      <c r="C33" s="22">
        <v>0</v>
      </c>
      <c r="D33" s="22"/>
      <c r="E33" s="22">
        <v>0</v>
      </c>
      <c r="F33" s="22"/>
      <c r="G33" s="22">
        <f t="shared" si="0"/>
        <v>0</v>
      </c>
      <c r="H33" s="22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</row>
    <row r="34" spans="1:20" s="13" customFormat="1" ht="17.25" customHeight="1" x14ac:dyDescent="0.3">
      <c r="A34" s="72" t="s">
        <v>30</v>
      </c>
      <c r="B34" s="73"/>
      <c r="C34" s="22">
        <v>0</v>
      </c>
      <c r="D34" s="22"/>
      <c r="E34" s="22">
        <v>0</v>
      </c>
      <c r="F34" s="22"/>
      <c r="G34" s="22">
        <f t="shared" si="0"/>
        <v>0</v>
      </c>
      <c r="H34" s="22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</row>
    <row r="35" spans="1:20" s="13" customFormat="1" ht="17.25" customHeight="1" x14ac:dyDescent="0.3">
      <c r="A35" s="72" t="s">
        <v>31</v>
      </c>
      <c r="B35" s="73"/>
      <c r="C35" s="22">
        <v>0</v>
      </c>
      <c r="D35" s="22"/>
      <c r="E35" s="22">
        <v>0</v>
      </c>
      <c r="F35" s="22"/>
      <c r="G35" s="22">
        <f t="shared" si="0"/>
        <v>0</v>
      </c>
      <c r="H35" s="22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</row>
    <row r="36" spans="1:20" s="13" customFormat="1" ht="17.25" customHeight="1" x14ac:dyDescent="0.3">
      <c r="A36" s="83" t="s">
        <v>32</v>
      </c>
      <c r="B36" s="84"/>
      <c r="C36" s="85">
        <f>SUM(C32:D35)</f>
        <v>0</v>
      </c>
      <c r="D36" s="85"/>
      <c r="E36" s="85">
        <f>SUM(E32:F35)</f>
        <v>0</v>
      </c>
      <c r="F36" s="85"/>
      <c r="G36" s="85">
        <f>SUM(C36:F36)</f>
        <v>0</v>
      </c>
      <c r="H36" s="85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</row>
    <row r="37" spans="1:20" s="13" customFormat="1" ht="22.5" customHeight="1" x14ac:dyDescent="0.3">
      <c r="A37" s="7" t="s">
        <v>81</v>
      </c>
      <c r="B37" s="7"/>
    </row>
    <row r="38" spans="1:20" s="13" customFormat="1" ht="17.25" customHeight="1" x14ac:dyDescent="0.3">
      <c r="A38" s="55" t="s">
        <v>18</v>
      </c>
      <c r="B38" s="56"/>
      <c r="C38" s="17" t="s">
        <v>22</v>
      </c>
      <c r="D38" s="41" t="s">
        <v>23</v>
      </c>
      <c r="E38" s="41"/>
      <c r="F38" s="41"/>
      <c r="G38" s="41"/>
      <c r="H38" s="41" t="s">
        <v>24</v>
      </c>
      <c r="I38" s="41"/>
      <c r="J38" s="41"/>
      <c r="K38" s="41"/>
      <c r="L38" s="41"/>
      <c r="M38" s="41"/>
      <c r="N38" s="41"/>
      <c r="O38" s="41"/>
      <c r="P38" s="41" t="s">
        <v>25</v>
      </c>
      <c r="Q38" s="41"/>
      <c r="R38" s="87" t="s">
        <v>82</v>
      </c>
      <c r="S38" s="88"/>
      <c r="T38" s="89"/>
    </row>
    <row r="39" spans="1:20" s="13" customFormat="1" ht="17.25" customHeight="1" x14ac:dyDescent="0.3">
      <c r="A39" s="72"/>
      <c r="B39" s="73"/>
      <c r="C39" s="11"/>
      <c r="D39" s="90"/>
      <c r="E39" s="90"/>
      <c r="F39" s="90"/>
      <c r="G39" s="90"/>
      <c r="H39" s="91"/>
      <c r="I39" s="92"/>
      <c r="J39" s="92"/>
      <c r="K39" s="92"/>
      <c r="L39" s="92"/>
      <c r="M39" s="92"/>
      <c r="N39" s="92"/>
      <c r="O39" s="93"/>
      <c r="P39" s="48"/>
      <c r="Q39" s="48"/>
      <c r="R39" s="94"/>
      <c r="S39" s="67"/>
      <c r="T39" s="68"/>
    </row>
    <row r="40" spans="1:20" s="13" customFormat="1" ht="17.25" customHeight="1" x14ac:dyDescent="0.3">
      <c r="A40" s="72"/>
      <c r="B40" s="73"/>
      <c r="C40" s="11"/>
      <c r="D40" s="90"/>
      <c r="E40" s="90"/>
      <c r="F40" s="90"/>
      <c r="G40" s="90"/>
      <c r="H40" s="91"/>
      <c r="I40" s="92"/>
      <c r="J40" s="92"/>
      <c r="K40" s="92"/>
      <c r="L40" s="92"/>
      <c r="M40" s="92"/>
      <c r="N40" s="92"/>
      <c r="O40" s="93"/>
      <c r="P40" s="48"/>
      <c r="Q40" s="48"/>
      <c r="R40" s="66"/>
      <c r="S40" s="67"/>
      <c r="T40" s="68"/>
    </row>
    <row r="41" spans="1:20" s="13" customFormat="1" ht="17.25" customHeight="1" x14ac:dyDescent="0.3">
      <c r="A41" s="72"/>
      <c r="B41" s="73"/>
      <c r="C41" s="11"/>
      <c r="D41" s="90"/>
      <c r="E41" s="90"/>
      <c r="F41" s="90"/>
      <c r="G41" s="90"/>
      <c r="H41" s="91"/>
      <c r="I41" s="92"/>
      <c r="J41" s="92"/>
      <c r="K41" s="92"/>
      <c r="L41" s="92"/>
      <c r="M41" s="92"/>
      <c r="N41" s="92"/>
      <c r="O41" s="93"/>
      <c r="P41" s="48"/>
      <c r="Q41" s="48"/>
      <c r="R41" s="66"/>
      <c r="S41" s="67"/>
      <c r="T41" s="68"/>
    </row>
    <row r="42" spans="1:20" s="13" customFormat="1" ht="17.25" customHeight="1" x14ac:dyDescent="0.3">
      <c r="A42" s="7" t="s">
        <v>15</v>
      </c>
      <c r="B42" s="6"/>
    </row>
    <row r="43" spans="1:20" s="13" customFormat="1" ht="17.25" customHeight="1" x14ac:dyDescent="0.3">
      <c r="A43" s="55" t="s">
        <v>46</v>
      </c>
      <c r="B43" s="56"/>
      <c r="C43" s="41" t="s">
        <v>10</v>
      </c>
      <c r="D43" s="41"/>
      <c r="E43" s="41" t="s">
        <v>11</v>
      </c>
      <c r="F43" s="41"/>
      <c r="G43" s="41" t="s">
        <v>3</v>
      </c>
      <c r="H43" s="41"/>
      <c r="I43" s="41" t="s">
        <v>12</v>
      </c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1:20" s="13" customFormat="1" ht="17.25" customHeight="1" x14ac:dyDescent="0.3">
      <c r="A44" s="72" t="s">
        <v>13</v>
      </c>
      <c r="B44" s="73"/>
      <c r="C44" s="95">
        <v>0</v>
      </c>
      <c r="D44" s="96"/>
      <c r="E44" s="95">
        <v>2</v>
      </c>
      <c r="F44" s="96"/>
      <c r="G44" s="95">
        <f>SUM(C44:F44)</f>
        <v>2</v>
      </c>
      <c r="H44" s="96"/>
      <c r="I44" s="97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9"/>
    </row>
    <row r="45" spans="1:20" s="13" customFormat="1" ht="17.25" customHeight="1" x14ac:dyDescent="0.3">
      <c r="A45" s="72" t="s">
        <v>14</v>
      </c>
      <c r="B45" s="73"/>
      <c r="C45" s="95">
        <v>0</v>
      </c>
      <c r="D45" s="96"/>
      <c r="E45" s="95">
        <v>0</v>
      </c>
      <c r="F45" s="96"/>
      <c r="G45" s="95">
        <f t="shared" ref="G45:G46" si="1">SUM(C45:F45)</f>
        <v>0</v>
      </c>
      <c r="H45" s="96"/>
      <c r="I45" s="97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9"/>
    </row>
    <row r="46" spans="1:20" s="13" customFormat="1" ht="17.25" customHeight="1" x14ac:dyDescent="0.3">
      <c r="A46" s="72" t="s">
        <v>16</v>
      </c>
      <c r="B46" s="73"/>
      <c r="C46" s="95">
        <v>0</v>
      </c>
      <c r="D46" s="96"/>
      <c r="E46" s="95">
        <v>0</v>
      </c>
      <c r="F46" s="96"/>
      <c r="G46" s="95">
        <f t="shared" si="1"/>
        <v>0</v>
      </c>
      <c r="H46" s="96"/>
      <c r="I46" s="97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9"/>
    </row>
    <row r="47" spans="1:20" s="13" customFormat="1" ht="19.5" customHeight="1" x14ac:dyDescent="0.3">
      <c r="A47" s="7" t="s">
        <v>17</v>
      </c>
      <c r="B47" s="6"/>
    </row>
    <row r="48" spans="1:20" s="13" customFormat="1" ht="22.5" customHeight="1" x14ac:dyDescent="0.3">
      <c r="A48" s="55" t="s">
        <v>18</v>
      </c>
      <c r="B48" s="56"/>
      <c r="C48" s="17" t="s">
        <v>19</v>
      </c>
      <c r="D48" s="41" t="s">
        <v>23</v>
      </c>
      <c r="E48" s="41"/>
      <c r="F48" s="41"/>
      <c r="G48" s="41"/>
      <c r="H48" s="55" t="s">
        <v>91</v>
      </c>
      <c r="I48" s="100"/>
      <c r="J48" s="100"/>
      <c r="K48" s="100"/>
      <c r="L48" s="100"/>
      <c r="M48" s="100"/>
      <c r="N48" s="100"/>
      <c r="O48" s="100"/>
      <c r="P48" s="56"/>
      <c r="Q48" s="16" t="s">
        <v>90</v>
      </c>
      <c r="R48" s="17" t="s">
        <v>20</v>
      </c>
      <c r="S48" s="55" t="s">
        <v>21</v>
      </c>
      <c r="T48" s="56"/>
    </row>
    <row r="49" spans="1:20" s="13" customFormat="1" ht="17.25" customHeight="1" x14ac:dyDescent="0.3">
      <c r="A49" s="72" t="s">
        <v>88</v>
      </c>
      <c r="B49" s="73"/>
      <c r="C49" s="11">
        <v>43263</v>
      </c>
      <c r="D49" s="90" t="s">
        <v>89</v>
      </c>
      <c r="E49" s="90"/>
      <c r="F49" s="90"/>
      <c r="G49" s="90"/>
      <c r="H49" s="101" t="s">
        <v>84</v>
      </c>
      <c r="I49" s="102"/>
      <c r="J49" s="102"/>
      <c r="K49" s="102"/>
      <c r="L49" s="102"/>
      <c r="M49" s="102"/>
      <c r="N49" s="102"/>
      <c r="O49" s="102"/>
      <c r="P49" s="103"/>
      <c r="Q49" s="18" t="s">
        <v>92</v>
      </c>
      <c r="R49" s="18" t="s">
        <v>94</v>
      </c>
      <c r="S49" s="66"/>
      <c r="T49" s="68"/>
    </row>
    <row r="50" spans="1:20" s="13" customFormat="1" ht="17.25" customHeight="1" x14ac:dyDescent="0.3">
      <c r="A50" s="72" t="s">
        <v>86</v>
      </c>
      <c r="B50" s="73"/>
      <c r="C50" s="11">
        <v>43276</v>
      </c>
      <c r="D50" s="90" t="s">
        <v>85</v>
      </c>
      <c r="E50" s="90"/>
      <c r="F50" s="90"/>
      <c r="G50" s="90"/>
      <c r="H50" s="101" t="s">
        <v>87</v>
      </c>
      <c r="I50" s="102"/>
      <c r="J50" s="102"/>
      <c r="K50" s="102"/>
      <c r="L50" s="102"/>
      <c r="M50" s="102"/>
      <c r="N50" s="102"/>
      <c r="O50" s="102"/>
      <c r="P50" s="103"/>
      <c r="Q50" s="18" t="s">
        <v>93</v>
      </c>
      <c r="R50" s="18" t="s">
        <v>94</v>
      </c>
      <c r="S50" s="66"/>
      <c r="T50" s="68"/>
    </row>
    <row r="51" spans="1:20" s="13" customFormat="1" ht="17.25" customHeight="1" x14ac:dyDescent="0.3">
      <c r="A51" s="72"/>
      <c r="B51" s="73"/>
      <c r="C51" s="10"/>
      <c r="D51" s="90"/>
      <c r="E51" s="90"/>
      <c r="F51" s="90"/>
      <c r="G51" s="90"/>
      <c r="H51" s="101"/>
      <c r="I51" s="102"/>
      <c r="J51" s="102"/>
      <c r="K51" s="102"/>
      <c r="L51" s="102"/>
      <c r="M51" s="102"/>
      <c r="N51" s="102"/>
      <c r="O51" s="102"/>
      <c r="P51" s="103"/>
      <c r="Q51" s="18"/>
      <c r="R51" s="18"/>
      <c r="S51" s="66"/>
      <c r="T51" s="68"/>
    </row>
    <row r="52" spans="1:20" s="13" customFormat="1" ht="16.5" customHeight="1" x14ac:dyDescent="0.3">
      <c r="A52" s="3"/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5"/>
      <c r="O52" s="5"/>
      <c r="P52" s="5"/>
      <c r="Q52" s="5"/>
      <c r="R52" s="5"/>
      <c r="S52" s="5"/>
      <c r="T52" s="5"/>
    </row>
    <row r="53" spans="1:20" ht="43.5" customHeight="1" x14ac:dyDescent="0.3">
      <c r="A53" s="37"/>
      <c r="B53" s="37"/>
      <c r="C53" s="37"/>
      <c r="D53" s="37"/>
      <c r="E53" s="52" t="s">
        <v>58</v>
      </c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37"/>
      <c r="R53" s="37"/>
      <c r="S53" s="37"/>
      <c r="T53" s="37"/>
    </row>
    <row r="54" spans="1:20" x14ac:dyDescent="0.3">
      <c r="A54" s="37"/>
      <c r="B54" s="37"/>
      <c r="C54" s="37"/>
      <c r="D54" s="37"/>
      <c r="E54" s="37"/>
      <c r="F54" s="37"/>
      <c r="G54" s="37"/>
      <c r="H54" s="48" t="s">
        <v>0</v>
      </c>
      <c r="I54" s="48"/>
      <c r="J54" s="48"/>
      <c r="K54" s="48"/>
      <c r="L54" s="48"/>
      <c r="M54" s="48"/>
      <c r="N54" s="76">
        <f>N2</f>
        <v>43291</v>
      </c>
      <c r="O54" s="77"/>
      <c r="P54" s="77"/>
      <c r="Q54" s="77"/>
      <c r="R54" s="77"/>
      <c r="S54" s="77"/>
      <c r="T54" s="77"/>
    </row>
    <row r="55" spans="1:20" ht="9" customHeight="1" x14ac:dyDescent="0.3">
      <c r="A55" s="3"/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5"/>
      <c r="O55" s="5"/>
      <c r="P55" s="5"/>
      <c r="Q55" s="5"/>
      <c r="R55" s="5"/>
      <c r="S55" s="5"/>
      <c r="T55" s="5"/>
    </row>
    <row r="56" spans="1:20" s="6" customFormat="1" ht="13.5" customHeight="1" x14ac:dyDescent="0.3">
      <c r="A56" s="7" t="s">
        <v>105</v>
      </c>
      <c r="B56" s="7"/>
    </row>
    <row r="57" spans="1:20" s="2" customFormat="1" ht="15" customHeight="1" x14ac:dyDescent="0.3">
      <c r="A57" s="41" t="s">
        <v>2</v>
      </c>
      <c r="B57" s="41"/>
      <c r="C57" s="41"/>
      <c r="D57" s="41"/>
      <c r="E57" s="41"/>
      <c r="F57" s="41"/>
      <c r="G57" s="41" t="str">
        <f>CONCATENATE(CONCATENATE(CONCATENATE(CONCATENATE("전주 투입 현황 (", TEXT(N2-7, "yyyy/mm/dd")), " ~ "), TEXT(N2 -1, "yyyy/mm/dd")), ")")</f>
        <v>전주 투입 현황 (2018/07/03 ~ 2018/07/09)</v>
      </c>
      <c r="H57" s="41"/>
      <c r="I57" s="41"/>
      <c r="J57" s="41"/>
      <c r="K57" s="41"/>
      <c r="L57" s="41"/>
      <c r="M57" s="41"/>
      <c r="N57" s="41" t="str">
        <f>CONCATENATE(CONCATENATE(CONCATENATE(CONCATENATE("금주 투입 계획 (", TEXT(N2, "yyyy/mm/dd")), " ~ "), TEXT(N2+6, "yyyy/mm/dd")), ")")</f>
        <v>금주 투입 계획 (2018/07/10 ~ 2018/07/16)</v>
      </c>
      <c r="O57" s="41"/>
      <c r="P57" s="41"/>
      <c r="Q57" s="41"/>
      <c r="R57" s="41"/>
      <c r="S57" s="41"/>
      <c r="T57" s="41"/>
    </row>
    <row r="58" spans="1:20" s="13" customFormat="1" ht="18.75" customHeight="1" x14ac:dyDescent="0.3">
      <c r="A58" s="38" t="s">
        <v>64</v>
      </c>
      <c r="B58" s="39"/>
      <c r="C58" s="39"/>
      <c r="D58" s="39"/>
      <c r="E58" s="39"/>
      <c r="F58" s="40"/>
      <c r="G58" s="37" t="s">
        <v>80</v>
      </c>
      <c r="H58" s="37"/>
      <c r="I58" s="37"/>
      <c r="J58" s="37"/>
      <c r="K58" s="37"/>
      <c r="L58" s="37"/>
      <c r="M58" s="37"/>
      <c r="N58" s="37" t="s">
        <v>80</v>
      </c>
      <c r="O58" s="37"/>
      <c r="P58" s="37"/>
      <c r="Q58" s="37"/>
      <c r="R58" s="37"/>
      <c r="S58" s="37"/>
      <c r="T58" s="37"/>
    </row>
    <row r="59" spans="1:20" s="13" customFormat="1" ht="18.75" customHeight="1" x14ac:dyDescent="0.3">
      <c r="A59" s="38" t="s">
        <v>63</v>
      </c>
      <c r="B59" s="39"/>
      <c r="C59" s="39"/>
      <c r="D59" s="39"/>
      <c r="E59" s="39"/>
      <c r="F59" s="40"/>
      <c r="G59" s="37" t="s">
        <v>95</v>
      </c>
      <c r="H59" s="37"/>
      <c r="I59" s="37"/>
      <c r="J59" s="37"/>
      <c r="K59" s="37"/>
      <c r="L59" s="37"/>
      <c r="M59" s="37"/>
      <c r="N59" s="37" t="s">
        <v>99</v>
      </c>
      <c r="O59" s="37"/>
      <c r="P59" s="37"/>
      <c r="Q59" s="37"/>
      <c r="R59" s="37"/>
      <c r="S59" s="37"/>
      <c r="T59" s="37"/>
    </row>
    <row r="60" spans="1:20" s="13" customFormat="1" ht="18.75" customHeight="1" x14ac:dyDescent="0.3">
      <c r="A60" s="38" t="s">
        <v>65</v>
      </c>
      <c r="B60" s="39"/>
      <c r="C60" s="39"/>
      <c r="D60" s="39"/>
      <c r="E60" s="39"/>
      <c r="F60" s="40"/>
      <c r="G60" s="43" t="s">
        <v>66</v>
      </c>
      <c r="H60" s="44"/>
      <c r="I60" s="44"/>
      <c r="J60" s="44"/>
      <c r="K60" s="44"/>
      <c r="L60" s="44"/>
      <c r="M60" s="45"/>
      <c r="N60" s="43" t="s">
        <v>66</v>
      </c>
      <c r="O60" s="44"/>
      <c r="P60" s="44"/>
      <c r="Q60" s="44"/>
      <c r="R60" s="44"/>
      <c r="S60" s="44"/>
      <c r="T60" s="45"/>
    </row>
    <row r="61" spans="1:20" ht="18.75" customHeight="1" x14ac:dyDescent="0.3">
      <c r="A61" s="38" t="s">
        <v>62</v>
      </c>
      <c r="B61" s="39"/>
      <c r="C61" s="39"/>
      <c r="D61" s="39"/>
      <c r="E61" s="39"/>
      <c r="F61" s="40"/>
      <c r="G61" s="37" t="s">
        <v>83</v>
      </c>
      <c r="H61" s="37"/>
      <c r="I61" s="37"/>
      <c r="J61" s="37"/>
      <c r="K61" s="37"/>
      <c r="L61" s="37"/>
      <c r="M61" s="37"/>
      <c r="N61" s="37" t="s">
        <v>98</v>
      </c>
      <c r="O61" s="37"/>
      <c r="P61" s="37"/>
      <c r="Q61" s="37"/>
      <c r="R61" s="37"/>
      <c r="S61" s="37"/>
      <c r="T61" s="37"/>
    </row>
    <row r="62" spans="1:20" ht="15" customHeight="1" x14ac:dyDescent="0.3">
      <c r="A62" s="24" t="s">
        <v>3</v>
      </c>
      <c r="B62" s="24"/>
      <c r="C62" s="36"/>
      <c r="D62" s="36"/>
      <c r="E62" s="36"/>
      <c r="F62" s="36"/>
      <c r="G62" s="42" t="s">
        <v>100</v>
      </c>
      <c r="H62" s="36"/>
      <c r="I62" s="36"/>
      <c r="J62" s="36"/>
      <c r="K62" s="36"/>
      <c r="L62" s="36"/>
      <c r="M62" s="36"/>
      <c r="N62" s="42" t="s">
        <v>101</v>
      </c>
      <c r="O62" s="36"/>
      <c r="P62" s="36"/>
      <c r="Q62" s="36"/>
      <c r="R62" s="36"/>
      <c r="S62" s="36"/>
      <c r="T62" s="36"/>
    </row>
    <row r="63" spans="1:20" s="13" customFormat="1" ht="19.5" customHeight="1" x14ac:dyDescent="0.3">
      <c r="A63" s="7" t="s">
        <v>106</v>
      </c>
      <c r="B63" s="7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5"/>
      <c r="O63" s="5"/>
      <c r="P63" s="5"/>
      <c r="Q63" s="5"/>
      <c r="R63" s="5"/>
      <c r="S63" s="5"/>
      <c r="T63" s="5"/>
    </row>
    <row r="64" spans="1:20" s="13" customFormat="1" ht="18" customHeight="1" x14ac:dyDescent="0.3">
      <c r="A64" s="24" t="s">
        <v>37</v>
      </c>
      <c r="B64" s="24"/>
      <c r="C64" s="75" t="str">
        <f>CONCATENATE(TEXT(N2-7, "yyyy/mm/dd"), "(월)")</f>
        <v>2018/07/03(월)</v>
      </c>
      <c r="D64" s="24"/>
      <c r="E64" s="75" t="str">
        <f>CONCATENATE(TEXT(N2-6, "yyyy/mm/dd"), "(화)")</f>
        <v>2018/07/04(화)</v>
      </c>
      <c r="F64" s="24"/>
      <c r="G64" s="75" t="str">
        <f>CONCATENATE(TEXT(N2-5, "yyyy/mm/dd"), "(수)")</f>
        <v>2018/07/05(수)</v>
      </c>
      <c r="H64" s="24"/>
      <c r="I64" s="75" t="str">
        <f>CONCATENATE(TEXT(N2-4, "yyyy/mm/dd"), "(목)")</f>
        <v>2018/07/06(목)</v>
      </c>
      <c r="J64" s="24"/>
      <c r="K64" s="75" t="str">
        <f>CONCATENATE(TEXT(N2-3, "yyyy/mm/dd"), "(금)")</f>
        <v>2018/07/07(금)</v>
      </c>
      <c r="L64" s="24"/>
      <c r="M64" s="75" t="str">
        <f>CONCATENATE(TEXT(N2-2, "yyyy/mm/dd"), "(토)")</f>
        <v>2018/07/08(토)</v>
      </c>
      <c r="N64" s="24"/>
      <c r="O64" s="75" t="str">
        <f>CONCATENATE(TEXT(N2-1, "yyyy/mm/dd"), "(일)")</f>
        <v>2018/07/09(일)</v>
      </c>
      <c r="P64" s="24"/>
      <c r="Q64" s="49" t="s">
        <v>39</v>
      </c>
      <c r="R64" s="51"/>
      <c r="S64" s="49" t="s">
        <v>38</v>
      </c>
      <c r="T64" s="51"/>
    </row>
    <row r="65" spans="1:20" s="13" customFormat="1" ht="18" customHeight="1" x14ac:dyDescent="0.3">
      <c r="A65" s="24" t="s">
        <v>36</v>
      </c>
      <c r="B65" s="24"/>
      <c r="C65" s="48">
        <v>3</v>
      </c>
      <c r="D65" s="48"/>
      <c r="E65" s="48">
        <v>7</v>
      </c>
      <c r="F65" s="48"/>
      <c r="G65" s="48">
        <v>7</v>
      </c>
      <c r="H65" s="48"/>
      <c r="I65" s="66">
        <v>8</v>
      </c>
      <c r="J65" s="68"/>
      <c r="K65" s="66">
        <v>6</v>
      </c>
      <c r="L65" s="68"/>
      <c r="M65" s="66">
        <v>6</v>
      </c>
      <c r="N65" s="68"/>
      <c r="O65" s="66">
        <v>7</v>
      </c>
      <c r="P65" s="68"/>
      <c r="Q65" s="81">
        <f>SUM(C65:P65)</f>
        <v>44</v>
      </c>
      <c r="R65" s="82"/>
      <c r="S65" s="47">
        <v>14455</v>
      </c>
      <c r="T65" s="47"/>
    </row>
    <row r="66" spans="1:20" s="13" customFormat="1" ht="18" customHeight="1" x14ac:dyDescent="0.3">
      <c r="A66" s="24" t="s">
        <v>35</v>
      </c>
      <c r="B66" s="24"/>
      <c r="C66" s="48">
        <v>4</v>
      </c>
      <c r="D66" s="48"/>
      <c r="E66" s="48">
        <v>22</v>
      </c>
      <c r="F66" s="48"/>
      <c r="G66" s="48">
        <v>28</v>
      </c>
      <c r="H66" s="48"/>
      <c r="I66" s="66">
        <v>23</v>
      </c>
      <c r="J66" s="68"/>
      <c r="K66" s="66">
        <v>35</v>
      </c>
      <c r="L66" s="68"/>
      <c r="M66" s="66">
        <v>39</v>
      </c>
      <c r="N66" s="68"/>
      <c r="O66" s="66">
        <v>0</v>
      </c>
      <c r="P66" s="68"/>
      <c r="Q66" s="81">
        <f>SUM(C66:P66)</f>
        <v>151</v>
      </c>
      <c r="R66" s="82"/>
      <c r="S66" s="47">
        <v>25874</v>
      </c>
      <c r="T66" s="47"/>
    </row>
    <row r="67" spans="1:20" s="6" customFormat="1" ht="20.25" customHeight="1" x14ac:dyDescent="0.3">
      <c r="A67" s="7" t="s">
        <v>107</v>
      </c>
      <c r="B67" s="7"/>
    </row>
    <row r="68" spans="1:20" s="6" customFormat="1" ht="13.5" customHeight="1" x14ac:dyDescent="0.3">
      <c r="A68" s="32" t="s">
        <v>46</v>
      </c>
      <c r="B68" s="33"/>
      <c r="C68" s="49" t="s">
        <v>41</v>
      </c>
      <c r="D68" s="50"/>
      <c r="E68" s="50"/>
      <c r="F68" s="50"/>
      <c r="G68" s="50"/>
      <c r="H68" s="51"/>
      <c r="I68" s="49" t="s">
        <v>69</v>
      </c>
      <c r="J68" s="50"/>
      <c r="K68" s="50"/>
      <c r="L68" s="50"/>
      <c r="M68" s="50"/>
      <c r="N68" s="51"/>
      <c r="O68" s="32" t="s">
        <v>75</v>
      </c>
      <c r="P68" s="33"/>
      <c r="Q68" s="32" t="s">
        <v>70</v>
      </c>
      <c r="R68" s="33"/>
      <c r="S68" s="32" t="s">
        <v>79</v>
      </c>
      <c r="T68" s="33"/>
    </row>
    <row r="69" spans="1:20" s="6" customFormat="1" ht="13.5" customHeight="1" x14ac:dyDescent="0.3">
      <c r="A69" s="34"/>
      <c r="B69" s="35"/>
      <c r="C69" s="24" t="s">
        <v>67</v>
      </c>
      <c r="D69" s="24"/>
      <c r="E69" s="24" t="s">
        <v>57</v>
      </c>
      <c r="F69" s="24"/>
      <c r="G69" s="24" t="s">
        <v>28</v>
      </c>
      <c r="H69" s="24"/>
      <c r="I69" s="24" t="s">
        <v>67</v>
      </c>
      <c r="J69" s="24"/>
      <c r="K69" s="24" t="s">
        <v>57</v>
      </c>
      <c r="L69" s="24"/>
      <c r="M69" s="24" t="s">
        <v>3</v>
      </c>
      <c r="N69" s="24"/>
      <c r="O69" s="34"/>
      <c r="P69" s="35"/>
      <c r="Q69" s="34"/>
      <c r="R69" s="35"/>
      <c r="S69" s="34"/>
      <c r="T69" s="35"/>
    </row>
    <row r="70" spans="1:20" ht="15.6" customHeight="1" x14ac:dyDescent="0.3">
      <c r="A70" s="24" t="s">
        <v>71</v>
      </c>
      <c r="B70" s="24"/>
      <c r="C70" s="23">
        <v>16101</v>
      </c>
      <c r="D70" s="23"/>
      <c r="E70" s="46">
        <v>0</v>
      </c>
      <c r="F70" s="46"/>
      <c r="G70" s="47">
        <f>C70+E70</f>
        <v>16101</v>
      </c>
      <c r="H70" s="47"/>
      <c r="I70" s="23">
        <v>2181</v>
      </c>
      <c r="J70" s="23"/>
      <c r="K70" s="46">
        <v>67</v>
      </c>
      <c r="L70" s="46"/>
      <c r="M70" s="47">
        <f>I70+K70</f>
        <v>2248</v>
      </c>
      <c r="N70" s="47"/>
      <c r="O70" s="23">
        <v>2143</v>
      </c>
      <c r="P70" s="23"/>
      <c r="Q70" s="23">
        <v>100</v>
      </c>
      <c r="R70" s="23"/>
      <c r="S70" s="23"/>
      <c r="T70" s="23"/>
    </row>
    <row r="71" spans="1:20" s="6" customFormat="1" ht="20.25" customHeight="1" x14ac:dyDescent="0.3">
      <c r="A71" s="7" t="s">
        <v>108</v>
      </c>
      <c r="B71" s="7"/>
    </row>
    <row r="72" spans="1:20" s="6" customFormat="1" ht="16.149999999999999" customHeight="1" x14ac:dyDescent="0.3">
      <c r="A72" s="32" t="s">
        <v>46</v>
      </c>
      <c r="B72" s="33"/>
      <c r="C72" s="24" t="s">
        <v>72</v>
      </c>
      <c r="D72" s="24"/>
      <c r="E72" s="24"/>
      <c r="F72" s="24"/>
      <c r="G72" s="24"/>
      <c r="H72" s="24"/>
      <c r="I72" s="24" t="s">
        <v>73</v>
      </c>
      <c r="J72" s="24"/>
      <c r="K72" s="24"/>
      <c r="L72" s="24"/>
      <c r="M72" s="24"/>
      <c r="N72" s="24"/>
      <c r="O72" s="24" t="s">
        <v>74</v>
      </c>
      <c r="P72" s="24"/>
      <c r="Q72" s="24"/>
      <c r="R72" s="24"/>
      <c r="S72" s="24"/>
      <c r="T72" s="24"/>
    </row>
    <row r="73" spans="1:20" s="6" customFormat="1" ht="16.149999999999999" customHeight="1" x14ac:dyDescent="0.3">
      <c r="A73" s="34"/>
      <c r="B73" s="35"/>
      <c r="C73" s="24" t="s">
        <v>67</v>
      </c>
      <c r="D73" s="24"/>
      <c r="E73" s="24" t="s">
        <v>57</v>
      </c>
      <c r="F73" s="24"/>
      <c r="G73" s="24" t="s">
        <v>3</v>
      </c>
      <c r="H73" s="24"/>
      <c r="I73" s="24" t="s">
        <v>67</v>
      </c>
      <c r="J73" s="24"/>
      <c r="K73" s="24" t="s">
        <v>57</v>
      </c>
      <c r="L73" s="24"/>
      <c r="M73" s="24" t="s">
        <v>3</v>
      </c>
      <c r="N73" s="24"/>
      <c r="O73" s="24" t="s">
        <v>67</v>
      </c>
      <c r="P73" s="24"/>
      <c r="Q73" s="24" t="s">
        <v>57</v>
      </c>
      <c r="R73" s="24"/>
      <c r="S73" s="24" t="s">
        <v>3</v>
      </c>
      <c r="T73" s="24"/>
    </row>
    <row r="74" spans="1:20" s="13" customFormat="1" ht="16.149999999999999" customHeight="1" x14ac:dyDescent="0.3">
      <c r="A74" s="24" t="s">
        <v>41</v>
      </c>
      <c r="B74" s="24"/>
      <c r="C74" s="22">
        <v>500193</v>
      </c>
      <c r="D74" s="22"/>
      <c r="E74" s="23">
        <v>0</v>
      </c>
      <c r="F74" s="23"/>
      <c r="G74" s="21">
        <f>SUM(C74:F74)</f>
        <v>500193</v>
      </c>
      <c r="H74" s="21"/>
      <c r="I74" s="22">
        <v>147650</v>
      </c>
      <c r="J74" s="22"/>
      <c r="K74" s="23">
        <v>0</v>
      </c>
      <c r="L74" s="23"/>
      <c r="M74" s="21">
        <f>SUM(I74:L74)</f>
        <v>147650</v>
      </c>
      <c r="N74" s="21"/>
      <c r="O74" s="22">
        <v>618</v>
      </c>
      <c r="P74" s="22"/>
      <c r="Q74" s="23">
        <v>0</v>
      </c>
      <c r="R74" s="23"/>
      <c r="S74" s="21">
        <v>507</v>
      </c>
      <c r="T74" s="21"/>
    </row>
    <row r="75" spans="1:20" s="13" customFormat="1" ht="16.149999999999999" customHeight="1" x14ac:dyDescent="0.3">
      <c r="A75" s="24" t="s">
        <v>42</v>
      </c>
      <c r="B75" s="24"/>
      <c r="C75" s="22">
        <v>89364</v>
      </c>
      <c r="D75" s="22"/>
      <c r="E75" s="23">
        <v>0</v>
      </c>
      <c r="F75" s="23"/>
      <c r="G75" s="21">
        <f>SUM(C75:F75)</f>
        <v>89364</v>
      </c>
      <c r="H75" s="21"/>
      <c r="I75" s="22">
        <v>22581</v>
      </c>
      <c r="J75" s="22"/>
      <c r="K75" s="23">
        <v>0</v>
      </c>
      <c r="L75" s="23"/>
      <c r="M75" s="21">
        <f>SUM(I75:L75)</f>
        <v>22581</v>
      </c>
      <c r="N75" s="21"/>
      <c r="O75" s="22">
        <v>455</v>
      </c>
      <c r="P75" s="22"/>
      <c r="Q75" s="23">
        <v>0</v>
      </c>
      <c r="R75" s="23"/>
      <c r="S75" s="21">
        <v>354</v>
      </c>
      <c r="T75" s="21"/>
    </row>
    <row r="76" spans="1:20" s="13" customFormat="1" ht="16.149999999999999" customHeight="1" x14ac:dyDescent="0.3">
      <c r="A76" s="24" t="s">
        <v>45</v>
      </c>
      <c r="B76" s="24"/>
      <c r="C76" s="22">
        <v>50901</v>
      </c>
      <c r="D76" s="22"/>
      <c r="E76" s="23"/>
      <c r="F76" s="23"/>
      <c r="G76" s="21">
        <f>SUM(C76:F76)</f>
        <v>50901</v>
      </c>
      <c r="H76" s="21"/>
      <c r="I76" s="22">
        <v>17925</v>
      </c>
      <c r="J76" s="22"/>
      <c r="K76" s="23">
        <v>0</v>
      </c>
      <c r="L76" s="23"/>
      <c r="M76" s="21">
        <f>I76+K76</f>
        <v>17925</v>
      </c>
      <c r="N76" s="21"/>
      <c r="O76" s="25" t="s">
        <v>47</v>
      </c>
      <c r="P76" s="26"/>
      <c r="Q76" s="26"/>
      <c r="R76" s="26"/>
      <c r="S76" s="26"/>
      <c r="T76" s="27"/>
    </row>
    <row r="77" spans="1:20" s="13" customFormat="1" ht="16.149999999999999" customHeight="1" x14ac:dyDescent="0.3">
      <c r="A77" s="28" t="s">
        <v>77</v>
      </c>
      <c r="B77" s="29"/>
      <c r="C77" s="22">
        <v>53798</v>
      </c>
      <c r="D77" s="22"/>
      <c r="E77" s="23"/>
      <c r="F77" s="23"/>
      <c r="G77" s="21">
        <f t="shared" ref="G77:G80" si="2">SUM(C77:F77)</f>
        <v>53798</v>
      </c>
      <c r="H77" s="21"/>
      <c r="I77" s="25" t="s">
        <v>47</v>
      </c>
      <c r="J77" s="26"/>
      <c r="K77" s="26"/>
      <c r="L77" s="26"/>
      <c r="M77" s="26"/>
      <c r="N77" s="27"/>
      <c r="O77" s="25" t="s">
        <v>47</v>
      </c>
      <c r="P77" s="26"/>
      <c r="Q77" s="26"/>
      <c r="R77" s="26"/>
      <c r="S77" s="26"/>
      <c r="T77" s="27"/>
    </row>
    <row r="78" spans="1:20" s="13" customFormat="1" ht="15.75" customHeight="1" x14ac:dyDescent="0.3">
      <c r="A78" s="30" t="s">
        <v>78</v>
      </c>
      <c r="B78" s="31"/>
      <c r="C78" s="22">
        <v>36786</v>
      </c>
      <c r="D78" s="22"/>
      <c r="E78" s="23"/>
      <c r="F78" s="23"/>
      <c r="G78" s="21">
        <f t="shared" si="2"/>
        <v>36786</v>
      </c>
      <c r="H78" s="21"/>
      <c r="I78" s="25" t="s">
        <v>68</v>
      </c>
      <c r="J78" s="26"/>
      <c r="K78" s="26"/>
      <c r="L78" s="26"/>
      <c r="M78" s="26"/>
      <c r="N78" s="27"/>
      <c r="O78" s="25" t="s">
        <v>48</v>
      </c>
      <c r="P78" s="26"/>
      <c r="Q78" s="26"/>
      <c r="R78" s="26"/>
      <c r="S78" s="26"/>
      <c r="T78" s="27"/>
    </row>
    <row r="79" spans="1:20" s="13" customFormat="1" ht="16.149999999999999" customHeight="1" x14ac:dyDescent="0.3">
      <c r="A79" s="24" t="s">
        <v>43</v>
      </c>
      <c r="B79" s="24"/>
      <c r="C79" s="22">
        <v>101158</v>
      </c>
      <c r="D79" s="22"/>
      <c r="E79" s="22" t="s">
        <v>76</v>
      </c>
      <c r="F79" s="22"/>
      <c r="G79" s="21">
        <f t="shared" si="2"/>
        <v>101158</v>
      </c>
      <c r="H79" s="21"/>
      <c r="I79" s="25" t="s">
        <v>68</v>
      </c>
      <c r="J79" s="26"/>
      <c r="K79" s="26"/>
      <c r="L79" s="26"/>
      <c r="M79" s="26"/>
      <c r="N79" s="27"/>
      <c r="O79" s="25" t="s">
        <v>48</v>
      </c>
      <c r="P79" s="26"/>
      <c r="Q79" s="26"/>
      <c r="R79" s="26"/>
      <c r="S79" s="26"/>
      <c r="T79" s="27"/>
    </row>
    <row r="80" spans="1:20" s="13" customFormat="1" ht="16.149999999999999" customHeight="1" x14ac:dyDescent="0.3">
      <c r="A80" s="24" t="s">
        <v>44</v>
      </c>
      <c r="B80" s="24"/>
      <c r="C80" s="22">
        <v>920</v>
      </c>
      <c r="D80" s="22"/>
      <c r="E80" s="22" t="s">
        <v>76</v>
      </c>
      <c r="F80" s="22"/>
      <c r="G80" s="21">
        <f t="shared" si="2"/>
        <v>920</v>
      </c>
      <c r="H80" s="21"/>
      <c r="I80" s="25" t="s">
        <v>68</v>
      </c>
      <c r="J80" s="26"/>
      <c r="K80" s="26"/>
      <c r="L80" s="26"/>
      <c r="M80" s="26"/>
      <c r="N80" s="27"/>
      <c r="O80" s="25" t="s">
        <v>48</v>
      </c>
      <c r="P80" s="26"/>
      <c r="Q80" s="26"/>
      <c r="R80" s="26"/>
      <c r="S80" s="26"/>
      <c r="T80" s="27"/>
    </row>
  </sheetData>
  <mergeCells count="271">
    <mergeCell ref="H9:M9"/>
    <mergeCell ref="N9:T9"/>
    <mergeCell ref="A5:T6"/>
    <mergeCell ref="D51:G51"/>
    <mergeCell ref="H48:P48"/>
    <mergeCell ref="H49:P49"/>
    <mergeCell ref="H50:P50"/>
    <mergeCell ref="H51:P51"/>
    <mergeCell ref="A49:B49"/>
    <mergeCell ref="D49:G49"/>
    <mergeCell ref="S49:T49"/>
    <mergeCell ref="A50:B50"/>
    <mergeCell ref="D50:G50"/>
    <mergeCell ref="S50:T50"/>
    <mergeCell ref="A51:B51"/>
    <mergeCell ref="S51:T51"/>
    <mergeCell ref="A46:B46"/>
    <mergeCell ref="C46:D46"/>
    <mergeCell ref="E46:F46"/>
    <mergeCell ref="A43:B43"/>
    <mergeCell ref="C43:D43"/>
    <mergeCell ref="E43:F43"/>
    <mergeCell ref="G43:H43"/>
    <mergeCell ref="I43:T43"/>
    <mergeCell ref="A41:B41"/>
    <mergeCell ref="D41:G41"/>
    <mergeCell ref="H41:O41"/>
    <mergeCell ref="P41:Q41"/>
    <mergeCell ref="R41:T41"/>
    <mergeCell ref="G46:H46"/>
    <mergeCell ref="I46:T46"/>
    <mergeCell ref="A48:B48"/>
    <mergeCell ref="D48:G48"/>
    <mergeCell ref="S48:T48"/>
    <mergeCell ref="A44:B44"/>
    <mergeCell ref="C44:D44"/>
    <mergeCell ref="E44:F44"/>
    <mergeCell ref="G44:H44"/>
    <mergeCell ref="I44:T44"/>
    <mergeCell ref="A45:B45"/>
    <mergeCell ref="C45:D45"/>
    <mergeCell ref="E45:F45"/>
    <mergeCell ref="G45:H45"/>
    <mergeCell ref="I45:T45"/>
    <mergeCell ref="A39:B39"/>
    <mergeCell ref="D39:G39"/>
    <mergeCell ref="H39:O39"/>
    <mergeCell ref="P39:Q39"/>
    <mergeCell ref="R39:T39"/>
    <mergeCell ref="A40:B40"/>
    <mergeCell ref="D40:G40"/>
    <mergeCell ref="H40:O40"/>
    <mergeCell ref="P40:Q40"/>
    <mergeCell ref="R40:T40"/>
    <mergeCell ref="A36:B36"/>
    <mergeCell ref="C36:D36"/>
    <mergeCell ref="E36:F36"/>
    <mergeCell ref="G36:H36"/>
    <mergeCell ref="I36:T36"/>
    <mergeCell ref="A35:B35"/>
    <mergeCell ref="C35:D35"/>
    <mergeCell ref="A38:B38"/>
    <mergeCell ref="D38:G38"/>
    <mergeCell ref="H38:O38"/>
    <mergeCell ref="P38:Q38"/>
    <mergeCell ref="R38:T38"/>
    <mergeCell ref="S68:T69"/>
    <mergeCell ref="C65:D65"/>
    <mergeCell ref="O64:P64"/>
    <mergeCell ref="A64:B64"/>
    <mergeCell ref="C64:D64"/>
    <mergeCell ref="E64:F64"/>
    <mergeCell ref="Q64:R64"/>
    <mergeCell ref="Q65:R65"/>
    <mergeCell ref="Q66:R66"/>
    <mergeCell ref="G64:H64"/>
    <mergeCell ref="M64:N64"/>
    <mergeCell ref="M65:N65"/>
    <mergeCell ref="K64:L64"/>
    <mergeCell ref="S66:T66"/>
    <mergeCell ref="O66:P66"/>
    <mergeCell ref="O65:P65"/>
    <mergeCell ref="C66:D66"/>
    <mergeCell ref="E53:P53"/>
    <mergeCell ref="H54:M54"/>
    <mergeCell ref="N54:T54"/>
    <mergeCell ref="E33:F33"/>
    <mergeCell ref="L21:T21"/>
    <mergeCell ref="N16:T16"/>
    <mergeCell ref="Q15:T15"/>
    <mergeCell ref="K65:L65"/>
    <mergeCell ref="K66:L66"/>
    <mergeCell ref="E66:F66"/>
    <mergeCell ref="G34:H34"/>
    <mergeCell ref="I34:T34"/>
    <mergeCell ref="E35:F35"/>
    <mergeCell ref="G35:H35"/>
    <mergeCell ref="E31:F31"/>
    <mergeCell ref="G31:H31"/>
    <mergeCell ref="I31:T31"/>
    <mergeCell ref="I35:T35"/>
    <mergeCell ref="A26:D26"/>
    <mergeCell ref="E26:P26"/>
    <mergeCell ref="Q26:T26"/>
    <mergeCell ref="A27:G27"/>
    <mergeCell ref="H27:M27"/>
    <mergeCell ref="N27:T27"/>
    <mergeCell ref="A31:B31"/>
    <mergeCell ref="A24:B24"/>
    <mergeCell ref="E15:P15"/>
    <mergeCell ref="C21:K21"/>
    <mergeCell ref="C24:K24"/>
    <mergeCell ref="L24:T24"/>
    <mergeCell ref="C31:D31"/>
    <mergeCell ref="A2:G2"/>
    <mergeCell ref="H2:M2"/>
    <mergeCell ref="N2:T2"/>
    <mergeCell ref="M66:N66"/>
    <mergeCell ref="A54:G54"/>
    <mergeCell ref="Q53:T53"/>
    <mergeCell ref="A53:D53"/>
    <mergeCell ref="S65:T65"/>
    <mergeCell ref="S64:T64"/>
    <mergeCell ref="A32:B32"/>
    <mergeCell ref="C32:D32"/>
    <mergeCell ref="E32:F32"/>
    <mergeCell ref="G32:H32"/>
    <mergeCell ref="I32:T32"/>
    <mergeCell ref="A33:B33"/>
    <mergeCell ref="C33:D33"/>
    <mergeCell ref="I64:J64"/>
    <mergeCell ref="I65:J65"/>
    <mergeCell ref="I66:J66"/>
    <mergeCell ref="G33:H33"/>
    <mergeCell ref="I33:T33"/>
    <mergeCell ref="A34:B34"/>
    <mergeCell ref="C34:D34"/>
    <mergeCell ref="E34:F34"/>
    <mergeCell ref="A1:D1"/>
    <mergeCell ref="E1:P1"/>
    <mergeCell ref="Q1:T1"/>
    <mergeCell ref="L23:T23"/>
    <mergeCell ref="L20:T20"/>
    <mergeCell ref="A15:D15"/>
    <mergeCell ref="C23:K23"/>
    <mergeCell ref="A19:B19"/>
    <mergeCell ref="A20:B20"/>
    <mergeCell ref="A23:B23"/>
    <mergeCell ref="A21:B21"/>
    <mergeCell ref="A22:B22"/>
    <mergeCell ref="C22:K22"/>
    <mergeCell ref="L22:T22"/>
    <mergeCell ref="C19:K19"/>
    <mergeCell ref="L19:T19"/>
    <mergeCell ref="C20:K20"/>
    <mergeCell ref="A16:G16"/>
    <mergeCell ref="H16:M16"/>
    <mergeCell ref="A12:T13"/>
    <mergeCell ref="A8:D8"/>
    <mergeCell ref="E8:P8"/>
    <mergeCell ref="Q8:T8"/>
    <mergeCell ref="A9:G9"/>
    <mergeCell ref="I70:J70"/>
    <mergeCell ref="G66:H66"/>
    <mergeCell ref="C68:H68"/>
    <mergeCell ref="I68:N68"/>
    <mergeCell ref="A66:B66"/>
    <mergeCell ref="E65:F65"/>
    <mergeCell ref="G65:H65"/>
    <mergeCell ref="A70:B70"/>
    <mergeCell ref="G70:H70"/>
    <mergeCell ref="C70:D70"/>
    <mergeCell ref="A57:F57"/>
    <mergeCell ref="G62:M62"/>
    <mergeCell ref="N62:T62"/>
    <mergeCell ref="N59:T59"/>
    <mergeCell ref="A61:F61"/>
    <mergeCell ref="G61:M61"/>
    <mergeCell ref="G57:M57"/>
    <mergeCell ref="N57:T57"/>
    <mergeCell ref="A60:F60"/>
    <mergeCell ref="G60:M60"/>
    <mergeCell ref="N60:T60"/>
    <mergeCell ref="A59:F59"/>
    <mergeCell ref="G59:M59"/>
    <mergeCell ref="A76:B76"/>
    <mergeCell ref="O76:T76"/>
    <mergeCell ref="S74:T74"/>
    <mergeCell ref="O70:P70"/>
    <mergeCell ref="Q70:R70"/>
    <mergeCell ref="S70:T70"/>
    <mergeCell ref="A62:F62"/>
    <mergeCell ref="N61:T61"/>
    <mergeCell ref="A58:F58"/>
    <mergeCell ref="G58:M58"/>
    <mergeCell ref="N58:T58"/>
    <mergeCell ref="O68:P69"/>
    <mergeCell ref="Q68:R69"/>
    <mergeCell ref="K70:L70"/>
    <mergeCell ref="M70:N70"/>
    <mergeCell ref="A68:B69"/>
    <mergeCell ref="A65:B65"/>
    <mergeCell ref="C69:D69"/>
    <mergeCell ref="E69:F69"/>
    <mergeCell ref="G69:H69"/>
    <mergeCell ref="I69:J69"/>
    <mergeCell ref="K69:L69"/>
    <mergeCell ref="M69:N69"/>
    <mergeCell ref="E70:F70"/>
    <mergeCell ref="A72:B73"/>
    <mergeCell ref="C72:H72"/>
    <mergeCell ref="I72:N72"/>
    <mergeCell ref="O72:T72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A80:B80"/>
    <mergeCell ref="C80:D80"/>
    <mergeCell ref="E80:F80"/>
    <mergeCell ref="G80:H80"/>
    <mergeCell ref="O80:T80"/>
    <mergeCell ref="I80:N80"/>
    <mergeCell ref="A77:B77"/>
    <mergeCell ref="A79:B79"/>
    <mergeCell ref="C79:D79"/>
    <mergeCell ref="E79:F79"/>
    <mergeCell ref="G79:H79"/>
    <mergeCell ref="O79:T79"/>
    <mergeCell ref="C77:D77"/>
    <mergeCell ref="E77:F77"/>
    <mergeCell ref="G77:H77"/>
    <mergeCell ref="I79:N79"/>
    <mergeCell ref="A78:B78"/>
    <mergeCell ref="I77:N77"/>
    <mergeCell ref="I78:N78"/>
    <mergeCell ref="O77:T77"/>
    <mergeCell ref="O78:T78"/>
    <mergeCell ref="C78:D78"/>
    <mergeCell ref="E78:F78"/>
    <mergeCell ref="G78:H78"/>
    <mergeCell ref="A75:B75"/>
    <mergeCell ref="C75:D75"/>
    <mergeCell ref="E75:F75"/>
    <mergeCell ref="G75:H75"/>
    <mergeCell ref="I75:J75"/>
    <mergeCell ref="K75:L75"/>
    <mergeCell ref="A74:B74"/>
    <mergeCell ref="O74:P74"/>
    <mergeCell ref="Q74:R74"/>
    <mergeCell ref="G74:H74"/>
    <mergeCell ref="I74:J74"/>
    <mergeCell ref="K74:L74"/>
    <mergeCell ref="M74:N74"/>
    <mergeCell ref="S75:T75"/>
    <mergeCell ref="C74:D74"/>
    <mergeCell ref="E74:F74"/>
    <mergeCell ref="C76:D76"/>
    <mergeCell ref="E76:F76"/>
    <mergeCell ref="G76:H76"/>
    <mergeCell ref="I76:J76"/>
    <mergeCell ref="K76:L76"/>
    <mergeCell ref="M76:N76"/>
    <mergeCell ref="M75:N75"/>
    <mergeCell ref="O75:P75"/>
    <mergeCell ref="Q75:R75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C12" sqref="C12:W12"/>
    </sheetView>
  </sheetViews>
  <sheetFormatPr defaultColWidth="6.625" defaultRowHeight="16.5" x14ac:dyDescent="0.3"/>
  <cols>
    <col min="1" max="2" width="6.625" style="12"/>
    <col min="3" max="3" width="7.75" style="12" bestFit="1" customWidth="1"/>
    <col min="4" max="23" width="8" style="12" bestFit="1" customWidth="1"/>
    <col min="24" max="16384" width="6.625" style="12"/>
  </cols>
  <sheetData>
    <row r="2" spans="2:23" x14ac:dyDescent="0.3">
      <c r="B2" s="12" t="s">
        <v>5</v>
      </c>
    </row>
    <row r="3" spans="2:23" x14ac:dyDescent="0.3">
      <c r="C3" s="12" t="s">
        <v>49</v>
      </c>
      <c r="D3" s="12" t="s">
        <v>50</v>
      </c>
      <c r="E3" s="12" t="s">
        <v>51</v>
      </c>
      <c r="F3" s="12" t="s">
        <v>52</v>
      </c>
      <c r="G3" s="12" t="s">
        <v>53</v>
      </c>
      <c r="H3" s="12" t="s">
        <v>54</v>
      </c>
      <c r="I3" s="12" t="s">
        <v>55</v>
      </c>
    </row>
    <row r="4" spans="2:23" x14ac:dyDescent="0.3">
      <c r="B4" s="12" t="s">
        <v>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8"/>
      <c r="K4" s="8"/>
    </row>
    <row r="5" spans="2:23" x14ac:dyDescent="0.3">
      <c r="B5" s="12" t="s">
        <v>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8"/>
      <c r="K5" s="8"/>
    </row>
    <row r="6" spans="2:23" x14ac:dyDescent="0.3">
      <c r="B6" s="12" t="s">
        <v>8</v>
      </c>
      <c r="C6" s="9" t="e">
        <f>(C5/C4) * 100</f>
        <v>#DIV/0!</v>
      </c>
      <c r="D6" s="9" t="e">
        <f t="shared" ref="D6:E6" si="0">(D5/D4) * 100</f>
        <v>#DIV/0!</v>
      </c>
      <c r="E6" s="9" t="e">
        <f t="shared" si="0"/>
        <v>#DIV/0!</v>
      </c>
      <c r="F6" s="9" t="e">
        <f t="shared" ref="F6:I6" si="1">(F5/F4) * 100</f>
        <v>#DIV/0!</v>
      </c>
      <c r="G6" s="9" t="e">
        <f t="shared" si="1"/>
        <v>#DIV/0!</v>
      </c>
      <c r="H6" s="9" t="e">
        <f t="shared" si="1"/>
        <v>#DIV/0!</v>
      </c>
      <c r="I6" s="9" t="e">
        <f t="shared" si="1"/>
        <v>#DIV/0!</v>
      </c>
      <c r="J6" s="9"/>
      <c r="K6" s="9"/>
    </row>
    <row r="11" spans="2:23" x14ac:dyDescent="0.3">
      <c r="B11" s="12" t="s">
        <v>33</v>
      </c>
    </row>
    <row r="12" spans="2:23" s="14" customFormat="1" x14ac:dyDescent="0.3">
      <c r="C12" s="14">
        <v>43290</v>
      </c>
      <c r="D12" s="14">
        <v>43297</v>
      </c>
      <c r="E12" s="14">
        <v>43304</v>
      </c>
      <c r="F12" s="14">
        <v>43311</v>
      </c>
      <c r="G12" s="14">
        <v>43318</v>
      </c>
      <c r="H12" s="14">
        <v>43325</v>
      </c>
      <c r="I12" s="14">
        <v>43332</v>
      </c>
      <c r="J12" s="14">
        <v>43339</v>
      </c>
      <c r="K12" s="14">
        <v>43346</v>
      </c>
      <c r="L12" s="14">
        <v>43353</v>
      </c>
      <c r="M12" s="14">
        <v>43360</v>
      </c>
      <c r="N12" s="14">
        <v>43367</v>
      </c>
      <c r="O12" s="14">
        <v>43374</v>
      </c>
      <c r="P12" s="14">
        <v>43381</v>
      </c>
      <c r="Q12" s="14">
        <v>43388</v>
      </c>
      <c r="R12" s="14">
        <v>43395</v>
      </c>
      <c r="S12" s="14">
        <v>43402</v>
      </c>
      <c r="T12" s="14">
        <v>43409</v>
      </c>
      <c r="U12" s="14">
        <v>43416</v>
      </c>
      <c r="V12" s="14">
        <v>43423</v>
      </c>
      <c r="W12" s="14">
        <v>43430</v>
      </c>
    </row>
    <row r="13" spans="2:23" x14ac:dyDescent="0.3">
      <c r="B13" s="12" t="s">
        <v>6</v>
      </c>
      <c r="C13" s="12">
        <v>18</v>
      </c>
      <c r="D13" s="12">
        <v>25</v>
      </c>
      <c r="E13" s="12">
        <v>33</v>
      </c>
      <c r="F13" s="12">
        <v>39</v>
      </c>
      <c r="G13" s="12">
        <v>44</v>
      </c>
      <c r="H13" s="12">
        <v>50</v>
      </c>
      <c r="I13" s="12">
        <v>55</v>
      </c>
      <c r="J13" s="12">
        <v>61</v>
      </c>
      <c r="K13" s="12">
        <v>66</v>
      </c>
      <c r="L13" s="12">
        <v>71</v>
      </c>
      <c r="M13" s="12">
        <v>76</v>
      </c>
      <c r="N13" s="12">
        <v>77</v>
      </c>
      <c r="O13" s="12">
        <v>79</v>
      </c>
      <c r="P13" s="12">
        <v>81</v>
      </c>
      <c r="Q13" s="12">
        <v>83</v>
      </c>
      <c r="R13" s="12">
        <v>84</v>
      </c>
      <c r="S13" s="12">
        <v>86</v>
      </c>
      <c r="T13" s="12">
        <v>89</v>
      </c>
      <c r="U13" s="12">
        <v>92</v>
      </c>
      <c r="V13" s="12">
        <v>94</v>
      </c>
      <c r="W13" s="12">
        <v>97</v>
      </c>
    </row>
    <row r="14" spans="2:23" x14ac:dyDescent="0.3">
      <c r="B14" s="12" t="s">
        <v>7</v>
      </c>
      <c r="C14" s="12">
        <v>15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2:23" s="15" customFormat="1" x14ac:dyDescent="0.3">
      <c r="B15" s="15" t="s">
        <v>8</v>
      </c>
      <c r="C15" s="19">
        <f>C14/C13*100</f>
        <v>83.333333333333343</v>
      </c>
      <c r="D15" s="19">
        <f t="shared" ref="D15:W15" si="2">D14/D13*100</f>
        <v>0</v>
      </c>
      <c r="E15" s="19">
        <f t="shared" si="2"/>
        <v>0</v>
      </c>
      <c r="F15" s="19">
        <f t="shared" si="2"/>
        <v>0</v>
      </c>
      <c r="G15" s="19">
        <f t="shared" si="2"/>
        <v>0</v>
      </c>
      <c r="H15" s="19">
        <f t="shared" si="2"/>
        <v>0</v>
      </c>
      <c r="I15" s="19">
        <f t="shared" si="2"/>
        <v>0</v>
      </c>
      <c r="J15" s="19">
        <f t="shared" si="2"/>
        <v>0</v>
      </c>
      <c r="K15" s="19">
        <f t="shared" si="2"/>
        <v>0</v>
      </c>
      <c r="L15" s="19">
        <f t="shared" si="2"/>
        <v>0</v>
      </c>
      <c r="M15" s="19">
        <f t="shared" si="2"/>
        <v>0</v>
      </c>
      <c r="N15" s="19">
        <f t="shared" si="2"/>
        <v>0</v>
      </c>
      <c r="O15" s="19">
        <f t="shared" si="2"/>
        <v>0</v>
      </c>
      <c r="P15" s="19">
        <f t="shared" si="2"/>
        <v>0</v>
      </c>
      <c r="Q15" s="19">
        <f t="shared" si="2"/>
        <v>0</v>
      </c>
      <c r="R15" s="19">
        <f t="shared" si="2"/>
        <v>0</v>
      </c>
      <c r="S15" s="19">
        <f t="shared" si="2"/>
        <v>0</v>
      </c>
      <c r="T15" s="19">
        <f t="shared" si="2"/>
        <v>0</v>
      </c>
      <c r="U15" s="19">
        <f t="shared" si="2"/>
        <v>0</v>
      </c>
      <c r="V15" s="19">
        <f t="shared" si="2"/>
        <v>0</v>
      </c>
      <c r="W15" s="19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주간보고</vt:lpstr>
      <vt:lpstr>공정률데이타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2018-07-10T00:20:58Z</cp:lastPrinted>
  <dcterms:created xsi:type="dcterms:W3CDTF">2010-05-26T01:00:47Z</dcterms:created>
  <dcterms:modified xsi:type="dcterms:W3CDTF">2018-07-24T03:50:40Z</dcterms:modified>
</cp:coreProperties>
</file>