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38" i="8"/>
  <c r="N9" i="8"/>
</calcChain>
</file>

<file path=xl/sharedStrings.xml><?xml version="1.0" encoding="utf-8"?>
<sst xmlns="http://schemas.openxmlformats.org/spreadsheetml/2006/main" count="929" uniqueCount="260">
  <si>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</si>
  <si>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</si>
  <si>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</si>
  <si>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</si>
  <si>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</si>
  <si>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</si>
  <si>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</si>
  <si>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</si>
  <si>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</si>
  <si>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</si>
  <si>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</si>
  <si>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</si>
  <si>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</si>
  <si>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</si>
  <si>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</si>
  <si>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</si>
  <si>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</si>
  <si>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</si>
  <si>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</si>
  <si>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</si>
  <si>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</si>
  <si>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</si>
  <si>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</si>
  <si>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</si>
  <si>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</si>
  <si>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</si>
  <si>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</si>
  <si>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</si>
  <si>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</si>
  <si>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</si>
  <si>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</si>
  <si>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</si>
  <si>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</si>
  <si>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</si>
  <si>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</si>
  <si>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</si>
  <si>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</si>
  <si>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</si>
  <si>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</si>
  <si>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</si>
  <si>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</si>
  <si>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</si>
  <si>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</si>
  <si>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</si>
  <si>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</si>
  <si>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</si>
  <si>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</si>
  <si>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</si>
  <si>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</si>
  <si>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</si>
  <si>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</si>
  <si>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</si>
  <si>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</si>
  <si>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</si>
  <si>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</si>
  <si>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</si>
  <si>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</si>
  <si>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</si>
  <si>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</si>
  <si>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</si>
  <si>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</si>
  <si>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</si>
  <si>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</si>
  <si>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</si>
  <si>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</si>
  <si>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</si>
  <si>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</si>
  <si>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</si>
  <si>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</si>
  <si>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</si>
  <si>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</si>
  <si>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</si>
  <si>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</si>
  <si>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</si>
  <si>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</si>
  <si>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</si>
  <si>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</si>
  <si>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</si>
  <si>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</si>
  <si>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</si>
  <si>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</si>
  <si>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</si>
  <si>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</si>
  <si>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</si>
  <si>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</si>
  <si>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</si>
  <si>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</si>
  <si>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</si>
  <si>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</si>
  <si>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</si>
  <si>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</si>
  <si>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</si>
  <si>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</si>
  <si>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</si>
  <si>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</si>
  <si>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</si>
  <si>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</si>
  <si>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</si>
  <si>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</si>
  <si>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</si>
  <si>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</si>
  <si>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</si>
  <si>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18-08-17 (금)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</si>
  <si>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</si>
  <si>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</si>
  <si>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</si>
  <si>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</si>
  <si>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</si>
  <si>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</si>
  <si>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</si>
  <si>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</si>
  <si>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</si>
  <si>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</si>
  <si>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</si>
  <si>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</si>
  <si>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</si>
  <si>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</si>
  <si>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18-07-27 (금)</t>
  </si>
  <si>
    <t>18-08-03 (금)</t>
  </si>
  <si>
    <t>18-08-10 (금)</t>
  </si>
  <si>
    <t>18-09-05 (수)</t>
  </si>
  <si>
    <t>18-07-29 (일)</t>
  </si>
  <si>
    <t>18-08-24 (금)</t>
  </si>
  <si>
    <t>18-09-07 (금)</t>
  </si>
  <si>
    <t>18-09-14 (금)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</si>
  <si>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</si>
  <si>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</si>
  <si>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</si>
  <si>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</si>
  <si>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</si>
  <si>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</si>
  <si>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</si>
  <si>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</si>
  <si>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</si>
  <si>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</si>
  <si>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</si>
  <si>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</si>
  <si>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</si>
  <si>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18-06-18 (월)</t>
  </si>
  <si>
    <t>18-09-10 (월)</t>
  </si>
  <si>
    <t>18-09-17 (월)</t>
  </si>
  <si>
    <t>18-09-28 (금)</t>
  </si>
  <si>
    <t>18-09-24 (월)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</si>
  <si>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</si>
  <si>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</si>
  <si>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</si>
  <si>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</si>
  <si>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</si>
  <si>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</si>
  <si>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</si>
  <si>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</si>
  <si>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</si>
  <si>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</si>
  <si>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</si>
  <si>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</si>
  <si>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</si>
  <si>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</si>
  <si>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</si>
  <si>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</si>
  <si>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</si>
  <si>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</si>
  <si>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</si>
  <si>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</si>
  <si>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</si>
  <si>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</si>
  <si>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</si>
  <si>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</si>
  <si>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</si>
  <si>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</si>
  <si>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</si>
  <si>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</si>
  <si>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</si>
  <si>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</si>
  <si>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</si>
  <si>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</si>
  <si>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</si>
  <si>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</si>
  <si>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</si>
  <si>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</si>
  <si>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</si>
  <si>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</si>
  <si>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</si>
  <si>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</si>
  <si>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</si>
  <si>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</si>
  <si>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</si>
  <si>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</si>
  <si>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</si>
  <si>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</si>
  <si>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</si>
  <si>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>18-08-28 (화)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</si>
  <si>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</si>
  <si>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</si>
  <si>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</si>
  <si>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</si>
  <si>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</si>
  <si>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</si>
  <si>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</si>
  <si>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</si>
  <si>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</si>
  <si>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</si>
  <si>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</si>
  <si>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</si>
  <si>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</si>
  <si>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</si>
  <si>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</si>
  <si>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</si>
  <si>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</si>
  <si>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</si>
  <si>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</si>
  <si>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</si>
  <si>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</si>
  <si>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</si>
  <si>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</si>
  <si>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</si>
  <si>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</si>
  <si>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</si>
  <si>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</si>
  <si>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</si>
  <si>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</si>
  <si>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</si>
  <si>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</si>
  <si>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</si>
  <si>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</si>
  <si>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</si>
  <si>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</si>
  <si>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</si>
  <si>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</si>
  <si>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</si>
  <si>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</si>
  <si>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</si>
  <si>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</si>
  <si>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</si>
  <si>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18-08-29 (수)</t>
  </si>
  <si>
    <t>18-09-01 (토)</t>
  </si>
  <si>
    <t>18-09-30 (일)</t>
  </si>
  <si>
    <t xml:space="preserve"> 7 명</t>
    <phoneticPr fontId="2" type="noConversion"/>
  </si>
  <si>
    <t>M</t>
    <phoneticPr fontId="2" type="noConversion"/>
  </si>
  <si>
    <t xml:space="preserve"> 7 명</t>
    <phoneticPr fontId="2" type="noConversion"/>
  </si>
  <si>
    <t>작업 모드</t>
  </si>
  <si>
    <t>수동 일정 예약</t>
  </si>
  <si>
    <t>자동 일정 예약</t>
  </si>
  <si>
    <t>18-10-02 (화)</t>
  </si>
  <si>
    <t>18-09-26 (수)</t>
  </si>
  <si>
    <t>18-09-06 (목)</t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</si>
  <si>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단계 감리 진행 (9/21~9/25)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</si>
  <si>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단계 감리 시정 조치서 작성
  - 설계 관련 문서 현행화
</t>
    </r>
    <phoneticPr fontId="2" type="noConversion"/>
  </si>
  <si>
    <t>* 과제 기본정보 데이터 이관 및 테스트(계속)</t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</si>
  <si>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</t>
    </r>
    <r>
      <rPr>
        <b/>
        <sz val="9"/>
        <rFont val="맑은 고딕"/>
        <family val="3"/>
        <charset val="129"/>
        <scheme val="minor"/>
      </rPr>
      <t xml:space="preserve"> - </t>
    </r>
    <r>
      <rPr>
        <sz val="9"/>
        <rFont val="맑은 고딕"/>
        <family val="3"/>
        <charset val="129"/>
        <scheme val="minor"/>
      </rPr>
      <t>평가관리 (계속)
 - 기술료납부계획(완료)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 - 기술료부부현황(완료)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
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</si>
  <si>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</t>
    </r>
    <r>
      <rPr>
        <b/>
        <sz val="9"/>
        <rFont val="맑은 고딕"/>
        <family val="3"/>
        <charset val="129"/>
        <scheme val="minor"/>
      </rPr>
      <t xml:space="preserve"> - </t>
    </r>
    <r>
      <rPr>
        <sz val="9"/>
        <rFont val="맑은 고딕"/>
        <family val="3"/>
        <charset val="129"/>
        <scheme val="minor"/>
      </rPr>
      <t xml:space="preserve">평가관리 (완료예정)
</t>
    </r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</si>
  <si>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비디오 데이타셋 오류 콘텐츠 전수 검사 (발견된 파일 사용 중지 처리)
  - 모바일웹하드 데이타셋 시나리오 변경
</t>
    </r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</si>
  <si>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모바일웹하드 데이타셋 시나리오 변경 (완료)
  - 아컴스튜디오 모바일 웹하드 성능평가 수행(비디오)
  - 아이엠비씨 필터링 성능평가 수행 (비디오)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</si>
  <si>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외부 장비 평가용 결과 로그 업로드 및 분석 (완료)
  - 성능평가 로그 모니터링 화면 개발 (진행중)
  - 성능평가 신청 정보 조회 화면 수정 (진행중)
  - 콘텐츠 경로 설정 (미진행)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작성 (계속)
  - 모바일 웹하드용 비디오(오디오포함) 변형 작성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</si>
  <si>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로그 모니터링 화면 개발 (완료예정)
  - 성능평가 신청 정보 조회 화면 수정 (완료예정)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작성 (계속)
  - 모바일 웹하드용 비디오(오디오포함) 변형 작성 (완료예정)</t>
    </r>
    <phoneticPr fontId="2" type="noConversion"/>
  </si>
  <si>
    <t>* 과제 기본정보 데이터 이관 및 테스트(계속)</t>
    <phoneticPr fontId="2" type="noConversion"/>
  </si>
  <si>
    <t>지정 안 함</t>
  </si>
  <si>
    <t>이후작업</t>
  </si>
  <si>
    <t>18-09-21 (금)</t>
  </si>
  <si>
    <t>18-09-19 (수)</t>
  </si>
  <si>
    <t>18-09-18 (화)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</si>
</sst>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2" xfId="0" applyFont="1" applyBorder="1" applyAlignment="1">
      <alignment horizontal="left" vertical="top" wrapText="1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75</c:v>
                </c:pt>
                <c:pt idx="13">
                  <c:v>79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2507456"/>
        <c:axId val="1152505824"/>
      </c:lineChart>
      <c:dateAx>
        <c:axId val="1152507456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2505824"/>
        <c:crosses val="autoZero"/>
        <c:auto val="1"/>
        <c:lblOffset val="100"/>
        <c:baseTimeUnit val="days"/>
      </c:dateAx>
      <c:valAx>
        <c:axId val="11525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2507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19049</xdr:colOff>
      <xdr:row>11</xdr:row>
      <xdr:rowOff>85725</xdr:rowOff>
    </xdr:from>
    <xdr:to>
      <xdr:col>19</xdr:col>
      <xdr:colOff>472536</xdr:colOff>
      <xdr:row>34</xdr:row>
      <xdr:rowOff>133350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49" y="7829550"/>
          <a:ext cx="9959437" cy="538162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40</xdr:row>
      <xdr:rowOff>28575</xdr:rowOff>
    </xdr:from>
    <xdr:to>
      <xdr:col>19</xdr:col>
      <xdr:colOff>485775</xdr:colOff>
      <xdr:row>63</xdr:row>
      <xdr:rowOff>213087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" y="14468475"/>
          <a:ext cx="9944100" cy="5518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topLeftCell="A13" zoomScaleNormal="100" zoomScaleSheetLayoutView="100" workbookViewId="0">
      <selection activeCell="X51" sqref="X51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79"/>
      <c r="B1" s="79"/>
      <c r="C1" s="79"/>
      <c r="D1" s="79"/>
      <c r="E1" s="102" t="s">
        <v>55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79"/>
      <c r="R1" s="79"/>
      <c r="S1" s="79"/>
      <c r="T1" s="79"/>
    </row>
    <row r="2" spans="1:20" x14ac:dyDescent="0.3">
      <c r="A2" s="92"/>
      <c r="B2" s="93"/>
      <c r="C2" s="93"/>
      <c r="D2" s="93"/>
      <c r="E2" s="93"/>
      <c r="F2" s="93"/>
      <c r="G2" s="94"/>
      <c r="H2" s="85" t="s">
        <v>0</v>
      </c>
      <c r="I2" s="95"/>
      <c r="J2" s="95"/>
      <c r="K2" s="95"/>
      <c r="L2" s="95"/>
      <c r="M2" s="86"/>
      <c r="N2" s="103">
        <v>43368</v>
      </c>
      <c r="O2" s="104"/>
      <c r="P2" s="104"/>
      <c r="Q2" s="104"/>
      <c r="R2" s="104"/>
      <c r="S2" s="104"/>
      <c r="T2" s="105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s="12" customFormat="1" ht="220.5" customHeight="1" x14ac:dyDescent="0.3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79"/>
      <c r="B8" s="79"/>
      <c r="C8" s="79"/>
      <c r="D8" s="79"/>
      <c r="E8" s="102" t="s">
        <v>55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79"/>
    </row>
    <row r="9" spans="1:20" s="12" customFormat="1" x14ac:dyDescent="0.3">
      <c r="A9" s="79"/>
      <c r="B9" s="79"/>
      <c r="C9" s="79"/>
      <c r="D9" s="79"/>
      <c r="E9" s="79"/>
      <c r="F9" s="79"/>
      <c r="G9" s="79"/>
      <c r="H9" s="87" t="s">
        <v>0</v>
      </c>
      <c r="I9" s="87"/>
      <c r="J9" s="87"/>
      <c r="K9" s="87"/>
      <c r="L9" s="87"/>
      <c r="M9" s="87"/>
      <c r="N9" s="110">
        <f>N2</f>
        <v>43368</v>
      </c>
      <c r="O9" s="111"/>
      <c r="P9" s="111"/>
      <c r="Q9" s="111"/>
      <c r="R9" s="111"/>
      <c r="S9" s="111"/>
      <c r="T9" s="111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155</v>
      </c>
      <c r="B11" s="7"/>
    </row>
    <row r="12" spans="1:20" s="21" customFormat="1" ht="15" customHeight="1" x14ac:dyDescent="0.3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</row>
    <row r="13" spans="1:20" s="12" customFormat="1" ht="18.75" customHeight="1" x14ac:dyDescent="0.3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</row>
    <row r="14" spans="1:20" s="12" customFormat="1" ht="18.75" customHeight="1" x14ac:dyDescent="0.3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</row>
    <row r="15" spans="1:20" s="12" customFormat="1" ht="18.75" customHeight="1" x14ac:dyDescent="0.3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</row>
    <row r="16" spans="1:20" s="12" customFormat="1" ht="18.75" customHeight="1" x14ac:dyDescent="0.3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</row>
    <row r="17" spans="1:20" s="12" customFormat="1" ht="15" customHeight="1" x14ac:dyDescent="0.3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</row>
    <row r="18" spans="1:20" s="12" customFormat="1" ht="23.25" customHeight="1" x14ac:dyDescent="0.3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</row>
    <row r="19" spans="1:20" s="12" customFormat="1" ht="18" customHeight="1" x14ac:dyDescent="0.3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</row>
    <row r="20" spans="1:20" s="12" customFormat="1" ht="18" customHeight="1" x14ac:dyDescent="0.3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</row>
    <row r="21" spans="1:20" s="12" customFormat="1" ht="18" customHeight="1" x14ac:dyDescent="0.3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</row>
    <row r="22" spans="1:20" s="6" customFormat="1" ht="21.75" customHeight="1" x14ac:dyDescent="0.3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</row>
    <row r="23" spans="1:20" s="6" customFormat="1" ht="18.75" customHeight="1" x14ac:dyDescent="0.3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</row>
    <row r="24" spans="1:20" s="6" customFormat="1" ht="18.75" customHeight="1" x14ac:dyDescent="0.3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</row>
    <row r="25" spans="1:20" s="12" customFormat="1" ht="18.75" customHeight="1" x14ac:dyDescent="0.3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</row>
    <row r="26" spans="1:20" s="6" customFormat="1" ht="21.75" customHeight="1" x14ac:dyDescent="0.3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</row>
    <row r="27" spans="1:20" s="6" customFormat="1" ht="17.25" customHeight="1" x14ac:dyDescent="0.3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</row>
    <row r="28" spans="1:20" s="6" customFormat="1" ht="17.25" customHeight="1" x14ac:dyDescent="0.3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</row>
    <row r="29" spans="1:20" s="12" customFormat="1" ht="17.25" customHeight="1" x14ac:dyDescent="0.3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</row>
    <row r="30" spans="1:20" s="12" customFormat="1" ht="17.25" customHeight="1" x14ac:dyDescent="0.3">
      <c r="A30" s="131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</row>
    <row r="31" spans="1:20" s="12" customFormat="1" ht="17.25" customHeight="1" x14ac:dyDescent="0.3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</row>
    <row r="32" spans="1:20" s="12" customFormat="1" ht="17.25" customHeight="1" x14ac:dyDescent="0.3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</row>
    <row r="33" spans="1:20" s="12" customFormat="1" ht="17.25" customHeight="1" x14ac:dyDescent="0.3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</row>
    <row r="34" spans="1:20" s="12" customFormat="1" ht="17.25" customHeight="1" x14ac:dyDescent="0.3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</row>
    <row r="35" spans="1:20" s="12" customFormat="1" ht="17.25" customHeight="1" x14ac:dyDescent="0.3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79"/>
      <c r="B37" s="79"/>
      <c r="C37" s="79"/>
      <c r="D37" s="79"/>
      <c r="E37" s="102" t="s">
        <v>55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79"/>
      <c r="R37" s="79"/>
      <c r="S37" s="79"/>
      <c r="T37" s="79"/>
    </row>
    <row r="38" spans="1:20" s="12" customFormat="1" x14ac:dyDescent="0.3">
      <c r="A38" s="79"/>
      <c r="B38" s="79"/>
      <c r="C38" s="79"/>
      <c r="D38" s="79"/>
      <c r="E38" s="79"/>
      <c r="F38" s="79"/>
      <c r="G38" s="79"/>
      <c r="H38" s="87" t="s">
        <v>0</v>
      </c>
      <c r="I38" s="87"/>
      <c r="J38" s="87"/>
      <c r="K38" s="87"/>
      <c r="L38" s="87"/>
      <c r="M38" s="87"/>
      <c r="N38" s="110">
        <f>N2</f>
        <v>43368</v>
      </c>
      <c r="O38" s="111"/>
      <c r="P38" s="111"/>
      <c r="Q38" s="111"/>
      <c r="R38" s="111"/>
      <c r="S38" s="111"/>
      <c r="T38" s="111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155</v>
      </c>
      <c r="B40" s="7"/>
    </row>
    <row r="41" spans="1:20" s="21" customFormat="1" ht="15" customHeight="1" x14ac:dyDescent="0.3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</row>
    <row r="42" spans="1:20" s="12" customFormat="1" ht="18.75" customHeight="1" x14ac:dyDescent="0.3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</row>
    <row r="43" spans="1:20" s="12" customFormat="1" ht="18.75" customHeight="1" x14ac:dyDescent="0.3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</row>
    <row r="44" spans="1:20" s="12" customFormat="1" ht="18.75" customHeight="1" x14ac:dyDescent="0.3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</row>
    <row r="45" spans="1:20" s="12" customFormat="1" ht="18.75" customHeight="1" x14ac:dyDescent="0.3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</row>
    <row r="46" spans="1:20" s="12" customFormat="1" ht="15" customHeight="1" x14ac:dyDescent="0.3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</row>
    <row r="47" spans="1:20" s="12" customFormat="1" ht="23.25" customHeight="1" x14ac:dyDescent="0.3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</row>
    <row r="48" spans="1:20" s="12" customFormat="1" ht="18" customHeight="1" x14ac:dyDescent="0.3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s="12" customFormat="1" ht="18" customHeight="1" x14ac:dyDescent="0.3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s="12" customFormat="1" ht="18" customHeight="1" x14ac:dyDescent="0.3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s="6" customFormat="1" ht="21.75" customHeight="1" x14ac:dyDescent="0.3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</row>
    <row r="52" spans="1:20" s="6" customFormat="1" ht="18.75" customHeight="1" x14ac:dyDescent="0.3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</row>
    <row r="53" spans="1:20" s="6" customFormat="1" ht="18.75" customHeight="1" x14ac:dyDescent="0.3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</row>
    <row r="54" spans="1:20" s="12" customFormat="1" ht="18.75" customHeight="1" x14ac:dyDescent="0.3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</row>
    <row r="55" spans="1:20" s="6" customFormat="1" ht="21.75" customHeight="1" x14ac:dyDescent="0.3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</row>
    <row r="56" spans="1:20" s="6" customFormat="1" ht="17.25" customHeight="1" x14ac:dyDescent="0.3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</row>
    <row r="57" spans="1:20" s="6" customFormat="1" ht="17.25" customHeight="1" x14ac:dyDescent="0.3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</row>
    <row r="58" spans="1:20" s="12" customFormat="1" ht="17.25" customHeight="1" x14ac:dyDescent="0.3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</row>
    <row r="59" spans="1:20" s="12" customFormat="1" ht="17.25" customHeight="1" x14ac:dyDescent="0.3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</row>
    <row r="60" spans="1:20" s="12" customFormat="1" ht="17.25" customHeight="1" x14ac:dyDescent="0.3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</row>
    <row r="61" spans="1:20" s="12" customFormat="1" ht="17.25" customHeight="1" x14ac:dyDescent="0.3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</row>
    <row r="62" spans="1:20" s="12" customFormat="1" ht="17.25" customHeight="1" x14ac:dyDescent="0.3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</row>
    <row r="63" spans="1:20" s="12" customFormat="1" ht="17.25" customHeight="1" x14ac:dyDescent="0.3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</row>
    <row r="64" spans="1:20" s="12" customFormat="1" ht="17.25" customHeight="1" x14ac:dyDescent="0.3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79"/>
      <c r="B66" s="79"/>
      <c r="C66" s="79"/>
      <c r="D66" s="79"/>
      <c r="E66" s="102" t="s">
        <v>55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79"/>
      <c r="R66" s="79"/>
      <c r="S66" s="79"/>
      <c r="T66" s="79"/>
    </row>
    <row r="67" spans="1:20" s="12" customFormat="1" x14ac:dyDescent="0.3">
      <c r="A67" s="79"/>
      <c r="B67" s="79"/>
      <c r="C67" s="79"/>
      <c r="D67" s="79"/>
      <c r="E67" s="79"/>
      <c r="F67" s="79"/>
      <c r="G67" s="79"/>
      <c r="H67" s="87" t="s">
        <v>0</v>
      </c>
      <c r="I67" s="87"/>
      <c r="J67" s="87"/>
      <c r="K67" s="87"/>
      <c r="L67" s="87"/>
      <c r="M67" s="87"/>
      <c r="N67" s="110">
        <f>N2</f>
        <v>43368</v>
      </c>
      <c r="O67" s="111"/>
      <c r="P67" s="111"/>
      <c r="Q67" s="111"/>
      <c r="R67" s="111"/>
      <c r="S67" s="111"/>
      <c r="T67" s="111"/>
    </row>
    <row r="68" spans="1:20" s="6" customFormat="1" ht="14.25" customHeight="1" x14ac:dyDescent="0.3">
      <c r="A68" s="7" t="s">
        <v>84</v>
      </c>
      <c r="B68" s="7"/>
    </row>
    <row r="69" spans="1:20" s="22" customFormat="1" ht="19.5" customHeight="1" x14ac:dyDescent="0.3">
      <c r="A69" s="116" t="s">
        <v>1</v>
      </c>
      <c r="B69" s="117"/>
      <c r="C69" s="138" t="str">
        <f>CONCATENATE(CONCATENATE(CONCATENATE(CONCATENATE("전주 추진 실적 (", TEXT(N2-7, "yyyy/mm/dd")), " ~ "), TEXT(N2 -1, "yyyy/mm/dd")), ")")</f>
        <v>전주 추진 실적 (2018/09/18 ~ 2018/09/24)</v>
      </c>
      <c r="D69" s="91"/>
      <c r="E69" s="91"/>
      <c r="F69" s="91"/>
      <c r="G69" s="91"/>
      <c r="H69" s="91"/>
      <c r="I69" s="91"/>
      <c r="J69" s="91"/>
      <c r="K69" s="91"/>
      <c r="L69" s="138" t="str">
        <f>CONCATENATE(CONCATENATE(CONCATENATE(CONCATENATE("금주 추진 계획 (", TEXT(N2, "yyyy/mm/dd")), " ~ "), TEXT(N2+6, "yyyy/mm/dd")), ")")</f>
        <v>금주 추진 계획 (2018/09/25 ~ 2018/10/01)</v>
      </c>
      <c r="M69" s="91"/>
      <c r="N69" s="91"/>
      <c r="O69" s="91"/>
      <c r="P69" s="91"/>
      <c r="Q69" s="91"/>
      <c r="R69" s="91"/>
      <c r="S69" s="91"/>
      <c r="T69" s="91"/>
    </row>
    <row r="70" spans="1:20" s="12" customFormat="1" ht="78" customHeight="1" x14ac:dyDescent="0.3">
      <c r="A70" s="133" t="s">
        <v>34</v>
      </c>
      <c r="B70" s="134"/>
      <c r="C70" s="149" t="s">
        <v>245</v>
      </c>
      <c r="D70" s="150"/>
      <c r="E70" s="150"/>
      <c r="F70" s="150"/>
      <c r="G70" s="150"/>
      <c r="H70" s="150"/>
      <c r="I70" s="150"/>
      <c r="J70" s="150"/>
      <c r="K70" s="151"/>
      <c r="L70" s="149" t="s">
        <v>246</v>
      </c>
      <c r="M70" s="150"/>
      <c r="N70" s="150"/>
      <c r="O70" s="150"/>
      <c r="P70" s="150"/>
      <c r="Q70" s="150"/>
      <c r="R70" s="150"/>
      <c r="S70" s="150"/>
      <c r="T70" s="151"/>
    </row>
    <row r="71" spans="1:20" s="12" customFormat="1" ht="89.25" customHeight="1" x14ac:dyDescent="0.3">
      <c r="A71" s="133" t="s">
        <v>56</v>
      </c>
      <c r="B71" s="134"/>
      <c r="C71" s="137" t="s">
        <v>248</v>
      </c>
      <c r="D71" s="154"/>
      <c r="E71" s="154"/>
      <c r="F71" s="154"/>
      <c r="G71" s="154"/>
      <c r="H71" s="154"/>
      <c r="I71" s="154"/>
      <c r="J71" s="154"/>
      <c r="K71" s="155"/>
      <c r="L71" s="137" t="s">
        <v>249</v>
      </c>
      <c r="M71" s="154"/>
      <c r="N71" s="154"/>
      <c r="O71" s="154"/>
      <c r="P71" s="154"/>
      <c r="Q71" s="154"/>
      <c r="R71" s="154"/>
      <c r="S71" s="154"/>
      <c r="T71" s="155"/>
    </row>
    <row r="72" spans="1:20" s="12" customFormat="1" ht="39.75" customHeight="1" x14ac:dyDescent="0.3">
      <c r="A72" s="133" t="s">
        <v>168</v>
      </c>
      <c r="B72" s="134"/>
      <c r="C72" s="156" t="s">
        <v>254</v>
      </c>
      <c r="D72" s="135"/>
      <c r="E72" s="135"/>
      <c r="F72" s="135"/>
      <c r="G72" s="135"/>
      <c r="H72" s="135"/>
      <c r="I72" s="135"/>
      <c r="J72" s="135"/>
      <c r="K72" s="136"/>
      <c r="L72" s="156" t="s">
        <v>247</v>
      </c>
      <c r="M72" s="135"/>
      <c r="N72" s="135"/>
      <c r="O72" s="135"/>
      <c r="P72" s="135"/>
      <c r="Q72" s="135"/>
      <c r="R72" s="135"/>
      <c r="S72" s="135"/>
      <c r="T72" s="136"/>
    </row>
    <row r="73" spans="1:20" s="12" customFormat="1" ht="72.75" customHeight="1" x14ac:dyDescent="0.3">
      <c r="A73" s="133" t="s">
        <v>53</v>
      </c>
      <c r="B73" s="134"/>
      <c r="C73" s="146" t="s">
        <v>250</v>
      </c>
      <c r="D73" s="152"/>
      <c r="E73" s="152"/>
      <c r="F73" s="152"/>
      <c r="G73" s="152"/>
      <c r="H73" s="152"/>
      <c r="I73" s="152"/>
      <c r="J73" s="152"/>
      <c r="K73" s="153"/>
      <c r="L73" s="146" t="s">
        <v>251</v>
      </c>
      <c r="M73" s="152"/>
      <c r="N73" s="152"/>
      <c r="O73" s="152"/>
      <c r="P73" s="152"/>
      <c r="Q73" s="152"/>
      <c r="R73" s="152"/>
      <c r="S73" s="152"/>
      <c r="T73" s="153"/>
    </row>
    <row r="74" spans="1:20" s="12" customFormat="1" ht="108" customHeight="1" x14ac:dyDescent="0.3">
      <c r="A74" s="133" t="s">
        <v>57</v>
      </c>
      <c r="B74" s="134"/>
      <c r="C74" s="149" t="s">
        <v>252</v>
      </c>
      <c r="D74" s="150"/>
      <c r="E74" s="150"/>
      <c r="F74" s="150"/>
      <c r="G74" s="150"/>
      <c r="H74" s="150"/>
      <c r="I74" s="150"/>
      <c r="J74" s="150"/>
      <c r="K74" s="151"/>
      <c r="L74" s="149" t="s">
        <v>253</v>
      </c>
      <c r="M74" s="150"/>
      <c r="N74" s="150"/>
      <c r="O74" s="150"/>
      <c r="P74" s="150"/>
      <c r="Q74" s="150"/>
      <c r="R74" s="150"/>
      <c r="S74" s="150"/>
      <c r="T74" s="151"/>
    </row>
    <row r="75" spans="1:20" s="12" customFormat="1" ht="29.25" customHeight="1" x14ac:dyDescent="0.3">
      <c r="A75" s="133" t="s">
        <v>59</v>
      </c>
      <c r="B75" s="134"/>
      <c r="C75" s="146"/>
      <c r="D75" s="147"/>
      <c r="E75" s="147"/>
      <c r="F75" s="147"/>
      <c r="G75" s="147"/>
      <c r="H75" s="147"/>
      <c r="I75" s="147"/>
      <c r="J75" s="147"/>
      <c r="K75" s="148"/>
      <c r="L75" s="146"/>
      <c r="M75" s="147"/>
      <c r="N75" s="147"/>
      <c r="O75" s="147"/>
      <c r="P75" s="147"/>
      <c r="Q75" s="147"/>
      <c r="R75" s="147"/>
      <c r="S75" s="147"/>
      <c r="T75" s="148"/>
    </row>
    <row r="76" spans="1:20" s="12" customFormat="1" x14ac:dyDescent="0.3">
      <c r="A76" s="106"/>
      <c r="B76" s="10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6"/>
      <c r="P76" s="106"/>
      <c r="Q76" s="106"/>
      <c r="R76" s="106"/>
      <c r="S76" s="106"/>
      <c r="T76" s="106"/>
    </row>
    <row r="77" spans="1:20" s="12" customFormat="1" ht="43.5" customHeight="1" x14ac:dyDescent="0.3">
      <c r="A77" s="79"/>
      <c r="B77" s="79"/>
      <c r="C77" s="79"/>
      <c r="D77" s="79"/>
      <c r="E77" s="102" t="s">
        <v>58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79"/>
      <c r="R77" s="79"/>
      <c r="S77" s="79"/>
      <c r="T77" s="79"/>
    </row>
    <row r="78" spans="1:20" s="12" customFormat="1" x14ac:dyDescent="0.3">
      <c r="A78" s="79"/>
      <c r="B78" s="79"/>
      <c r="C78" s="79"/>
      <c r="D78" s="79"/>
      <c r="E78" s="79"/>
      <c r="F78" s="79"/>
      <c r="G78" s="79"/>
      <c r="H78" s="87" t="s">
        <v>0</v>
      </c>
      <c r="I78" s="87"/>
      <c r="J78" s="87"/>
      <c r="K78" s="87"/>
      <c r="L78" s="87"/>
      <c r="M78" s="87"/>
      <c r="N78" s="110">
        <f>N2</f>
        <v>43368</v>
      </c>
      <c r="O78" s="111"/>
      <c r="P78" s="111"/>
      <c r="Q78" s="111"/>
      <c r="R78" s="111"/>
      <c r="S78" s="111"/>
      <c r="T78" s="111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111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116" t="s">
        <v>43</v>
      </c>
      <c r="B82" s="117"/>
      <c r="C82" s="91" t="s">
        <v>26</v>
      </c>
      <c r="D82" s="91"/>
      <c r="E82" s="91" t="s">
        <v>27</v>
      </c>
      <c r="F82" s="91"/>
      <c r="G82" s="91" t="s">
        <v>3</v>
      </c>
      <c r="H82" s="91"/>
      <c r="I82" s="91" t="s">
        <v>12</v>
      </c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</row>
    <row r="83" spans="1:20" s="12" customFormat="1" ht="17.25" customHeight="1" x14ac:dyDescent="0.3">
      <c r="A83" s="108" t="s">
        <v>14</v>
      </c>
      <c r="B83" s="109"/>
      <c r="C83" s="60">
        <v>0</v>
      </c>
      <c r="D83" s="60"/>
      <c r="E83" s="60">
        <v>0</v>
      </c>
      <c r="F83" s="60"/>
      <c r="G83" s="60">
        <f>SUM(C83:F83)</f>
        <v>0</v>
      </c>
      <c r="H83" s="60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</row>
    <row r="84" spans="1:20" s="12" customFormat="1" ht="17.25" customHeight="1" x14ac:dyDescent="0.3">
      <c r="A84" s="108" t="s">
        <v>29</v>
      </c>
      <c r="B84" s="109"/>
      <c r="C84" s="60">
        <v>0</v>
      </c>
      <c r="D84" s="60"/>
      <c r="E84" s="60">
        <v>0</v>
      </c>
      <c r="F84" s="60"/>
      <c r="G84" s="60">
        <f>SUM(C84:F84)</f>
        <v>0</v>
      </c>
      <c r="H84" s="60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</row>
    <row r="85" spans="1:20" s="12" customFormat="1" ht="17.25" customHeight="1" x14ac:dyDescent="0.3">
      <c r="A85" s="108" t="s">
        <v>30</v>
      </c>
      <c r="B85" s="109"/>
      <c r="C85" s="60">
        <v>0</v>
      </c>
      <c r="D85" s="60"/>
      <c r="E85" s="60">
        <v>0</v>
      </c>
      <c r="F85" s="60"/>
      <c r="G85" s="60">
        <f>SUM(C85:F85)</f>
        <v>0</v>
      </c>
      <c r="H85" s="60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</row>
    <row r="86" spans="1:20" s="12" customFormat="1" ht="17.25" customHeight="1" x14ac:dyDescent="0.3">
      <c r="A86" s="108" t="s">
        <v>31</v>
      </c>
      <c r="B86" s="109"/>
      <c r="C86" s="60">
        <v>0</v>
      </c>
      <c r="D86" s="60"/>
      <c r="E86" s="60">
        <v>0</v>
      </c>
      <c r="F86" s="60"/>
      <c r="G86" s="60">
        <f>SUM(C86:F86)</f>
        <v>0</v>
      </c>
      <c r="H86" s="60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</row>
    <row r="87" spans="1:20" s="12" customFormat="1" ht="17.25" customHeight="1" x14ac:dyDescent="0.3">
      <c r="A87" s="112" t="s">
        <v>32</v>
      </c>
      <c r="B87" s="113"/>
      <c r="C87" s="114">
        <f>SUM(C83:D86)</f>
        <v>0</v>
      </c>
      <c r="D87" s="114"/>
      <c r="E87" s="114">
        <f>SUM(E83:F86)</f>
        <v>0</v>
      </c>
      <c r="F87" s="114"/>
      <c r="G87" s="114">
        <f>SUM(C87:F87)</f>
        <v>0</v>
      </c>
      <c r="H87" s="114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</row>
    <row r="88" spans="1:20" s="12" customFormat="1" ht="22.5" customHeight="1" x14ac:dyDescent="0.3">
      <c r="A88" s="7" t="s">
        <v>76</v>
      </c>
      <c r="B88" s="7"/>
    </row>
    <row r="89" spans="1:20" s="12" customFormat="1" ht="17.25" customHeight="1" x14ac:dyDescent="0.3">
      <c r="A89" s="116" t="s">
        <v>18</v>
      </c>
      <c r="B89" s="117"/>
      <c r="C89" s="16" t="s">
        <v>22</v>
      </c>
      <c r="D89" s="91" t="s">
        <v>23</v>
      </c>
      <c r="E89" s="91"/>
      <c r="F89" s="91"/>
      <c r="G89" s="91"/>
      <c r="H89" s="91" t="s">
        <v>24</v>
      </c>
      <c r="I89" s="91"/>
      <c r="J89" s="91"/>
      <c r="K89" s="91"/>
      <c r="L89" s="91"/>
      <c r="M89" s="91"/>
      <c r="N89" s="91"/>
      <c r="O89" s="91"/>
      <c r="P89" s="91" t="s">
        <v>25</v>
      </c>
      <c r="Q89" s="91"/>
      <c r="R89" s="118" t="s">
        <v>77</v>
      </c>
      <c r="S89" s="119"/>
      <c r="T89" s="120"/>
    </row>
    <row r="90" spans="1:20" s="12" customFormat="1" ht="17.25" customHeight="1" x14ac:dyDescent="0.3">
      <c r="A90" s="108"/>
      <c r="B90" s="109"/>
      <c r="C90" s="10"/>
      <c r="D90" s="107"/>
      <c r="E90" s="107"/>
      <c r="F90" s="107"/>
      <c r="G90" s="107"/>
      <c r="H90" s="121"/>
      <c r="I90" s="122"/>
      <c r="J90" s="122"/>
      <c r="K90" s="122"/>
      <c r="L90" s="122"/>
      <c r="M90" s="122"/>
      <c r="N90" s="122"/>
      <c r="O90" s="123"/>
      <c r="P90" s="87"/>
      <c r="Q90" s="87"/>
      <c r="R90" s="124"/>
      <c r="S90" s="95"/>
      <c r="T90" s="86"/>
    </row>
    <row r="91" spans="1:20" s="12" customFormat="1" ht="17.25" customHeight="1" x14ac:dyDescent="0.3">
      <c r="A91" s="108"/>
      <c r="B91" s="109"/>
      <c r="C91" s="10"/>
      <c r="D91" s="107"/>
      <c r="E91" s="107"/>
      <c r="F91" s="107"/>
      <c r="G91" s="107"/>
      <c r="H91" s="121"/>
      <c r="I91" s="122"/>
      <c r="J91" s="122"/>
      <c r="K91" s="122"/>
      <c r="L91" s="122"/>
      <c r="M91" s="122"/>
      <c r="N91" s="122"/>
      <c r="O91" s="123"/>
      <c r="P91" s="87"/>
      <c r="Q91" s="87"/>
      <c r="R91" s="85"/>
      <c r="S91" s="95"/>
      <c r="T91" s="86"/>
    </row>
    <row r="92" spans="1:20" s="12" customFormat="1" ht="17.25" customHeight="1" x14ac:dyDescent="0.3">
      <c r="A92" s="108"/>
      <c r="B92" s="109"/>
      <c r="C92" s="10"/>
      <c r="D92" s="107"/>
      <c r="E92" s="107"/>
      <c r="F92" s="107"/>
      <c r="G92" s="107"/>
      <c r="H92" s="121"/>
      <c r="I92" s="122"/>
      <c r="J92" s="122"/>
      <c r="K92" s="122"/>
      <c r="L92" s="122"/>
      <c r="M92" s="122"/>
      <c r="N92" s="122"/>
      <c r="O92" s="123"/>
      <c r="P92" s="87"/>
      <c r="Q92" s="87"/>
      <c r="R92" s="85"/>
      <c r="S92" s="95"/>
      <c r="T92" s="86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116" t="s">
        <v>43</v>
      </c>
      <c r="B94" s="117"/>
      <c r="C94" s="91" t="s">
        <v>10</v>
      </c>
      <c r="D94" s="91"/>
      <c r="E94" s="91" t="s">
        <v>11</v>
      </c>
      <c r="F94" s="91"/>
      <c r="G94" s="91" t="s">
        <v>3</v>
      </c>
      <c r="H94" s="91"/>
      <c r="I94" s="91" t="s">
        <v>12</v>
      </c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 s="12" customFormat="1" ht="17.25" customHeight="1" x14ac:dyDescent="0.3">
      <c r="A95" s="108" t="s">
        <v>13</v>
      </c>
      <c r="B95" s="109"/>
      <c r="C95" s="125">
        <v>0</v>
      </c>
      <c r="D95" s="126"/>
      <c r="E95" s="125">
        <v>2</v>
      </c>
      <c r="F95" s="126"/>
      <c r="G95" s="125">
        <f>SUM(C95:F95)</f>
        <v>2</v>
      </c>
      <c r="H95" s="126"/>
      <c r="I95" s="127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9"/>
    </row>
    <row r="96" spans="1:20" s="12" customFormat="1" ht="17.25" customHeight="1" x14ac:dyDescent="0.3">
      <c r="A96" s="108" t="s">
        <v>14</v>
      </c>
      <c r="B96" s="109"/>
      <c r="C96" s="125">
        <v>0</v>
      </c>
      <c r="D96" s="126"/>
      <c r="E96" s="125">
        <v>0</v>
      </c>
      <c r="F96" s="126"/>
      <c r="G96" s="125">
        <f>SUM(C96:F96)</f>
        <v>0</v>
      </c>
      <c r="H96" s="126"/>
      <c r="I96" s="127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9"/>
    </row>
    <row r="97" spans="1:20" s="12" customFormat="1" ht="17.25" customHeight="1" x14ac:dyDescent="0.3">
      <c r="A97" s="108" t="s">
        <v>16</v>
      </c>
      <c r="B97" s="109"/>
      <c r="C97" s="125">
        <v>0</v>
      </c>
      <c r="D97" s="126"/>
      <c r="E97" s="125">
        <v>0</v>
      </c>
      <c r="F97" s="126"/>
      <c r="G97" s="125">
        <f>SUM(C97:F97)</f>
        <v>0</v>
      </c>
      <c r="H97" s="126"/>
      <c r="I97" s="127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116" t="s">
        <v>18</v>
      </c>
      <c r="B99" s="117"/>
      <c r="C99" s="16" t="s">
        <v>19</v>
      </c>
      <c r="D99" s="91" t="s">
        <v>23</v>
      </c>
      <c r="E99" s="91"/>
      <c r="F99" s="91"/>
      <c r="G99" s="91"/>
      <c r="H99" s="116" t="s">
        <v>81</v>
      </c>
      <c r="I99" s="139"/>
      <c r="J99" s="139"/>
      <c r="K99" s="139"/>
      <c r="L99" s="139"/>
      <c r="M99" s="139"/>
      <c r="N99" s="139"/>
      <c r="O99" s="139"/>
      <c r="P99" s="117"/>
      <c r="Q99" s="15" t="s">
        <v>80</v>
      </c>
      <c r="R99" s="16" t="s">
        <v>20</v>
      </c>
      <c r="S99" s="116" t="s">
        <v>21</v>
      </c>
      <c r="T99" s="117"/>
    </row>
    <row r="100" spans="1:20" s="12" customFormat="1" ht="17.25" customHeight="1" x14ac:dyDescent="0.3">
      <c r="A100" s="108" t="s">
        <v>107</v>
      </c>
      <c r="B100" s="109"/>
      <c r="C100" s="10">
        <v>43263</v>
      </c>
      <c r="D100" s="107" t="s">
        <v>105</v>
      </c>
      <c r="E100" s="107"/>
      <c r="F100" s="107"/>
      <c r="G100" s="107"/>
      <c r="H100" s="140" t="s">
        <v>106</v>
      </c>
      <c r="I100" s="141"/>
      <c r="J100" s="141"/>
      <c r="K100" s="141"/>
      <c r="L100" s="141"/>
      <c r="M100" s="141"/>
      <c r="N100" s="141"/>
      <c r="O100" s="141"/>
      <c r="P100" s="142"/>
      <c r="Q100" s="17" t="s">
        <v>237</v>
      </c>
      <c r="R100" s="17" t="s">
        <v>83</v>
      </c>
      <c r="S100" s="85"/>
      <c r="T100" s="86"/>
    </row>
    <row r="101" spans="1:20" s="12" customFormat="1" ht="17.25" customHeight="1" x14ac:dyDescent="0.3">
      <c r="A101" s="108" t="s">
        <v>79</v>
      </c>
      <c r="B101" s="109"/>
      <c r="C101" s="10">
        <v>43276</v>
      </c>
      <c r="D101" s="107" t="s">
        <v>78</v>
      </c>
      <c r="E101" s="107"/>
      <c r="F101" s="107"/>
      <c r="G101" s="107"/>
      <c r="H101" s="140" t="s">
        <v>108</v>
      </c>
      <c r="I101" s="141"/>
      <c r="J101" s="141"/>
      <c r="K101" s="141"/>
      <c r="L101" s="141"/>
      <c r="M101" s="141"/>
      <c r="N101" s="141"/>
      <c r="O101" s="141"/>
      <c r="P101" s="142"/>
      <c r="Q101" s="17" t="s">
        <v>82</v>
      </c>
      <c r="R101" s="17" t="s">
        <v>83</v>
      </c>
      <c r="S101" s="85"/>
      <c r="T101" s="86"/>
    </row>
    <row r="102" spans="1:20" s="12" customFormat="1" ht="17.25" customHeight="1" x14ac:dyDescent="0.3">
      <c r="A102" s="108"/>
      <c r="B102" s="109"/>
      <c r="C102" s="10"/>
      <c r="D102" s="107"/>
      <c r="E102" s="107"/>
      <c r="F102" s="107"/>
      <c r="G102" s="107"/>
      <c r="H102" s="140"/>
      <c r="I102" s="141"/>
      <c r="J102" s="141"/>
      <c r="K102" s="141"/>
      <c r="L102" s="141"/>
      <c r="M102" s="141"/>
      <c r="N102" s="141"/>
      <c r="O102" s="141"/>
      <c r="P102" s="142"/>
      <c r="Q102" s="17"/>
      <c r="R102" s="17"/>
      <c r="S102" s="85"/>
      <c r="T102" s="86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79"/>
      <c r="B104" s="79"/>
      <c r="C104" s="79"/>
      <c r="D104" s="79"/>
      <c r="E104" s="102" t="s">
        <v>55</v>
      </c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79"/>
      <c r="R104" s="79"/>
      <c r="S104" s="79"/>
      <c r="T104" s="79"/>
    </row>
    <row r="105" spans="1:20" x14ac:dyDescent="0.3">
      <c r="A105" s="79"/>
      <c r="B105" s="79"/>
      <c r="C105" s="79"/>
      <c r="D105" s="79"/>
      <c r="E105" s="79"/>
      <c r="F105" s="79"/>
      <c r="G105" s="79"/>
      <c r="H105" s="87" t="s">
        <v>0</v>
      </c>
      <c r="I105" s="87"/>
      <c r="J105" s="87"/>
      <c r="K105" s="87"/>
      <c r="L105" s="87"/>
      <c r="M105" s="87"/>
      <c r="N105" s="110">
        <f>N2</f>
        <v>43368</v>
      </c>
      <c r="O105" s="111"/>
      <c r="P105" s="111"/>
      <c r="Q105" s="111"/>
      <c r="R105" s="111"/>
      <c r="S105" s="111"/>
      <c r="T105" s="111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112</v>
      </c>
      <c r="B107" s="7"/>
    </row>
    <row r="108" spans="1:20" s="2" customFormat="1" ht="15" customHeight="1" x14ac:dyDescent="0.3">
      <c r="A108" s="91" t="s">
        <v>2</v>
      </c>
      <c r="B108" s="91"/>
      <c r="C108" s="91"/>
      <c r="D108" s="91"/>
      <c r="E108" s="91"/>
      <c r="F108" s="91"/>
      <c r="G108" s="91" t="str">
        <f>CONCATENATE(CONCATENATE(CONCATENATE(CONCATENATE("전주 투입 현황 (", TEXT(N2-7, "yyyy/mm/dd")), " ~ "), TEXT(N2 -1, "yyyy/mm/dd")), ")")</f>
        <v>전주 투입 현황 (2018/09/18 ~ 2018/09/24)</v>
      </c>
      <c r="H108" s="91"/>
      <c r="I108" s="91"/>
      <c r="J108" s="91"/>
      <c r="K108" s="91"/>
      <c r="L108" s="91"/>
      <c r="M108" s="91"/>
      <c r="N108" s="91" t="str">
        <f>CONCATENATE(CONCATENATE(CONCATENATE(CONCATENATE("금주 투입 계획 (", TEXT(N2, "yyyy/mm/dd")), " ~ "), TEXT(N2+6, "yyyy/mm/dd")), ")")</f>
        <v>금주 투입 계획 (2018/09/25 ~ 2018/10/01)</v>
      </c>
      <c r="O108" s="91"/>
      <c r="P108" s="91"/>
      <c r="Q108" s="91"/>
      <c r="R108" s="91"/>
      <c r="S108" s="91"/>
      <c r="T108" s="91"/>
    </row>
    <row r="109" spans="1:20" s="12" customFormat="1" ht="18.75" customHeight="1" x14ac:dyDescent="0.3">
      <c r="A109" s="82" t="s">
        <v>61</v>
      </c>
      <c r="B109" s="83"/>
      <c r="C109" s="83"/>
      <c r="D109" s="83"/>
      <c r="E109" s="83"/>
      <c r="F109" s="84"/>
      <c r="G109" s="79" t="s">
        <v>169</v>
      </c>
      <c r="H109" s="79"/>
      <c r="I109" s="79"/>
      <c r="J109" s="79"/>
      <c r="K109" s="79"/>
      <c r="L109" s="79"/>
      <c r="M109" s="79"/>
      <c r="N109" s="79" t="s">
        <v>169</v>
      </c>
      <c r="O109" s="79"/>
      <c r="P109" s="79"/>
      <c r="Q109" s="79"/>
      <c r="R109" s="79"/>
      <c r="S109" s="79"/>
      <c r="T109" s="79"/>
    </row>
    <row r="110" spans="1:20" s="12" customFormat="1" ht="18.75" customHeight="1" x14ac:dyDescent="0.3">
      <c r="A110" s="82" t="s">
        <v>60</v>
      </c>
      <c r="B110" s="83"/>
      <c r="C110" s="83"/>
      <c r="D110" s="83"/>
      <c r="E110" s="83"/>
      <c r="F110" s="84"/>
      <c r="G110" s="79" t="s">
        <v>85</v>
      </c>
      <c r="H110" s="79"/>
      <c r="I110" s="79"/>
      <c r="J110" s="79"/>
      <c r="K110" s="79"/>
      <c r="L110" s="79"/>
      <c r="M110" s="79"/>
      <c r="N110" s="79" t="s">
        <v>85</v>
      </c>
      <c r="O110" s="79"/>
      <c r="P110" s="79"/>
      <c r="Q110" s="79"/>
      <c r="R110" s="79"/>
      <c r="S110" s="79"/>
      <c r="T110" s="79"/>
    </row>
    <row r="111" spans="1:20" s="12" customFormat="1" ht="18.75" customHeight="1" x14ac:dyDescent="0.3">
      <c r="A111" s="82" t="s">
        <v>62</v>
      </c>
      <c r="B111" s="83"/>
      <c r="C111" s="83"/>
      <c r="D111" s="83"/>
      <c r="E111" s="83"/>
      <c r="F111" s="84"/>
      <c r="G111" s="92" t="s">
        <v>63</v>
      </c>
      <c r="H111" s="93"/>
      <c r="I111" s="93"/>
      <c r="J111" s="93"/>
      <c r="K111" s="93"/>
      <c r="L111" s="93"/>
      <c r="M111" s="94"/>
      <c r="N111" s="92" t="s">
        <v>63</v>
      </c>
      <c r="O111" s="93"/>
      <c r="P111" s="93"/>
      <c r="Q111" s="93"/>
      <c r="R111" s="93"/>
      <c r="S111" s="93"/>
      <c r="T111" s="94"/>
    </row>
    <row r="112" spans="1:20" ht="18.75" customHeight="1" x14ac:dyDescent="0.3">
      <c r="A112" s="82" t="s">
        <v>59</v>
      </c>
      <c r="B112" s="83"/>
      <c r="C112" s="83"/>
      <c r="D112" s="83"/>
      <c r="E112" s="83"/>
      <c r="F112" s="84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</row>
    <row r="113" spans="1:20" ht="15" customHeight="1" x14ac:dyDescent="0.3">
      <c r="A113" s="59" t="s">
        <v>3</v>
      </c>
      <c r="B113" s="59"/>
      <c r="C113" s="81"/>
      <c r="D113" s="81"/>
      <c r="E113" s="81"/>
      <c r="F113" s="81"/>
      <c r="G113" s="80" t="s">
        <v>236</v>
      </c>
      <c r="H113" s="81"/>
      <c r="I113" s="81"/>
      <c r="J113" s="81"/>
      <c r="K113" s="81"/>
      <c r="L113" s="81"/>
      <c r="M113" s="81"/>
      <c r="N113" s="80" t="s">
        <v>238</v>
      </c>
      <c r="O113" s="81"/>
      <c r="P113" s="81"/>
      <c r="Q113" s="81"/>
      <c r="R113" s="81"/>
      <c r="S113" s="81"/>
      <c r="T113" s="81"/>
    </row>
    <row r="114" spans="1:20" s="12" customFormat="1" ht="23.25" customHeight="1" x14ac:dyDescent="0.3">
      <c r="A114" s="7" t="s">
        <v>113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59" t="s">
        <v>37</v>
      </c>
      <c r="B115" s="59"/>
      <c r="C115" s="88" t="str">
        <f>CONCATENATE(TEXT(N2-8, "yyyy/mm/dd"), "(월)")</f>
        <v>2018/09/17(월)</v>
      </c>
      <c r="D115" s="59"/>
      <c r="E115" s="88" t="str">
        <f>CONCATENATE(TEXT(N2-7, "yyyy/mm/dd"), "(화)")</f>
        <v>2018/09/18(화)</v>
      </c>
      <c r="F115" s="59"/>
      <c r="G115" s="88" t="str">
        <f>CONCATENATE(TEXT(N2-6, "yyyy/mm/dd"), "(수)")</f>
        <v>2018/09/19(수)</v>
      </c>
      <c r="H115" s="59"/>
      <c r="I115" s="88" t="str">
        <f>CONCATENATE(TEXT(N2-5, "yyyy/mm/dd"), "(목)")</f>
        <v>2018/09/20(목)</v>
      </c>
      <c r="J115" s="59"/>
      <c r="K115" s="88" t="str">
        <f>CONCATENATE(TEXT(N2-4, "yyyy/mm/dd"), "(금)")</f>
        <v>2018/09/21(금)</v>
      </c>
      <c r="L115" s="59"/>
      <c r="M115" s="88" t="str">
        <f>CONCATENATE(TEXT(N2-3, "yyyy/mm/dd"), "(토)")</f>
        <v>2018/09/22(토)</v>
      </c>
      <c r="N115" s="59"/>
      <c r="O115" s="88" t="str">
        <f>CONCATENATE(TEXT(N2-2, "yyyy/mm/dd"), "(일)")</f>
        <v>2018/09/23(일)</v>
      </c>
      <c r="P115" s="59"/>
      <c r="Q115" s="72" t="s">
        <v>39</v>
      </c>
      <c r="R115" s="73"/>
      <c r="S115" s="72" t="s">
        <v>38</v>
      </c>
      <c r="T115" s="73"/>
    </row>
    <row r="116" spans="1:20" s="12" customFormat="1" ht="18" customHeight="1" x14ac:dyDescent="0.3">
      <c r="A116" s="59" t="s">
        <v>36</v>
      </c>
      <c r="B116" s="59"/>
      <c r="C116" s="87">
        <v>6</v>
      </c>
      <c r="D116" s="87"/>
      <c r="E116" s="87">
        <v>4</v>
      </c>
      <c r="F116" s="87"/>
      <c r="G116" s="87">
        <v>7</v>
      </c>
      <c r="H116" s="87"/>
      <c r="I116" s="85">
        <v>10</v>
      </c>
      <c r="J116" s="86"/>
      <c r="K116" s="85">
        <v>1</v>
      </c>
      <c r="L116" s="86"/>
      <c r="M116" s="85">
        <v>0</v>
      </c>
      <c r="N116" s="86"/>
      <c r="O116" s="85">
        <v>1</v>
      </c>
      <c r="P116" s="86"/>
      <c r="Q116" s="89">
        <f>SUM(C116:P116)</f>
        <v>29</v>
      </c>
      <c r="R116" s="90"/>
      <c r="S116" s="63">
        <v>14780</v>
      </c>
      <c r="T116" s="63"/>
    </row>
    <row r="117" spans="1:20" s="12" customFormat="1" ht="18" customHeight="1" x14ac:dyDescent="0.3">
      <c r="A117" s="59" t="s">
        <v>35</v>
      </c>
      <c r="B117" s="59"/>
      <c r="C117" s="87">
        <v>3</v>
      </c>
      <c r="D117" s="87"/>
      <c r="E117" s="87">
        <v>6</v>
      </c>
      <c r="F117" s="87"/>
      <c r="G117" s="87">
        <v>11</v>
      </c>
      <c r="H117" s="87"/>
      <c r="I117" s="85">
        <v>14</v>
      </c>
      <c r="J117" s="86"/>
      <c r="K117" s="85">
        <v>6</v>
      </c>
      <c r="L117" s="86"/>
      <c r="M117" s="85">
        <v>22</v>
      </c>
      <c r="N117" s="86"/>
      <c r="O117" s="85">
        <v>12</v>
      </c>
      <c r="P117" s="86"/>
      <c r="Q117" s="89">
        <f>SUM(C117:P117)</f>
        <v>74</v>
      </c>
      <c r="R117" s="90"/>
      <c r="S117" s="63">
        <v>26642</v>
      </c>
      <c r="T117" s="63"/>
    </row>
    <row r="118" spans="1:20" s="6" customFormat="1" ht="21.75" customHeight="1" x14ac:dyDescent="0.3">
      <c r="A118" s="7" t="s">
        <v>114</v>
      </c>
      <c r="B118" s="7"/>
    </row>
    <row r="119" spans="1:20" s="6" customFormat="1" ht="18.75" customHeight="1" x14ac:dyDescent="0.3">
      <c r="A119" s="64" t="s">
        <v>43</v>
      </c>
      <c r="B119" s="65"/>
      <c r="C119" s="72" t="s">
        <v>40</v>
      </c>
      <c r="D119" s="78"/>
      <c r="E119" s="78"/>
      <c r="F119" s="78"/>
      <c r="G119" s="78"/>
      <c r="H119" s="73"/>
      <c r="I119" s="72" t="s">
        <v>66</v>
      </c>
      <c r="J119" s="78"/>
      <c r="K119" s="78"/>
      <c r="L119" s="78"/>
      <c r="M119" s="78"/>
      <c r="N119" s="73"/>
      <c r="O119" s="64" t="s">
        <v>72</v>
      </c>
      <c r="P119" s="65"/>
      <c r="Q119" s="64" t="s">
        <v>67</v>
      </c>
      <c r="R119" s="65"/>
      <c r="S119" s="64" t="s">
        <v>75</v>
      </c>
      <c r="T119" s="65"/>
    </row>
    <row r="120" spans="1:20" s="6" customFormat="1" ht="18.75" customHeight="1" x14ac:dyDescent="0.3">
      <c r="A120" s="66"/>
      <c r="B120" s="67"/>
      <c r="C120" s="59" t="s">
        <v>64</v>
      </c>
      <c r="D120" s="59"/>
      <c r="E120" s="59" t="s">
        <v>54</v>
      </c>
      <c r="F120" s="59"/>
      <c r="G120" s="59" t="s">
        <v>28</v>
      </c>
      <c r="H120" s="59"/>
      <c r="I120" s="59" t="s">
        <v>64</v>
      </c>
      <c r="J120" s="59"/>
      <c r="K120" s="59" t="s">
        <v>54</v>
      </c>
      <c r="L120" s="59"/>
      <c r="M120" s="59" t="s">
        <v>3</v>
      </c>
      <c r="N120" s="59"/>
      <c r="O120" s="66"/>
      <c r="P120" s="67"/>
      <c r="Q120" s="66"/>
      <c r="R120" s="67"/>
      <c r="S120" s="66"/>
      <c r="T120" s="67"/>
    </row>
    <row r="121" spans="1:20" ht="18.75" customHeight="1" x14ac:dyDescent="0.3">
      <c r="A121" s="59" t="s">
        <v>68</v>
      </c>
      <c r="B121" s="59"/>
      <c r="C121" s="61">
        <v>16101</v>
      </c>
      <c r="D121" s="61"/>
      <c r="E121" s="68">
        <v>1000</v>
      </c>
      <c r="F121" s="68"/>
      <c r="G121" s="63">
        <f>C121+E121</f>
        <v>17101</v>
      </c>
      <c r="H121" s="63"/>
      <c r="I121" s="61">
        <v>2181</v>
      </c>
      <c r="J121" s="61"/>
      <c r="K121" s="68">
        <v>100</v>
      </c>
      <c r="L121" s="68"/>
      <c r="M121" s="63">
        <f>I121+K121</f>
        <v>2281</v>
      </c>
      <c r="N121" s="63"/>
      <c r="O121" s="61">
        <v>2143</v>
      </c>
      <c r="P121" s="61"/>
      <c r="Q121" s="61">
        <v>100</v>
      </c>
      <c r="R121" s="61"/>
      <c r="S121" s="61"/>
      <c r="T121" s="61"/>
    </row>
    <row r="122" spans="1:20" s="6" customFormat="1" ht="21.75" customHeight="1" x14ac:dyDescent="0.3">
      <c r="A122" s="7" t="s">
        <v>115</v>
      </c>
      <c r="B122" s="7"/>
    </row>
    <row r="123" spans="1:20" s="6" customFormat="1" ht="17.25" customHeight="1" x14ac:dyDescent="0.3">
      <c r="A123" s="64" t="s">
        <v>43</v>
      </c>
      <c r="B123" s="65"/>
      <c r="C123" s="59" t="s">
        <v>69</v>
      </c>
      <c r="D123" s="59"/>
      <c r="E123" s="59"/>
      <c r="F123" s="59"/>
      <c r="G123" s="59"/>
      <c r="H123" s="59"/>
      <c r="I123" s="59" t="s">
        <v>70</v>
      </c>
      <c r="J123" s="59"/>
      <c r="K123" s="59"/>
      <c r="L123" s="59"/>
      <c r="M123" s="59"/>
      <c r="N123" s="59"/>
      <c r="O123" s="59" t="s">
        <v>71</v>
      </c>
      <c r="P123" s="59"/>
      <c r="Q123" s="59"/>
      <c r="R123" s="59"/>
      <c r="S123" s="59"/>
      <c r="T123" s="59"/>
    </row>
    <row r="124" spans="1:20" s="6" customFormat="1" ht="17.25" customHeight="1" x14ac:dyDescent="0.3">
      <c r="A124" s="66"/>
      <c r="B124" s="67"/>
      <c r="C124" s="72" t="s">
        <v>156</v>
      </c>
      <c r="D124" s="73"/>
      <c r="E124" s="72" t="s">
        <v>157</v>
      </c>
      <c r="F124" s="73"/>
      <c r="G124" s="72" t="s">
        <v>158</v>
      </c>
      <c r="H124" s="73"/>
      <c r="I124" s="72" t="s">
        <v>156</v>
      </c>
      <c r="J124" s="73"/>
      <c r="K124" s="72" t="s">
        <v>157</v>
      </c>
      <c r="L124" s="73"/>
      <c r="M124" s="72" t="s">
        <v>158</v>
      </c>
      <c r="N124" s="73"/>
      <c r="O124" s="72" t="s">
        <v>156</v>
      </c>
      <c r="P124" s="73"/>
      <c r="Q124" s="72" t="s">
        <v>157</v>
      </c>
      <c r="R124" s="73"/>
      <c r="S124" s="72" t="s">
        <v>158</v>
      </c>
      <c r="T124" s="73"/>
    </row>
    <row r="125" spans="1:20" s="12" customFormat="1" ht="17.25" customHeight="1" x14ac:dyDescent="0.3">
      <c r="A125" s="59" t="s">
        <v>40</v>
      </c>
      <c r="B125" s="59"/>
      <c r="C125" s="60">
        <v>33000</v>
      </c>
      <c r="D125" s="60"/>
      <c r="E125" s="61">
        <v>32000</v>
      </c>
      <c r="F125" s="61"/>
      <c r="G125" s="62">
        <f>E125/C125</f>
        <v>0.96969696969696972</v>
      </c>
      <c r="H125" s="62"/>
      <c r="I125" s="60">
        <v>10000</v>
      </c>
      <c r="J125" s="60"/>
      <c r="K125" s="61">
        <v>10000</v>
      </c>
      <c r="L125" s="61"/>
      <c r="M125" s="62">
        <f>K125/I125</f>
        <v>1</v>
      </c>
      <c r="N125" s="62"/>
      <c r="O125" s="60">
        <v>100</v>
      </c>
      <c r="P125" s="60"/>
      <c r="Q125" s="61">
        <v>116</v>
      </c>
      <c r="R125" s="61"/>
      <c r="S125" s="62">
        <f>Q125/O125</f>
        <v>1.1599999999999999</v>
      </c>
      <c r="T125" s="62"/>
    </row>
    <row r="126" spans="1:20" s="12" customFormat="1" ht="17.25" customHeight="1" x14ac:dyDescent="0.3">
      <c r="A126" s="59" t="s">
        <v>41</v>
      </c>
      <c r="B126" s="59"/>
      <c r="C126" s="60">
        <v>3800</v>
      </c>
      <c r="D126" s="60"/>
      <c r="E126" s="61">
        <v>3800</v>
      </c>
      <c r="F126" s="61"/>
      <c r="G126" s="62">
        <f>E126/C126</f>
        <v>1</v>
      </c>
      <c r="H126" s="62"/>
      <c r="I126" s="60">
        <v>1000</v>
      </c>
      <c r="J126" s="60"/>
      <c r="K126" s="61">
        <v>1000</v>
      </c>
      <c r="L126" s="61"/>
      <c r="M126" s="62">
        <f>K126/I126</f>
        <v>1</v>
      </c>
      <c r="N126" s="62"/>
      <c r="O126" s="60">
        <v>100</v>
      </c>
      <c r="P126" s="60"/>
      <c r="Q126" s="61">
        <v>138</v>
      </c>
      <c r="R126" s="61"/>
      <c r="S126" s="62">
        <f>Q126/O126</f>
        <v>1.38</v>
      </c>
      <c r="T126" s="62"/>
    </row>
    <row r="127" spans="1:20" s="12" customFormat="1" ht="17.25" customHeight="1" x14ac:dyDescent="0.3">
      <c r="A127" s="59" t="s">
        <v>42</v>
      </c>
      <c r="B127" s="59"/>
      <c r="C127" s="60">
        <v>2700</v>
      </c>
      <c r="D127" s="60"/>
      <c r="E127" s="61">
        <v>2600</v>
      </c>
      <c r="F127" s="61"/>
      <c r="G127" s="62">
        <f>E127/C127</f>
        <v>0.96296296296296291</v>
      </c>
      <c r="H127" s="62"/>
      <c r="I127" s="60">
        <v>1000</v>
      </c>
      <c r="J127" s="60"/>
      <c r="K127" s="61">
        <v>1000</v>
      </c>
      <c r="L127" s="61"/>
      <c r="M127" s="62">
        <f>K127/I127</f>
        <v>1</v>
      </c>
      <c r="N127" s="62"/>
      <c r="O127" s="69" t="s">
        <v>44</v>
      </c>
      <c r="P127" s="70"/>
      <c r="Q127" s="70"/>
      <c r="R127" s="70"/>
      <c r="S127" s="70"/>
      <c r="T127" s="71"/>
    </row>
    <row r="128" spans="1:20" s="12" customFormat="1" ht="17.25" customHeight="1" x14ac:dyDescent="0.3">
      <c r="A128" s="74" t="s">
        <v>73</v>
      </c>
      <c r="B128" s="75"/>
      <c r="C128" s="60">
        <v>2800</v>
      </c>
      <c r="D128" s="60"/>
      <c r="E128" s="61">
        <v>2800</v>
      </c>
      <c r="F128" s="61"/>
      <c r="G128" s="62">
        <f>E128/C128</f>
        <v>1</v>
      </c>
      <c r="H128" s="62"/>
      <c r="I128" s="69" t="s">
        <v>44</v>
      </c>
      <c r="J128" s="70"/>
      <c r="K128" s="70"/>
      <c r="L128" s="70"/>
      <c r="M128" s="70"/>
      <c r="N128" s="71"/>
      <c r="O128" s="69" t="s">
        <v>44</v>
      </c>
      <c r="P128" s="70"/>
      <c r="Q128" s="70"/>
      <c r="R128" s="70"/>
      <c r="S128" s="70"/>
      <c r="T128" s="71"/>
    </row>
    <row r="129" spans="1:20" s="12" customFormat="1" ht="17.25" customHeight="1" x14ac:dyDescent="0.3">
      <c r="A129" s="76" t="s">
        <v>74</v>
      </c>
      <c r="B129" s="77"/>
      <c r="C129" s="60">
        <v>2700</v>
      </c>
      <c r="D129" s="60"/>
      <c r="E129" s="61">
        <v>1400</v>
      </c>
      <c r="F129" s="61"/>
      <c r="G129" s="62">
        <f>E129/C129</f>
        <v>0.51851851851851849</v>
      </c>
      <c r="H129" s="62"/>
      <c r="I129" s="69" t="s">
        <v>65</v>
      </c>
      <c r="J129" s="70"/>
      <c r="K129" s="70"/>
      <c r="L129" s="70"/>
      <c r="M129" s="70"/>
      <c r="N129" s="71"/>
      <c r="O129" s="69" t="s">
        <v>45</v>
      </c>
      <c r="P129" s="70"/>
      <c r="Q129" s="70"/>
      <c r="R129" s="70"/>
      <c r="S129" s="70"/>
      <c r="T129" s="71"/>
    </row>
  </sheetData>
  <mergeCells count="272"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M15" sqref="M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75</v>
      </c>
      <c r="P13" s="11">
        <v>79</v>
      </c>
      <c r="Q13" s="11">
        <v>82</v>
      </c>
      <c r="R13" s="11">
        <v>84</v>
      </c>
      <c r="S13" s="11">
        <v>87</v>
      </c>
      <c r="T13" s="11">
        <v>90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0</v>
      </c>
      <c r="P15" s="18">
        <f t="shared" si="1"/>
        <v>0</v>
      </c>
      <c r="Q15" s="18">
        <f t="shared" si="1"/>
        <v>0</v>
      </c>
      <c r="R15" s="18">
        <f t="shared" si="1"/>
        <v>0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8" zoomScale="115" zoomScaleNormal="115" workbookViewId="0">
      <selection activeCell="K39" sqref="K39"/>
    </sheetView>
  </sheetViews>
  <sheetFormatPr defaultColWidth="70.375" defaultRowHeight="16.5" x14ac:dyDescent="0.3"/>
  <cols>
    <col min="1" max="1" width="9.375" style="19" customWidth="1"/>
    <col min="2" max="2" width="45" style="11" bestFit="1" customWidth="1"/>
    <col min="3" max="5" width="11" style="11" customWidth="1"/>
    <col min="6" max="6" width="11" style="19" customWidth="1"/>
    <col min="7" max="8" width="7.25" style="19" customWidth="1"/>
    <col min="9" max="9" width="6.5" style="11" customWidth="1"/>
    <col min="10" max="10" width="10.25" style="11" customWidth="1"/>
    <col min="11" max="16384" width="70.375" style="11"/>
  </cols>
  <sheetData>
    <row r="1" spans="1:9" ht="9.75" customHeight="1" thickBot="1" x14ac:dyDescent="0.35">
      <c r="A1" s="24"/>
      <c r="B1" s="144"/>
      <c r="C1" s="145"/>
      <c r="D1" s="145"/>
      <c r="E1" s="145"/>
      <c r="F1" s="145"/>
      <c r="G1" s="145"/>
      <c r="H1" s="145"/>
      <c r="I1" s="25"/>
    </row>
    <row r="2" spans="1:9" ht="22.5" x14ac:dyDescent="0.3">
      <c r="A2" s="24"/>
      <c r="B2" s="43" t="s">
        <v>86</v>
      </c>
      <c r="C2" s="44" t="s">
        <v>150</v>
      </c>
      <c r="D2" s="44" t="s">
        <v>149</v>
      </c>
      <c r="E2" s="44" t="s">
        <v>151</v>
      </c>
      <c r="F2" s="44" t="s">
        <v>152</v>
      </c>
      <c r="G2" s="44" t="s">
        <v>153</v>
      </c>
      <c r="H2" s="44" t="s">
        <v>154</v>
      </c>
      <c r="I2" s="45" t="s">
        <v>88</v>
      </c>
    </row>
    <row r="3" spans="1:9" s="23" customFormat="1" ht="11.25" customHeight="1" x14ac:dyDescent="0.3">
      <c r="A3" s="26"/>
      <c r="B3" s="35" t="s">
        <v>145</v>
      </c>
      <c r="C3" s="27" t="s">
        <v>110</v>
      </c>
      <c r="D3" s="27" t="s">
        <v>144</v>
      </c>
      <c r="E3" s="27" t="s">
        <v>138</v>
      </c>
      <c r="F3" s="27"/>
      <c r="G3" s="28">
        <v>0.75</v>
      </c>
      <c r="H3" s="28">
        <v>0.71</v>
      </c>
      <c r="I3" s="36" t="s">
        <v>97</v>
      </c>
    </row>
    <row r="4" spans="1:9" s="23" customFormat="1" ht="11.25" customHeight="1" x14ac:dyDescent="0.3">
      <c r="A4" s="26"/>
      <c r="B4" s="35" t="s">
        <v>170</v>
      </c>
      <c r="C4" s="27" t="s">
        <v>89</v>
      </c>
      <c r="D4" s="27" t="s">
        <v>242</v>
      </c>
      <c r="E4" s="27" t="s">
        <v>89</v>
      </c>
      <c r="F4" s="27"/>
      <c r="G4" s="28">
        <v>0.92</v>
      </c>
      <c r="H4" s="28">
        <v>0.6</v>
      </c>
      <c r="I4" s="36" t="s">
        <v>97</v>
      </c>
    </row>
    <row r="5" spans="1:9" s="23" customFormat="1" ht="11.25" customHeight="1" x14ac:dyDescent="0.3">
      <c r="A5" s="26"/>
      <c r="B5" s="37" t="s">
        <v>171</v>
      </c>
      <c r="C5" s="29" t="s">
        <v>89</v>
      </c>
      <c r="D5" s="29" t="s">
        <v>90</v>
      </c>
      <c r="E5" s="29" t="s">
        <v>89</v>
      </c>
      <c r="F5" s="29" t="s">
        <v>90</v>
      </c>
      <c r="G5" s="30">
        <v>1</v>
      </c>
      <c r="H5" s="30">
        <v>1</v>
      </c>
      <c r="I5" s="38" t="s">
        <v>87</v>
      </c>
    </row>
    <row r="6" spans="1:9" s="23" customFormat="1" ht="11.25" customHeight="1" x14ac:dyDescent="0.3">
      <c r="A6" s="26"/>
      <c r="B6" s="37" t="s">
        <v>172</v>
      </c>
      <c r="C6" s="29" t="s">
        <v>91</v>
      </c>
      <c r="D6" s="29" t="s">
        <v>92</v>
      </c>
      <c r="E6" s="29" t="s">
        <v>91</v>
      </c>
      <c r="F6" s="29" t="s">
        <v>92</v>
      </c>
      <c r="G6" s="30">
        <v>1</v>
      </c>
      <c r="H6" s="30">
        <v>1</v>
      </c>
      <c r="I6" s="38" t="s">
        <v>87</v>
      </c>
    </row>
    <row r="7" spans="1:9" s="23" customFormat="1" ht="11.25" customHeight="1" x14ac:dyDescent="0.3">
      <c r="A7" s="26"/>
      <c r="B7" s="35" t="s">
        <v>173</v>
      </c>
      <c r="C7" s="27" t="s">
        <v>92</v>
      </c>
      <c r="D7" s="27" t="s">
        <v>242</v>
      </c>
      <c r="E7" s="27" t="s">
        <v>92</v>
      </c>
      <c r="F7" s="27"/>
      <c r="G7" s="28">
        <v>0.87</v>
      </c>
      <c r="H7" s="28">
        <v>0.35</v>
      </c>
      <c r="I7" s="36" t="s">
        <v>97</v>
      </c>
    </row>
    <row r="8" spans="1:9" s="23" customFormat="1" ht="11.25" customHeight="1" x14ac:dyDescent="0.3">
      <c r="A8" s="26"/>
      <c r="B8" s="37" t="s">
        <v>174</v>
      </c>
      <c r="C8" s="29" t="s">
        <v>92</v>
      </c>
      <c r="D8" s="29" t="s">
        <v>92</v>
      </c>
      <c r="E8" s="29" t="s">
        <v>92</v>
      </c>
      <c r="F8" s="29" t="s">
        <v>92</v>
      </c>
      <c r="G8" s="30">
        <v>1</v>
      </c>
      <c r="H8" s="30">
        <v>1</v>
      </c>
      <c r="I8" s="38" t="s">
        <v>87</v>
      </c>
    </row>
    <row r="9" spans="1:9" s="23" customFormat="1" ht="11.25" customHeight="1" x14ac:dyDescent="0.3">
      <c r="A9" s="26"/>
      <c r="B9" s="37" t="s">
        <v>175</v>
      </c>
      <c r="C9" s="29" t="s">
        <v>93</v>
      </c>
      <c r="D9" s="29" t="s">
        <v>94</v>
      </c>
      <c r="E9" s="29" t="s">
        <v>93</v>
      </c>
      <c r="F9" s="29" t="s">
        <v>94</v>
      </c>
      <c r="G9" s="30">
        <v>1</v>
      </c>
      <c r="H9" s="30">
        <v>1</v>
      </c>
      <c r="I9" s="38" t="s">
        <v>87</v>
      </c>
    </row>
    <row r="10" spans="1:9" s="23" customFormat="1" ht="11.25" customHeight="1" x14ac:dyDescent="0.3">
      <c r="A10" s="26"/>
      <c r="B10" s="37" t="s">
        <v>176</v>
      </c>
      <c r="C10" s="29" t="s">
        <v>93</v>
      </c>
      <c r="D10" s="29" t="s">
        <v>94</v>
      </c>
      <c r="E10" s="29" t="s">
        <v>93</v>
      </c>
      <c r="F10" s="29" t="s">
        <v>94</v>
      </c>
      <c r="G10" s="30">
        <v>1</v>
      </c>
      <c r="H10" s="30">
        <v>1</v>
      </c>
      <c r="I10" s="38" t="s">
        <v>87</v>
      </c>
    </row>
    <row r="11" spans="1:9" s="23" customFormat="1" ht="11.25" customHeight="1" x14ac:dyDescent="0.3">
      <c r="A11" s="26"/>
      <c r="B11" s="37" t="s">
        <v>177</v>
      </c>
      <c r="C11" s="29" t="s">
        <v>103</v>
      </c>
      <c r="D11" s="29" t="s">
        <v>103</v>
      </c>
      <c r="E11" s="29" t="s">
        <v>103</v>
      </c>
      <c r="F11" s="29" t="s">
        <v>103</v>
      </c>
      <c r="G11" s="30">
        <v>1</v>
      </c>
      <c r="H11" s="30">
        <v>1</v>
      </c>
      <c r="I11" s="38" t="s">
        <v>87</v>
      </c>
    </row>
    <row r="12" spans="1:9" s="23" customFormat="1" ht="11.25" customHeight="1" x14ac:dyDescent="0.3">
      <c r="A12" s="26"/>
      <c r="B12" s="37" t="s">
        <v>178</v>
      </c>
      <c r="C12" s="29" t="s">
        <v>148</v>
      </c>
      <c r="D12" s="29" t="s">
        <v>148</v>
      </c>
      <c r="E12" s="29" t="s">
        <v>148</v>
      </c>
      <c r="F12" s="29"/>
      <c r="G12" s="30">
        <v>1</v>
      </c>
      <c r="H12" s="30">
        <v>0.3</v>
      </c>
      <c r="I12" s="38" t="s">
        <v>97</v>
      </c>
    </row>
    <row r="13" spans="1:9" s="23" customFormat="1" ht="11.25" customHeight="1" x14ac:dyDescent="0.3">
      <c r="A13" s="26"/>
      <c r="B13" s="37" t="s">
        <v>179</v>
      </c>
      <c r="C13" s="29" t="s">
        <v>159</v>
      </c>
      <c r="D13" s="29" t="s">
        <v>96</v>
      </c>
      <c r="E13" s="29" t="s">
        <v>159</v>
      </c>
      <c r="F13" s="29" t="s">
        <v>96</v>
      </c>
      <c r="G13" s="30">
        <v>1</v>
      </c>
      <c r="H13" s="30">
        <v>1</v>
      </c>
      <c r="I13" s="38" t="s">
        <v>87</v>
      </c>
    </row>
    <row r="14" spans="1:9" s="23" customFormat="1" ht="11.25" customHeight="1" x14ac:dyDescent="0.3">
      <c r="A14" s="26"/>
      <c r="B14" s="37" t="s">
        <v>180</v>
      </c>
      <c r="C14" s="29" t="s">
        <v>125</v>
      </c>
      <c r="D14" s="29" t="s">
        <v>242</v>
      </c>
      <c r="E14" s="29" t="s">
        <v>125</v>
      </c>
      <c r="F14" s="29"/>
      <c r="G14" s="30">
        <v>0.8</v>
      </c>
      <c r="H14" s="30">
        <v>0</v>
      </c>
      <c r="I14" s="38" t="s">
        <v>97</v>
      </c>
    </row>
    <row r="15" spans="1:9" s="23" customFormat="1" ht="11.25" customHeight="1" x14ac:dyDescent="0.3">
      <c r="A15" s="26"/>
      <c r="B15" s="35" t="s">
        <v>181</v>
      </c>
      <c r="C15" s="27" t="s">
        <v>92</v>
      </c>
      <c r="D15" s="27" t="s">
        <v>160</v>
      </c>
      <c r="E15" s="27" t="s">
        <v>92</v>
      </c>
      <c r="F15" s="27" t="s">
        <v>160</v>
      </c>
      <c r="G15" s="28">
        <v>1</v>
      </c>
      <c r="H15" s="28">
        <v>1</v>
      </c>
      <c r="I15" s="36" t="s">
        <v>87</v>
      </c>
    </row>
    <row r="16" spans="1:9" s="23" customFormat="1" ht="11.25" customHeight="1" x14ac:dyDescent="0.3">
      <c r="A16" s="26"/>
      <c r="B16" s="37" t="s">
        <v>182</v>
      </c>
      <c r="C16" s="29" t="s">
        <v>92</v>
      </c>
      <c r="D16" s="29" t="s">
        <v>160</v>
      </c>
      <c r="E16" s="29" t="s">
        <v>92</v>
      </c>
      <c r="F16" s="29" t="s">
        <v>160</v>
      </c>
      <c r="G16" s="30">
        <v>1</v>
      </c>
      <c r="H16" s="30">
        <v>1</v>
      </c>
      <c r="I16" s="38" t="s">
        <v>87</v>
      </c>
    </row>
    <row r="17" spans="1:9" s="23" customFormat="1" ht="11.25" customHeight="1" x14ac:dyDescent="0.3">
      <c r="A17" s="26"/>
      <c r="B17" s="35" t="s">
        <v>183</v>
      </c>
      <c r="C17" s="27" t="s">
        <v>92</v>
      </c>
      <c r="D17" s="27" t="s">
        <v>148</v>
      </c>
      <c r="E17" s="27" t="s">
        <v>92</v>
      </c>
      <c r="F17" s="27" t="s">
        <v>148</v>
      </c>
      <c r="G17" s="28">
        <v>1</v>
      </c>
      <c r="H17" s="28">
        <v>1</v>
      </c>
      <c r="I17" s="36" t="s">
        <v>87</v>
      </c>
    </row>
    <row r="18" spans="1:9" s="23" customFormat="1" ht="11.25" customHeight="1" x14ac:dyDescent="0.3">
      <c r="A18" s="26"/>
      <c r="B18" s="37" t="s">
        <v>184</v>
      </c>
      <c r="C18" s="29" t="s">
        <v>92</v>
      </c>
      <c r="D18" s="29" t="s">
        <v>117</v>
      </c>
      <c r="E18" s="29" t="s">
        <v>92</v>
      </c>
      <c r="F18" s="29" t="s">
        <v>117</v>
      </c>
      <c r="G18" s="30">
        <v>1</v>
      </c>
      <c r="H18" s="30">
        <v>1</v>
      </c>
      <c r="I18" s="38" t="s">
        <v>87</v>
      </c>
    </row>
    <row r="19" spans="1:9" s="23" customFormat="1" ht="11.25" customHeight="1" x14ac:dyDescent="0.3">
      <c r="A19" s="26"/>
      <c r="B19" s="37" t="s">
        <v>185</v>
      </c>
      <c r="C19" s="29" t="s">
        <v>95</v>
      </c>
      <c r="D19" s="29" t="s">
        <v>161</v>
      </c>
      <c r="E19" s="29" t="s">
        <v>95</v>
      </c>
      <c r="F19" s="29" t="s">
        <v>161</v>
      </c>
      <c r="G19" s="30">
        <v>1</v>
      </c>
      <c r="H19" s="30">
        <v>1</v>
      </c>
      <c r="I19" s="38" t="s">
        <v>87</v>
      </c>
    </row>
    <row r="20" spans="1:9" s="23" customFormat="1" ht="11.25" customHeight="1" x14ac:dyDescent="0.3">
      <c r="A20" s="26"/>
      <c r="B20" s="37" t="s">
        <v>186</v>
      </c>
      <c r="C20" s="29" t="s">
        <v>98</v>
      </c>
      <c r="D20" s="29" t="s">
        <v>121</v>
      </c>
      <c r="E20" s="29" t="s">
        <v>98</v>
      </c>
      <c r="F20" s="29" t="s">
        <v>121</v>
      </c>
      <c r="G20" s="30">
        <v>1</v>
      </c>
      <c r="H20" s="30">
        <v>1</v>
      </c>
      <c r="I20" s="38" t="s">
        <v>87</v>
      </c>
    </row>
    <row r="21" spans="1:9" s="23" customFormat="1" ht="11.25" customHeight="1" x14ac:dyDescent="0.3">
      <c r="A21" s="26"/>
      <c r="B21" s="37" t="s">
        <v>187</v>
      </c>
      <c r="C21" s="29" t="s">
        <v>99</v>
      </c>
      <c r="D21" s="29" t="s">
        <v>99</v>
      </c>
      <c r="E21" s="29" t="s">
        <v>99</v>
      </c>
      <c r="F21" s="29" t="s">
        <v>99</v>
      </c>
      <c r="G21" s="30">
        <v>1</v>
      </c>
      <c r="H21" s="30">
        <v>1</v>
      </c>
      <c r="I21" s="38" t="s">
        <v>87</v>
      </c>
    </row>
    <row r="22" spans="1:9" s="23" customFormat="1" ht="11.25" customHeight="1" x14ac:dyDescent="0.3">
      <c r="A22" s="26"/>
      <c r="B22" s="37" t="s">
        <v>188</v>
      </c>
      <c r="C22" s="29" t="s">
        <v>96</v>
      </c>
      <c r="D22" s="29" t="s">
        <v>148</v>
      </c>
      <c r="E22" s="29" t="s">
        <v>96</v>
      </c>
      <c r="F22" s="29" t="s">
        <v>148</v>
      </c>
      <c r="G22" s="30">
        <v>1</v>
      </c>
      <c r="H22" s="30">
        <v>1</v>
      </c>
      <c r="I22" s="38" t="s">
        <v>87</v>
      </c>
    </row>
    <row r="23" spans="1:9" s="23" customFormat="1" ht="11.25" customHeight="1" x14ac:dyDescent="0.3">
      <c r="A23" s="26"/>
      <c r="B23" s="35" t="s">
        <v>189</v>
      </c>
      <c r="C23" s="27" t="s">
        <v>92</v>
      </c>
      <c r="D23" s="27" t="s">
        <v>128</v>
      </c>
      <c r="E23" s="27" t="s">
        <v>92</v>
      </c>
      <c r="F23" s="27"/>
      <c r="G23" s="28">
        <v>0.88</v>
      </c>
      <c r="H23" s="28">
        <v>0.86</v>
      </c>
      <c r="I23" s="36" t="s">
        <v>97</v>
      </c>
    </row>
    <row r="24" spans="1:9" s="23" customFormat="1" ht="11.25" customHeight="1" x14ac:dyDescent="0.3">
      <c r="A24" s="26"/>
      <c r="B24" s="37" t="s">
        <v>191</v>
      </c>
      <c r="C24" s="29" t="s">
        <v>92</v>
      </c>
      <c r="D24" s="29" t="s">
        <v>118</v>
      </c>
      <c r="E24" s="29" t="s">
        <v>92</v>
      </c>
      <c r="F24" s="29" t="s">
        <v>118</v>
      </c>
      <c r="G24" s="30">
        <v>1</v>
      </c>
      <c r="H24" s="30">
        <v>1</v>
      </c>
      <c r="I24" s="38" t="s">
        <v>87</v>
      </c>
    </row>
    <row r="25" spans="1:9" s="23" customFormat="1" ht="11.25" customHeight="1" x14ac:dyDescent="0.3">
      <c r="A25" s="26"/>
      <c r="B25" s="37" t="s">
        <v>192</v>
      </c>
      <c r="C25" s="29" t="s">
        <v>98</v>
      </c>
      <c r="D25" s="29" t="s">
        <v>96</v>
      </c>
      <c r="E25" s="29" t="s">
        <v>98</v>
      </c>
      <c r="F25" s="29" t="s">
        <v>96</v>
      </c>
      <c r="G25" s="30">
        <v>1</v>
      </c>
      <c r="H25" s="30">
        <v>1</v>
      </c>
      <c r="I25" s="38" t="s">
        <v>87</v>
      </c>
    </row>
    <row r="26" spans="1:9" s="23" customFormat="1" ht="11.25" customHeight="1" x14ac:dyDescent="0.3">
      <c r="A26" s="26"/>
      <c r="B26" s="37" t="s">
        <v>193</v>
      </c>
      <c r="C26" s="29" t="s">
        <v>101</v>
      </c>
      <c r="D26" s="29" t="s">
        <v>122</v>
      </c>
      <c r="E26" s="29" t="s">
        <v>101</v>
      </c>
      <c r="F26" s="29"/>
      <c r="G26" s="30">
        <v>1</v>
      </c>
      <c r="H26" s="30">
        <v>0.9</v>
      </c>
      <c r="I26" s="38" t="s">
        <v>97</v>
      </c>
    </row>
    <row r="27" spans="1:9" s="23" customFormat="1" ht="11.25" customHeight="1" x14ac:dyDescent="0.3">
      <c r="A27" s="26"/>
      <c r="B27" s="37" t="s">
        <v>194</v>
      </c>
      <c r="C27" s="29" t="s">
        <v>141</v>
      </c>
      <c r="D27" s="29" t="s">
        <v>128</v>
      </c>
      <c r="E27" s="29" t="s">
        <v>141</v>
      </c>
      <c r="F27" s="29"/>
      <c r="G27" s="30">
        <v>0</v>
      </c>
      <c r="H27" s="30">
        <v>0</v>
      </c>
      <c r="I27" s="38"/>
    </row>
    <row r="28" spans="1:9" s="23" customFormat="1" ht="11.25" customHeight="1" x14ac:dyDescent="0.3">
      <c r="A28" s="26"/>
      <c r="B28" s="35" t="s">
        <v>195</v>
      </c>
      <c r="C28" s="27" t="s">
        <v>100</v>
      </c>
      <c r="D28" s="27" t="s">
        <v>233</v>
      </c>
      <c r="E28" s="27" t="s">
        <v>100</v>
      </c>
      <c r="F28" s="27" t="s">
        <v>233</v>
      </c>
      <c r="G28" s="28">
        <v>1</v>
      </c>
      <c r="H28" s="28">
        <v>1</v>
      </c>
      <c r="I28" s="36" t="s">
        <v>87</v>
      </c>
    </row>
    <row r="29" spans="1:9" s="23" customFormat="1" ht="11.25" customHeight="1" x14ac:dyDescent="0.3">
      <c r="A29" s="26"/>
      <c r="B29" s="37" t="s">
        <v>196</v>
      </c>
      <c r="C29" s="29" t="s">
        <v>100</v>
      </c>
      <c r="D29" s="29" t="s">
        <v>190</v>
      </c>
      <c r="E29" s="29" t="s">
        <v>100</v>
      </c>
      <c r="F29" s="29" t="s">
        <v>190</v>
      </c>
      <c r="G29" s="30">
        <v>1</v>
      </c>
      <c r="H29" s="30">
        <v>1</v>
      </c>
      <c r="I29" s="38" t="s">
        <v>87</v>
      </c>
    </row>
    <row r="30" spans="1:9" s="23" customFormat="1" ht="11.25" customHeight="1" x14ac:dyDescent="0.3">
      <c r="A30" s="26"/>
      <c r="B30" s="37" t="s">
        <v>197</v>
      </c>
      <c r="C30" s="29" t="s">
        <v>103</v>
      </c>
      <c r="D30" s="29" t="s">
        <v>233</v>
      </c>
      <c r="E30" s="29" t="s">
        <v>103</v>
      </c>
      <c r="F30" s="29" t="s">
        <v>233</v>
      </c>
      <c r="G30" s="30">
        <v>1</v>
      </c>
      <c r="H30" s="30">
        <v>1</v>
      </c>
      <c r="I30" s="38" t="s">
        <v>87</v>
      </c>
    </row>
    <row r="31" spans="1:9" s="23" customFormat="1" ht="11.25" customHeight="1" x14ac:dyDescent="0.3">
      <c r="A31" s="26"/>
      <c r="B31" s="35" t="s">
        <v>198</v>
      </c>
      <c r="C31" s="27" t="s">
        <v>103</v>
      </c>
      <c r="D31" s="27" t="s">
        <v>234</v>
      </c>
      <c r="E31" s="27" t="s">
        <v>103</v>
      </c>
      <c r="F31" s="27" t="s">
        <v>234</v>
      </c>
      <c r="G31" s="28">
        <v>1</v>
      </c>
      <c r="H31" s="28">
        <v>1</v>
      </c>
      <c r="I31" s="36" t="s">
        <v>87</v>
      </c>
    </row>
    <row r="32" spans="1:9" s="23" customFormat="1" ht="11.25" customHeight="1" thickBot="1" x14ac:dyDescent="0.35">
      <c r="A32" s="26"/>
      <c r="B32" s="52" t="s">
        <v>199</v>
      </c>
      <c r="C32" s="53" t="s">
        <v>103</v>
      </c>
      <c r="D32" s="53" t="s">
        <v>234</v>
      </c>
      <c r="E32" s="53" t="s">
        <v>103</v>
      </c>
      <c r="F32" s="53" t="s">
        <v>234</v>
      </c>
      <c r="G32" s="54">
        <v>1</v>
      </c>
      <c r="H32" s="54">
        <v>1</v>
      </c>
      <c r="I32" s="55" t="s">
        <v>87</v>
      </c>
    </row>
    <row r="33" spans="1:9" ht="22.5" x14ac:dyDescent="0.3">
      <c r="A33" s="24"/>
      <c r="B33" s="56" t="s">
        <v>86</v>
      </c>
      <c r="C33" s="57" t="s">
        <v>150</v>
      </c>
      <c r="D33" s="57" t="s">
        <v>149</v>
      </c>
      <c r="E33" s="57" t="s">
        <v>151</v>
      </c>
      <c r="F33" s="57" t="s">
        <v>152</v>
      </c>
      <c r="G33" s="57" t="s">
        <v>153</v>
      </c>
      <c r="H33" s="57" t="s">
        <v>154</v>
      </c>
      <c r="I33" s="58" t="s">
        <v>88</v>
      </c>
    </row>
    <row r="34" spans="1:9" s="23" customFormat="1" ht="11.25" customHeight="1" x14ac:dyDescent="0.3">
      <c r="A34" s="26"/>
      <c r="B34" s="35" t="s">
        <v>200</v>
      </c>
      <c r="C34" s="27" t="s">
        <v>123</v>
      </c>
      <c r="D34" s="27" t="s">
        <v>124</v>
      </c>
      <c r="E34" s="27" t="s">
        <v>123</v>
      </c>
      <c r="F34" s="27" t="s">
        <v>257</v>
      </c>
      <c r="G34" s="28">
        <v>1</v>
      </c>
      <c r="H34" s="28">
        <v>1</v>
      </c>
      <c r="I34" s="36" t="s">
        <v>87</v>
      </c>
    </row>
    <row r="35" spans="1:9" s="23" customFormat="1" ht="11.25" customHeight="1" x14ac:dyDescent="0.3">
      <c r="A35" s="26"/>
      <c r="B35" s="37" t="s">
        <v>201</v>
      </c>
      <c r="C35" s="29" t="s">
        <v>123</v>
      </c>
      <c r="D35" s="29" t="s">
        <v>125</v>
      </c>
      <c r="E35" s="29" t="s">
        <v>123</v>
      </c>
      <c r="F35" s="29" t="s">
        <v>125</v>
      </c>
      <c r="G35" s="30">
        <v>1</v>
      </c>
      <c r="H35" s="30">
        <v>1</v>
      </c>
      <c r="I35" s="38" t="s">
        <v>87</v>
      </c>
    </row>
    <row r="36" spans="1:9" s="23" customFormat="1" ht="11.25" customHeight="1" x14ac:dyDescent="0.3">
      <c r="A36" s="26"/>
      <c r="B36" s="37" t="s">
        <v>202</v>
      </c>
      <c r="C36" s="29" t="s">
        <v>125</v>
      </c>
      <c r="D36" s="29" t="s">
        <v>124</v>
      </c>
      <c r="E36" s="29" t="s">
        <v>258</v>
      </c>
      <c r="F36" s="29" t="s">
        <v>257</v>
      </c>
      <c r="G36" s="30">
        <v>1</v>
      </c>
      <c r="H36" s="30">
        <v>1</v>
      </c>
      <c r="I36" s="38" t="s">
        <v>87</v>
      </c>
    </row>
    <row r="37" spans="1:9" s="23" customFormat="1" ht="11.25" customHeight="1" x14ac:dyDescent="0.3">
      <c r="A37" s="26"/>
      <c r="B37" s="35" t="s">
        <v>203</v>
      </c>
      <c r="C37" s="27" t="s">
        <v>126</v>
      </c>
      <c r="D37" s="27" t="s">
        <v>127</v>
      </c>
      <c r="E37" s="27"/>
      <c r="F37" s="27"/>
      <c r="G37" s="28">
        <v>0</v>
      </c>
      <c r="H37" s="28">
        <v>0</v>
      </c>
      <c r="I37" s="36"/>
    </row>
    <row r="38" spans="1:9" s="23" customFormat="1" ht="11.25" customHeight="1" x14ac:dyDescent="0.3">
      <c r="A38" s="26"/>
      <c r="B38" s="37" t="s">
        <v>204</v>
      </c>
      <c r="C38" s="29" t="s">
        <v>126</v>
      </c>
      <c r="D38" s="29" t="s">
        <v>128</v>
      </c>
      <c r="E38" s="29"/>
      <c r="F38" s="29"/>
      <c r="G38" s="30">
        <v>0</v>
      </c>
      <c r="H38" s="30">
        <v>0</v>
      </c>
      <c r="I38" s="38"/>
    </row>
    <row r="39" spans="1:9" s="23" customFormat="1" ht="11.25" customHeight="1" x14ac:dyDescent="0.3">
      <c r="A39" s="26"/>
      <c r="B39" s="37" t="s">
        <v>205</v>
      </c>
      <c r="C39" s="29" t="s">
        <v>129</v>
      </c>
      <c r="D39" s="29" t="s">
        <v>130</v>
      </c>
      <c r="E39" s="29"/>
      <c r="F39" s="29"/>
      <c r="G39" s="30">
        <v>0</v>
      </c>
      <c r="H39" s="30">
        <v>0</v>
      </c>
      <c r="I39" s="38"/>
    </row>
    <row r="40" spans="1:9" s="23" customFormat="1" ht="11.25" customHeight="1" x14ac:dyDescent="0.3">
      <c r="A40" s="26"/>
      <c r="B40" s="37" t="s">
        <v>206</v>
      </c>
      <c r="C40" s="29" t="s">
        <v>131</v>
      </c>
      <c r="D40" s="29" t="s">
        <v>132</v>
      </c>
      <c r="E40" s="29"/>
      <c r="F40" s="29"/>
      <c r="G40" s="30">
        <v>0</v>
      </c>
      <c r="H40" s="30">
        <v>0</v>
      </c>
      <c r="I40" s="38"/>
    </row>
    <row r="41" spans="1:9" s="23" customFormat="1" ht="11.25" customHeight="1" x14ac:dyDescent="0.3">
      <c r="A41" s="26"/>
      <c r="B41" s="37" t="s">
        <v>207</v>
      </c>
      <c r="C41" s="29" t="s">
        <v>133</v>
      </c>
      <c r="D41" s="29" t="s">
        <v>127</v>
      </c>
      <c r="E41" s="29"/>
      <c r="F41" s="29"/>
      <c r="G41" s="30">
        <v>0</v>
      </c>
      <c r="H41" s="30">
        <v>0</v>
      </c>
      <c r="I41" s="38"/>
    </row>
    <row r="42" spans="1:9" s="23" customFormat="1" ht="11.25" customHeight="1" x14ac:dyDescent="0.3">
      <c r="A42" s="26"/>
      <c r="B42" s="35" t="s">
        <v>208</v>
      </c>
      <c r="C42" s="27" t="s">
        <v>126</v>
      </c>
      <c r="D42" s="27" t="s">
        <v>116</v>
      </c>
      <c r="E42" s="27"/>
      <c r="F42" s="27"/>
      <c r="G42" s="28">
        <v>0</v>
      </c>
      <c r="H42" s="28">
        <v>0</v>
      </c>
      <c r="I42" s="36"/>
    </row>
    <row r="43" spans="1:9" s="23" customFormat="1" ht="11.25" customHeight="1" x14ac:dyDescent="0.3">
      <c r="A43" s="26"/>
      <c r="B43" s="37" t="s">
        <v>209</v>
      </c>
      <c r="C43" s="29" t="s">
        <v>126</v>
      </c>
      <c r="D43" s="29" t="s">
        <v>128</v>
      </c>
      <c r="E43" s="29"/>
      <c r="F43" s="29"/>
      <c r="G43" s="30">
        <v>0</v>
      </c>
      <c r="H43" s="30">
        <v>0</v>
      </c>
      <c r="I43" s="38"/>
    </row>
    <row r="44" spans="1:9" s="23" customFormat="1" ht="11.25" customHeight="1" x14ac:dyDescent="0.3">
      <c r="A44" s="26"/>
      <c r="B44" s="37" t="s">
        <v>210</v>
      </c>
      <c r="C44" s="29" t="s">
        <v>134</v>
      </c>
      <c r="D44" s="29" t="s">
        <v>134</v>
      </c>
      <c r="E44" s="29"/>
      <c r="F44" s="29"/>
      <c r="G44" s="30">
        <v>0</v>
      </c>
      <c r="H44" s="30">
        <v>0</v>
      </c>
      <c r="I44" s="38"/>
    </row>
    <row r="45" spans="1:9" s="23" customFormat="1" ht="11.25" customHeight="1" x14ac:dyDescent="0.3">
      <c r="A45" s="26"/>
      <c r="B45" s="37" t="s">
        <v>211</v>
      </c>
      <c r="C45" s="29" t="s">
        <v>135</v>
      </c>
      <c r="D45" s="29" t="s">
        <v>136</v>
      </c>
      <c r="E45" s="29"/>
      <c r="F45" s="29"/>
      <c r="G45" s="30">
        <v>0</v>
      </c>
      <c r="H45" s="30">
        <v>0</v>
      </c>
      <c r="I45" s="38"/>
    </row>
    <row r="46" spans="1:9" s="23" customFormat="1" ht="11.25" customHeight="1" x14ac:dyDescent="0.3">
      <c r="A46" s="26"/>
      <c r="B46" s="37" t="s">
        <v>212</v>
      </c>
      <c r="C46" s="29" t="s">
        <v>136</v>
      </c>
      <c r="D46" s="29" t="s">
        <v>137</v>
      </c>
      <c r="E46" s="29"/>
      <c r="F46" s="29"/>
      <c r="G46" s="30">
        <v>0</v>
      </c>
      <c r="H46" s="30">
        <v>0</v>
      </c>
      <c r="I46" s="38"/>
    </row>
    <row r="47" spans="1:9" s="23" customFormat="1" ht="11.25" customHeight="1" x14ac:dyDescent="0.3">
      <c r="A47" s="26"/>
      <c r="B47" s="37" t="s">
        <v>213</v>
      </c>
      <c r="C47" s="29" t="s">
        <v>137</v>
      </c>
      <c r="D47" s="29" t="s">
        <v>137</v>
      </c>
      <c r="E47" s="29"/>
      <c r="F47" s="29"/>
      <c r="G47" s="30">
        <v>0</v>
      </c>
      <c r="H47" s="30">
        <v>0</v>
      </c>
      <c r="I47" s="38"/>
    </row>
    <row r="48" spans="1:9" s="23" customFormat="1" ht="11.25" customHeight="1" x14ac:dyDescent="0.3">
      <c r="A48" s="26"/>
      <c r="B48" s="37" t="s">
        <v>214</v>
      </c>
      <c r="C48" s="29" t="s">
        <v>126</v>
      </c>
      <c r="D48" s="29" t="s">
        <v>137</v>
      </c>
      <c r="E48" s="29"/>
      <c r="F48" s="29"/>
      <c r="G48" s="30">
        <v>0</v>
      </c>
      <c r="H48" s="30">
        <v>0</v>
      </c>
      <c r="I48" s="38"/>
    </row>
    <row r="49" spans="1:9" s="23" customFormat="1" ht="11.25" customHeight="1" x14ac:dyDescent="0.3">
      <c r="A49" s="26"/>
      <c r="B49" s="35" t="s">
        <v>215</v>
      </c>
      <c r="C49" s="27" t="s">
        <v>98</v>
      </c>
      <c r="D49" s="27" t="s">
        <v>232</v>
      </c>
      <c r="E49" s="27" t="s">
        <v>98</v>
      </c>
      <c r="F49" s="27"/>
      <c r="G49" s="28">
        <v>0.52</v>
      </c>
      <c r="H49" s="28">
        <v>0.49</v>
      </c>
      <c r="I49" s="36" t="s">
        <v>97</v>
      </c>
    </row>
    <row r="50" spans="1:9" s="23" customFormat="1" ht="11.25" customHeight="1" x14ac:dyDescent="0.3">
      <c r="A50" s="26"/>
      <c r="B50" s="37" t="s">
        <v>216</v>
      </c>
      <c r="C50" s="29" t="s">
        <v>98</v>
      </c>
      <c r="D50" s="29" t="s">
        <v>120</v>
      </c>
      <c r="E50" s="29" t="s">
        <v>98</v>
      </c>
      <c r="F50" s="29"/>
      <c r="G50" s="30">
        <v>1</v>
      </c>
      <c r="H50" s="30">
        <v>0.85</v>
      </c>
      <c r="I50" s="38" t="s">
        <v>97</v>
      </c>
    </row>
    <row r="51" spans="1:9" s="23" customFormat="1" ht="11.25" customHeight="1" thickBot="1" x14ac:dyDescent="0.35">
      <c r="A51" s="26"/>
      <c r="B51" s="39" t="s">
        <v>217</v>
      </c>
      <c r="C51" s="40" t="s">
        <v>235</v>
      </c>
      <c r="D51" s="40" t="s">
        <v>232</v>
      </c>
      <c r="E51" s="40" t="s">
        <v>235</v>
      </c>
      <c r="F51" s="40"/>
      <c r="G51" s="41">
        <v>0</v>
      </c>
      <c r="H51" s="41">
        <v>0.1</v>
      </c>
      <c r="I51" s="42"/>
    </row>
    <row r="52" spans="1:9" s="23" customFormat="1" ht="11.25" customHeight="1" x14ac:dyDescent="0.3">
      <c r="A52" s="26"/>
      <c r="B52" s="31" t="s">
        <v>146</v>
      </c>
      <c r="C52" s="32" t="s">
        <v>110</v>
      </c>
      <c r="D52" s="32" t="s">
        <v>133</v>
      </c>
      <c r="E52" s="32" t="s">
        <v>110</v>
      </c>
      <c r="F52" s="32"/>
      <c r="G52" s="33">
        <v>0.85</v>
      </c>
      <c r="H52" s="33">
        <v>0.71</v>
      </c>
      <c r="I52" s="34" t="s">
        <v>97</v>
      </c>
    </row>
    <row r="53" spans="1:9" s="23" customFormat="1" ht="11.25" customHeight="1" x14ac:dyDescent="0.3">
      <c r="A53" s="26"/>
      <c r="B53" s="35" t="s">
        <v>218</v>
      </c>
      <c r="C53" s="27" t="s">
        <v>104</v>
      </c>
      <c r="D53" s="27" t="s">
        <v>243</v>
      </c>
      <c r="E53" s="27" t="s">
        <v>104</v>
      </c>
      <c r="F53" s="27"/>
      <c r="G53" s="28">
        <v>1</v>
      </c>
      <c r="H53" s="28">
        <v>0.96</v>
      </c>
      <c r="I53" s="36" t="s">
        <v>97</v>
      </c>
    </row>
    <row r="54" spans="1:9" s="23" customFormat="1" ht="11.25" customHeight="1" x14ac:dyDescent="0.3">
      <c r="A54" s="26"/>
      <c r="B54" s="37" t="s">
        <v>219</v>
      </c>
      <c r="C54" s="29" t="s">
        <v>104</v>
      </c>
      <c r="D54" s="29" t="s">
        <v>147</v>
      </c>
      <c r="E54" s="29" t="s">
        <v>104</v>
      </c>
      <c r="F54" s="29" t="s">
        <v>147</v>
      </c>
      <c r="G54" s="30">
        <v>1</v>
      </c>
      <c r="H54" s="30">
        <v>1</v>
      </c>
      <c r="I54" s="38" t="s">
        <v>87</v>
      </c>
    </row>
    <row r="55" spans="1:9" s="23" customFormat="1" ht="11.25" customHeight="1" x14ac:dyDescent="0.3">
      <c r="A55" s="26"/>
      <c r="B55" s="37" t="s">
        <v>220</v>
      </c>
      <c r="C55" s="29" t="s">
        <v>109</v>
      </c>
      <c r="D55" s="29" t="s">
        <v>93</v>
      </c>
      <c r="E55" s="29" t="s">
        <v>109</v>
      </c>
      <c r="F55" s="29" t="s">
        <v>93</v>
      </c>
      <c r="G55" s="30">
        <v>1</v>
      </c>
      <c r="H55" s="30">
        <v>1</v>
      </c>
      <c r="I55" s="38" t="s">
        <v>87</v>
      </c>
    </row>
    <row r="56" spans="1:9" s="23" customFormat="1" ht="11.25" customHeight="1" x14ac:dyDescent="0.3">
      <c r="A56" s="26"/>
      <c r="B56" s="37" t="s">
        <v>221</v>
      </c>
      <c r="C56" s="29" t="s">
        <v>98</v>
      </c>
      <c r="D56" s="29" t="s">
        <v>119</v>
      </c>
      <c r="E56" s="29" t="s">
        <v>98</v>
      </c>
      <c r="F56" s="29" t="s">
        <v>119</v>
      </c>
      <c r="G56" s="30">
        <v>1</v>
      </c>
      <c r="H56" s="30">
        <v>1</v>
      </c>
      <c r="I56" s="38" t="s">
        <v>87</v>
      </c>
    </row>
    <row r="57" spans="1:9" s="23" customFormat="1" ht="11.25" customHeight="1" x14ac:dyDescent="0.3">
      <c r="A57" s="26"/>
      <c r="B57" s="37" t="s">
        <v>222</v>
      </c>
      <c r="C57" s="29" t="s">
        <v>96</v>
      </c>
      <c r="D57" s="29" t="s">
        <v>102</v>
      </c>
      <c r="E57" s="29" t="s">
        <v>96</v>
      </c>
      <c r="F57" s="29" t="s">
        <v>259</v>
      </c>
      <c r="G57" s="30">
        <v>1</v>
      </c>
      <c r="H57" s="30">
        <v>1</v>
      </c>
      <c r="I57" s="38" t="s">
        <v>87</v>
      </c>
    </row>
    <row r="58" spans="1:9" s="23" customFormat="1" ht="11.25" customHeight="1" x14ac:dyDescent="0.3">
      <c r="A58" s="26"/>
      <c r="B58" s="37" t="s">
        <v>223</v>
      </c>
      <c r="C58" s="29" t="s">
        <v>244</v>
      </c>
      <c r="D58" s="29" t="s">
        <v>243</v>
      </c>
      <c r="E58" s="29" t="s">
        <v>244</v>
      </c>
      <c r="F58" s="29"/>
      <c r="G58" s="30">
        <v>1</v>
      </c>
      <c r="H58" s="30">
        <v>0.8</v>
      </c>
      <c r="I58" s="38" t="s">
        <v>97</v>
      </c>
    </row>
    <row r="59" spans="1:9" s="23" customFormat="1" ht="11.25" customHeight="1" x14ac:dyDescent="0.3">
      <c r="A59" s="26"/>
      <c r="B59" s="35" t="s">
        <v>224</v>
      </c>
      <c r="C59" s="27" t="s">
        <v>139</v>
      </c>
      <c r="D59" s="27" t="s">
        <v>129</v>
      </c>
      <c r="E59" s="27" t="s">
        <v>139</v>
      </c>
      <c r="F59" s="27"/>
      <c r="G59" s="28">
        <v>0.8</v>
      </c>
      <c r="H59" s="28">
        <v>0.1</v>
      </c>
      <c r="I59" s="36" t="s">
        <v>97</v>
      </c>
    </row>
    <row r="60" spans="1:9" s="23" customFormat="1" ht="11.25" customHeight="1" x14ac:dyDescent="0.3">
      <c r="A60" s="26"/>
      <c r="B60" s="37" t="s">
        <v>225</v>
      </c>
      <c r="C60" s="29" t="s">
        <v>139</v>
      </c>
      <c r="D60" s="29" t="s">
        <v>124</v>
      </c>
      <c r="E60" s="29" t="s">
        <v>139</v>
      </c>
      <c r="F60" s="29"/>
      <c r="G60" s="30">
        <v>1</v>
      </c>
      <c r="H60" s="30">
        <v>0.8</v>
      </c>
      <c r="I60" s="38" t="s">
        <v>97</v>
      </c>
    </row>
    <row r="61" spans="1:9" s="23" customFormat="1" ht="11.25" customHeight="1" x14ac:dyDescent="0.3">
      <c r="A61" s="26"/>
      <c r="B61" s="37" t="s">
        <v>226</v>
      </c>
      <c r="C61" s="29" t="s">
        <v>139</v>
      </c>
      <c r="D61" s="29" t="s">
        <v>124</v>
      </c>
      <c r="E61" s="29"/>
      <c r="F61" s="29"/>
      <c r="G61" s="30">
        <v>1</v>
      </c>
      <c r="H61" s="30">
        <v>0</v>
      </c>
      <c r="I61" s="38" t="s">
        <v>97</v>
      </c>
    </row>
    <row r="62" spans="1:9" s="23" customFormat="1" ht="11.25" customHeight="1" x14ac:dyDescent="0.3">
      <c r="A62" s="26"/>
      <c r="B62" s="37" t="s">
        <v>227</v>
      </c>
      <c r="C62" s="29" t="s">
        <v>140</v>
      </c>
      <c r="D62" s="29" t="s">
        <v>141</v>
      </c>
      <c r="E62" s="29"/>
      <c r="F62" s="29"/>
      <c r="G62" s="30">
        <v>0.9</v>
      </c>
      <c r="H62" s="30">
        <v>0</v>
      </c>
      <c r="I62" s="38" t="s">
        <v>97</v>
      </c>
    </row>
    <row r="63" spans="1:9" s="23" customFormat="1" ht="11.25" customHeight="1" x14ac:dyDescent="0.3">
      <c r="A63" s="26"/>
      <c r="B63" s="37" t="s">
        <v>228</v>
      </c>
      <c r="C63" s="29" t="s">
        <v>140</v>
      </c>
      <c r="D63" s="29" t="s">
        <v>141</v>
      </c>
      <c r="E63" s="29"/>
      <c r="F63" s="29"/>
      <c r="G63" s="30">
        <v>0.9</v>
      </c>
      <c r="H63" s="30">
        <v>0</v>
      </c>
      <c r="I63" s="38" t="s">
        <v>97</v>
      </c>
    </row>
    <row r="64" spans="1:9" s="23" customFormat="1" ht="11.25" customHeight="1" x14ac:dyDescent="0.3">
      <c r="A64" s="26"/>
      <c r="B64" s="37" t="s">
        <v>229</v>
      </c>
      <c r="C64" s="29" t="s">
        <v>142</v>
      </c>
      <c r="D64" s="29" t="s">
        <v>129</v>
      </c>
      <c r="E64" s="29"/>
      <c r="F64" s="29"/>
      <c r="G64" s="30">
        <v>0.4</v>
      </c>
      <c r="H64" s="30">
        <v>0</v>
      </c>
      <c r="I64" s="38" t="s">
        <v>97</v>
      </c>
    </row>
    <row r="65" spans="1:9" s="23" customFormat="1" ht="11.25" customHeight="1" x14ac:dyDescent="0.3">
      <c r="A65" s="26"/>
      <c r="B65" s="35" t="s">
        <v>230</v>
      </c>
      <c r="C65" s="27" t="s">
        <v>143</v>
      </c>
      <c r="D65" s="27" t="s">
        <v>129</v>
      </c>
      <c r="E65" s="27"/>
      <c r="F65" s="27"/>
      <c r="G65" s="28">
        <v>0</v>
      </c>
      <c r="H65" s="28">
        <v>0</v>
      </c>
      <c r="I65" s="36"/>
    </row>
    <row r="66" spans="1:9" s="23" customFormat="1" ht="11.25" customHeight="1" thickBot="1" x14ac:dyDescent="0.35">
      <c r="A66" s="26"/>
      <c r="B66" s="39" t="s">
        <v>231</v>
      </c>
      <c r="C66" s="40" t="s">
        <v>143</v>
      </c>
      <c r="D66" s="40" t="s">
        <v>129</v>
      </c>
      <c r="E66" s="40"/>
      <c r="F66" s="40"/>
      <c r="G66" s="41">
        <v>0</v>
      </c>
      <c r="H66" s="41">
        <v>0</v>
      </c>
      <c r="I66" s="42"/>
    </row>
  </sheetData>
  <mergeCells count="1">
    <mergeCell ref="B1:H1"/>
  </mergeCells>
  <phoneticPr fontId="2" type="noConversion"/>
  <conditionalFormatting sqref="B3:I66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4" workbookViewId="0">
      <selection activeCell="B32" sqref="B32:I64"/>
    </sheetView>
  </sheetViews>
  <sheetFormatPr defaultColWidth="133.125" defaultRowHeight="16.5" x14ac:dyDescent="0.3"/>
  <cols>
    <col min="1" max="1" width="11.625" bestFit="1" customWidth="1"/>
    <col min="2" max="2" width="45" bestFit="1" customWidth="1"/>
    <col min="3" max="4" width="17.125" bestFit="1" customWidth="1"/>
    <col min="5" max="6" width="12.75" bestFit="1" customWidth="1"/>
    <col min="7" max="7" width="9.625" bestFit="1" customWidth="1"/>
    <col min="8" max="8" width="10.25" bestFit="1" customWidth="1"/>
  </cols>
  <sheetData>
    <row r="1" spans="1:9" x14ac:dyDescent="0.3">
      <c r="A1" s="46" t="s">
        <v>239</v>
      </c>
      <c r="B1" s="46" t="s">
        <v>86</v>
      </c>
      <c r="C1" s="46" t="s">
        <v>162</v>
      </c>
      <c r="D1" s="46" t="s">
        <v>163</v>
      </c>
      <c r="E1" s="46" t="s">
        <v>164</v>
      </c>
      <c r="F1" s="46" t="s">
        <v>165</v>
      </c>
      <c r="G1" s="46" t="s">
        <v>166</v>
      </c>
      <c r="H1" s="46" t="s">
        <v>167</v>
      </c>
      <c r="I1" s="46" t="s">
        <v>88</v>
      </c>
    </row>
    <row r="2" spans="1:9" x14ac:dyDescent="0.3">
      <c r="A2" s="47" t="s">
        <v>240</v>
      </c>
      <c r="B2" s="47" t="s">
        <v>145</v>
      </c>
      <c r="C2" s="47" t="s">
        <v>110</v>
      </c>
      <c r="D2" s="47" t="s">
        <v>144</v>
      </c>
      <c r="E2" s="47" t="s">
        <v>138</v>
      </c>
      <c r="F2" s="47" t="s">
        <v>255</v>
      </c>
      <c r="G2" s="48">
        <v>0.75</v>
      </c>
      <c r="H2" s="48">
        <v>0.71</v>
      </c>
      <c r="I2" s="47" t="s">
        <v>97</v>
      </c>
    </row>
    <row r="3" spans="1:9" x14ac:dyDescent="0.3">
      <c r="A3" s="47" t="s">
        <v>241</v>
      </c>
      <c r="B3" s="47" t="s">
        <v>170</v>
      </c>
      <c r="C3" s="47" t="s">
        <v>89</v>
      </c>
      <c r="D3" s="47" t="s">
        <v>242</v>
      </c>
      <c r="E3" s="47" t="s">
        <v>89</v>
      </c>
      <c r="F3" s="47" t="s">
        <v>255</v>
      </c>
      <c r="G3" s="48">
        <v>0.92</v>
      </c>
      <c r="H3" s="48">
        <v>0.6</v>
      </c>
      <c r="I3" s="47" t="s">
        <v>97</v>
      </c>
    </row>
    <row r="4" spans="1:9" x14ac:dyDescent="0.3">
      <c r="A4" s="49" t="s">
        <v>240</v>
      </c>
      <c r="B4" s="49" t="s">
        <v>171</v>
      </c>
      <c r="C4" s="49" t="s">
        <v>89</v>
      </c>
      <c r="D4" s="49" t="s">
        <v>90</v>
      </c>
      <c r="E4" s="49" t="s">
        <v>89</v>
      </c>
      <c r="F4" s="49" t="s">
        <v>90</v>
      </c>
      <c r="G4" s="50">
        <v>1</v>
      </c>
      <c r="H4" s="50">
        <v>1</v>
      </c>
      <c r="I4" s="49" t="s">
        <v>87</v>
      </c>
    </row>
    <row r="5" spans="1:9" x14ac:dyDescent="0.3">
      <c r="A5" s="49" t="s">
        <v>240</v>
      </c>
      <c r="B5" s="49" t="s">
        <v>172</v>
      </c>
      <c r="C5" s="49" t="s">
        <v>91</v>
      </c>
      <c r="D5" s="49" t="s">
        <v>92</v>
      </c>
      <c r="E5" s="49" t="s">
        <v>91</v>
      </c>
      <c r="F5" s="49" t="s">
        <v>92</v>
      </c>
      <c r="G5" s="50">
        <v>1</v>
      </c>
      <c r="H5" s="50">
        <v>1</v>
      </c>
      <c r="I5" s="49" t="s">
        <v>87</v>
      </c>
    </row>
    <row r="6" spans="1:9" x14ac:dyDescent="0.3">
      <c r="A6" s="47" t="s">
        <v>241</v>
      </c>
      <c r="B6" s="47" t="s">
        <v>173</v>
      </c>
      <c r="C6" s="47" t="s">
        <v>92</v>
      </c>
      <c r="D6" s="47" t="s">
        <v>242</v>
      </c>
      <c r="E6" s="47" t="s">
        <v>92</v>
      </c>
      <c r="F6" s="47" t="s">
        <v>255</v>
      </c>
      <c r="G6" s="48">
        <v>0.87</v>
      </c>
      <c r="H6" s="48">
        <v>0.35</v>
      </c>
      <c r="I6" s="47" t="s">
        <v>97</v>
      </c>
    </row>
    <row r="7" spans="1:9" x14ac:dyDescent="0.3">
      <c r="A7" s="49" t="s">
        <v>240</v>
      </c>
      <c r="B7" s="49" t="s">
        <v>174</v>
      </c>
      <c r="C7" s="49" t="s">
        <v>92</v>
      </c>
      <c r="D7" s="49" t="s">
        <v>92</v>
      </c>
      <c r="E7" s="49" t="s">
        <v>92</v>
      </c>
      <c r="F7" s="49" t="s">
        <v>92</v>
      </c>
      <c r="G7" s="50">
        <v>1</v>
      </c>
      <c r="H7" s="50">
        <v>1</v>
      </c>
      <c r="I7" s="49" t="s">
        <v>87</v>
      </c>
    </row>
    <row r="8" spans="1:9" x14ac:dyDescent="0.3">
      <c r="A8" s="49" t="s">
        <v>240</v>
      </c>
      <c r="B8" s="49" t="s">
        <v>175</v>
      </c>
      <c r="C8" s="49" t="s">
        <v>93</v>
      </c>
      <c r="D8" s="49" t="s">
        <v>94</v>
      </c>
      <c r="E8" s="49" t="s">
        <v>93</v>
      </c>
      <c r="F8" s="49" t="s">
        <v>94</v>
      </c>
      <c r="G8" s="50">
        <v>1</v>
      </c>
      <c r="H8" s="50">
        <v>1</v>
      </c>
      <c r="I8" s="49" t="s">
        <v>87</v>
      </c>
    </row>
    <row r="9" spans="1:9" x14ac:dyDescent="0.3">
      <c r="A9" s="49" t="s">
        <v>240</v>
      </c>
      <c r="B9" s="49" t="s">
        <v>176</v>
      </c>
      <c r="C9" s="49" t="s">
        <v>93</v>
      </c>
      <c r="D9" s="49" t="s">
        <v>94</v>
      </c>
      <c r="E9" s="49" t="s">
        <v>93</v>
      </c>
      <c r="F9" s="49" t="s">
        <v>94</v>
      </c>
      <c r="G9" s="50">
        <v>1</v>
      </c>
      <c r="H9" s="50">
        <v>1</v>
      </c>
      <c r="I9" s="49" t="s">
        <v>87</v>
      </c>
    </row>
    <row r="10" spans="1:9" x14ac:dyDescent="0.3">
      <c r="A10" s="49" t="s">
        <v>240</v>
      </c>
      <c r="B10" s="49" t="s">
        <v>177</v>
      </c>
      <c r="C10" s="49" t="s">
        <v>103</v>
      </c>
      <c r="D10" s="49" t="s">
        <v>103</v>
      </c>
      <c r="E10" s="49" t="s">
        <v>103</v>
      </c>
      <c r="F10" s="49" t="s">
        <v>103</v>
      </c>
      <c r="G10" s="50">
        <v>1</v>
      </c>
      <c r="H10" s="50">
        <v>1</v>
      </c>
      <c r="I10" s="49" t="s">
        <v>87</v>
      </c>
    </row>
    <row r="11" spans="1:9" x14ac:dyDescent="0.3">
      <c r="A11" s="49" t="s">
        <v>240</v>
      </c>
      <c r="B11" s="49" t="s">
        <v>178</v>
      </c>
      <c r="C11" s="49" t="s">
        <v>148</v>
      </c>
      <c r="D11" s="49" t="s">
        <v>148</v>
      </c>
      <c r="E11" s="49" t="s">
        <v>148</v>
      </c>
      <c r="F11" s="49" t="s">
        <v>255</v>
      </c>
      <c r="G11" s="50">
        <v>1</v>
      </c>
      <c r="H11" s="50">
        <v>0.3</v>
      </c>
      <c r="I11" s="49" t="s">
        <v>97</v>
      </c>
    </row>
    <row r="12" spans="1:9" x14ac:dyDescent="0.3">
      <c r="A12" s="49" t="s">
        <v>240</v>
      </c>
      <c r="B12" s="49" t="s">
        <v>179</v>
      </c>
      <c r="C12" s="49" t="s">
        <v>159</v>
      </c>
      <c r="D12" s="49" t="s">
        <v>96</v>
      </c>
      <c r="E12" s="49" t="s">
        <v>159</v>
      </c>
      <c r="F12" s="49" t="s">
        <v>96</v>
      </c>
      <c r="G12" s="50">
        <v>1</v>
      </c>
      <c r="H12" s="50">
        <v>1</v>
      </c>
      <c r="I12" s="49" t="s">
        <v>87</v>
      </c>
    </row>
    <row r="13" spans="1:9" x14ac:dyDescent="0.3">
      <c r="A13" s="49" t="s">
        <v>240</v>
      </c>
      <c r="B13" s="49" t="s">
        <v>180</v>
      </c>
      <c r="C13" s="49" t="s">
        <v>125</v>
      </c>
      <c r="D13" s="49" t="s">
        <v>242</v>
      </c>
      <c r="E13" s="49" t="s">
        <v>125</v>
      </c>
      <c r="F13" s="49" t="s">
        <v>255</v>
      </c>
      <c r="G13" s="50">
        <v>0.8</v>
      </c>
      <c r="H13" s="50">
        <v>0</v>
      </c>
      <c r="I13" s="49" t="s">
        <v>97</v>
      </c>
    </row>
    <row r="14" spans="1:9" x14ac:dyDescent="0.3">
      <c r="A14" s="47" t="s">
        <v>241</v>
      </c>
      <c r="B14" s="47" t="s">
        <v>181</v>
      </c>
      <c r="C14" s="47" t="s">
        <v>92</v>
      </c>
      <c r="D14" s="47" t="s">
        <v>160</v>
      </c>
      <c r="E14" s="47" t="s">
        <v>92</v>
      </c>
      <c r="F14" s="47" t="s">
        <v>160</v>
      </c>
      <c r="G14" s="48">
        <v>1</v>
      </c>
      <c r="H14" s="48">
        <v>1</v>
      </c>
      <c r="I14" s="47" t="s">
        <v>87</v>
      </c>
    </row>
    <row r="15" spans="1:9" x14ac:dyDescent="0.3">
      <c r="A15" s="49" t="s">
        <v>240</v>
      </c>
      <c r="B15" s="49" t="s">
        <v>182</v>
      </c>
      <c r="C15" s="49" t="s">
        <v>92</v>
      </c>
      <c r="D15" s="49" t="s">
        <v>160</v>
      </c>
      <c r="E15" s="49" t="s">
        <v>92</v>
      </c>
      <c r="F15" s="49" t="s">
        <v>160</v>
      </c>
      <c r="G15" s="50">
        <v>1</v>
      </c>
      <c r="H15" s="50">
        <v>1</v>
      </c>
      <c r="I15" s="49" t="s">
        <v>87</v>
      </c>
    </row>
    <row r="16" spans="1:9" x14ac:dyDescent="0.3">
      <c r="A16" s="47" t="s">
        <v>241</v>
      </c>
      <c r="B16" s="47" t="s">
        <v>183</v>
      </c>
      <c r="C16" s="47" t="s">
        <v>92</v>
      </c>
      <c r="D16" s="47" t="s">
        <v>148</v>
      </c>
      <c r="E16" s="47" t="s">
        <v>92</v>
      </c>
      <c r="F16" s="47" t="s">
        <v>148</v>
      </c>
      <c r="G16" s="48">
        <v>1</v>
      </c>
      <c r="H16" s="48">
        <v>1</v>
      </c>
      <c r="I16" s="47" t="s">
        <v>87</v>
      </c>
    </row>
    <row r="17" spans="1:9" x14ac:dyDescent="0.3">
      <c r="A17" s="49" t="s">
        <v>240</v>
      </c>
      <c r="B17" s="49" t="s">
        <v>184</v>
      </c>
      <c r="C17" s="49" t="s">
        <v>92</v>
      </c>
      <c r="D17" s="49" t="s">
        <v>117</v>
      </c>
      <c r="E17" s="49" t="s">
        <v>92</v>
      </c>
      <c r="F17" s="49" t="s">
        <v>117</v>
      </c>
      <c r="G17" s="50">
        <v>1</v>
      </c>
      <c r="H17" s="50">
        <v>1</v>
      </c>
      <c r="I17" s="49" t="s">
        <v>87</v>
      </c>
    </row>
    <row r="18" spans="1:9" x14ac:dyDescent="0.3">
      <c r="A18" s="49" t="s">
        <v>240</v>
      </c>
      <c r="B18" s="49" t="s">
        <v>185</v>
      </c>
      <c r="C18" s="49" t="s">
        <v>95</v>
      </c>
      <c r="D18" s="49" t="s">
        <v>161</v>
      </c>
      <c r="E18" s="49" t="s">
        <v>95</v>
      </c>
      <c r="F18" s="49" t="s">
        <v>161</v>
      </c>
      <c r="G18" s="50">
        <v>1</v>
      </c>
      <c r="H18" s="50">
        <v>1</v>
      </c>
      <c r="I18" s="49" t="s">
        <v>87</v>
      </c>
    </row>
    <row r="19" spans="1:9" x14ac:dyDescent="0.3">
      <c r="A19" s="49" t="s">
        <v>240</v>
      </c>
      <c r="B19" s="49" t="s">
        <v>186</v>
      </c>
      <c r="C19" s="49" t="s">
        <v>98</v>
      </c>
      <c r="D19" s="49" t="s">
        <v>121</v>
      </c>
      <c r="E19" s="49" t="s">
        <v>98</v>
      </c>
      <c r="F19" s="49" t="s">
        <v>121</v>
      </c>
      <c r="G19" s="50">
        <v>1</v>
      </c>
      <c r="H19" s="50">
        <v>1</v>
      </c>
      <c r="I19" s="49" t="s">
        <v>87</v>
      </c>
    </row>
    <row r="20" spans="1:9" x14ac:dyDescent="0.3">
      <c r="A20" s="49" t="s">
        <v>240</v>
      </c>
      <c r="B20" s="49" t="s">
        <v>187</v>
      </c>
      <c r="C20" s="49" t="s">
        <v>99</v>
      </c>
      <c r="D20" s="49" t="s">
        <v>99</v>
      </c>
      <c r="E20" s="49" t="s">
        <v>99</v>
      </c>
      <c r="F20" s="49" t="s">
        <v>99</v>
      </c>
      <c r="G20" s="50">
        <v>1</v>
      </c>
      <c r="H20" s="50">
        <v>1</v>
      </c>
      <c r="I20" s="49" t="s">
        <v>87</v>
      </c>
    </row>
    <row r="21" spans="1:9" x14ac:dyDescent="0.3">
      <c r="A21" s="49" t="s">
        <v>240</v>
      </c>
      <c r="B21" s="49" t="s">
        <v>188</v>
      </c>
      <c r="C21" s="49" t="s">
        <v>96</v>
      </c>
      <c r="D21" s="49" t="s">
        <v>148</v>
      </c>
      <c r="E21" s="49" t="s">
        <v>96</v>
      </c>
      <c r="F21" s="49" t="s">
        <v>148</v>
      </c>
      <c r="G21" s="50">
        <v>1</v>
      </c>
      <c r="H21" s="50">
        <v>1</v>
      </c>
      <c r="I21" s="49" t="s">
        <v>87</v>
      </c>
    </row>
    <row r="22" spans="1:9" x14ac:dyDescent="0.3">
      <c r="A22" s="47" t="s">
        <v>241</v>
      </c>
      <c r="B22" s="47" t="s">
        <v>189</v>
      </c>
      <c r="C22" s="47" t="s">
        <v>92</v>
      </c>
      <c r="D22" s="47" t="s">
        <v>128</v>
      </c>
      <c r="E22" s="47" t="s">
        <v>92</v>
      </c>
      <c r="F22" s="47" t="s">
        <v>255</v>
      </c>
      <c r="G22" s="48">
        <v>0.88</v>
      </c>
      <c r="H22" s="48">
        <v>0.86</v>
      </c>
      <c r="I22" s="47" t="s">
        <v>97</v>
      </c>
    </row>
    <row r="23" spans="1:9" x14ac:dyDescent="0.3">
      <c r="A23" s="49" t="s">
        <v>240</v>
      </c>
      <c r="B23" s="49" t="s">
        <v>191</v>
      </c>
      <c r="C23" s="49" t="s">
        <v>92</v>
      </c>
      <c r="D23" s="49" t="s">
        <v>118</v>
      </c>
      <c r="E23" s="49" t="s">
        <v>92</v>
      </c>
      <c r="F23" s="49" t="s">
        <v>118</v>
      </c>
      <c r="G23" s="50">
        <v>1</v>
      </c>
      <c r="H23" s="50">
        <v>1</v>
      </c>
      <c r="I23" s="49" t="s">
        <v>87</v>
      </c>
    </row>
    <row r="24" spans="1:9" x14ac:dyDescent="0.3">
      <c r="A24" s="49" t="s">
        <v>240</v>
      </c>
      <c r="B24" s="49" t="s">
        <v>192</v>
      </c>
      <c r="C24" s="49" t="s">
        <v>98</v>
      </c>
      <c r="D24" s="49" t="s">
        <v>96</v>
      </c>
      <c r="E24" s="49" t="s">
        <v>98</v>
      </c>
      <c r="F24" s="49" t="s">
        <v>96</v>
      </c>
      <c r="G24" s="50">
        <v>1</v>
      </c>
      <c r="H24" s="50">
        <v>1</v>
      </c>
      <c r="I24" s="49" t="s">
        <v>87</v>
      </c>
    </row>
    <row r="25" spans="1:9" x14ac:dyDescent="0.3">
      <c r="A25" s="49" t="s">
        <v>240</v>
      </c>
      <c r="B25" s="49" t="s">
        <v>193</v>
      </c>
      <c r="C25" s="49" t="s">
        <v>101</v>
      </c>
      <c r="D25" s="49" t="s">
        <v>122</v>
      </c>
      <c r="E25" s="49" t="s">
        <v>101</v>
      </c>
      <c r="F25" s="49" t="s">
        <v>255</v>
      </c>
      <c r="G25" s="50">
        <v>1</v>
      </c>
      <c r="H25" s="50">
        <v>0.9</v>
      </c>
      <c r="I25" s="49" t="s">
        <v>97</v>
      </c>
    </row>
    <row r="26" spans="1:9" x14ac:dyDescent="0.3">
      <c r="A26" s="49" t="s">
        <v>240</v>
      </c>
      <c r="B26" s="49" t="s">
        <v>194</v>
      </c>
      <c r="C26" s="49" t="s">
        <v>141</v>
      </c>
      <c r="D26" s="49" t="s">
        <v>128</v>
      </c>
      <c r="E26" s="49" t="s">
        <v>141</v>
      </c>
      <c r="F26" s="49" t="s">
        <v>255</v>
      </c>
      <c r="G26" s="50">
        <v>0</v>
      </c>
      <c r="H26" s="50">
        <v>0</v>
      </c>
      <c r="I26" s="49" t="s">
        <v>256</v>
      </c>
    </row>
    <row r="27" spans="1:9" x14ac:dyDescent="0.3">
      <c r="A27" s="47" t="s">
        <v>241</v>
      </c>
      <c r="B27" s="47" t="s">
        <v>195</v>
      </c>
      <c r="C27" s="47" t="s">
        <v>100</v>
      </c>
      <c r="D27" s="47" t="s">
        <v>233</v>
      </c>
      <c r="E27" s="47" t="s">
        <v>100</v>
      </c>
      <c r="F27" s="47" t="s">
        <v>233</v>
      </c>
      <c r="G27" s="48">
        <v>1</v>
      </c>
      <c r="H27" s="48">
        <v>1</v>
      </c>
      <c r="I27" s="47" t="s">
        <v>87</v>
      </c>
    </row>
    <row r="28" spans="1:9" x14ac:dyDescent="0.3">
      <c r="A28" s="49" t="s">
        <v>240</v>
      </c>
      <c r="B28" s="49" t="s">
        <v>196</v>
      </c>
      <c r="C28" s="49" t="s">
        <v>100</v>
      </c>
      <c r="D28" s="49" t="s">
        <v>190</v>
      </c>
      <c r="E28" s="49" t="s">
        <v>100</v>
      </c>
      <c r="F28" s="49" t="s">
        <v>190</v>
      </c>
      <c r="G28" s="50">
        <v>1</v>
      </c>
      <c r="H28" s="50">
        <v>1</v>
      </c>
      <c r="I28" s="49" t="s">
        <v>87</v>
      </c>
    </row>
    <row r="29" spans="1:9" x14ac:dyDescent="0.3">
      <c r="A29" s="49" t="s">
        <v>240</v>
      </c>
      <c r="B29" s="49" t="s">
        <v>197</v>
      </c>
      <c r="C29" s="49" t="s">
        <v>103</v>
      </c>
      <c r="D29" s="49" t="s">
        <v>233</v>
      </c>
      <c r="E29" s="49" t="s">
        <v>103</v>
      </c>
      <c r="F29" s="49" t="s">
        <v>233</v>
      </c>
      <c r="G29" s="50">
        <v>1</v>
      </c>
      <c r="H29" s="50">
        <v>1</v>
      </c>
      <c r="I29" s="49" t="s">
        <v>87</v>
      </c>
    </row>
    <row r="30" spans="1:9" x14ac:dyDescent="0.3">
      <c r="A30" s="47" t="s">
        <v>241</v>
      </c>
      <c r="B30" s="47" t="s">
        <v>198</v>
      </c>
      <c r="C30" s="47" t="s">
        <v>103</v>
      </c>
      <c r="D30" s="47" t="s">
        <v>234</v>
      </c>
      <c r="E30" s="47" t="s">
        <v>103</v>
      </c>
      <c r="F30" s="47" t="s">
        <v>234</v>
      </c>
      <c r="G30" s="48">
        <v>1</v>
      </c>
      <c r="H30" s="48">
        <v>1</v>
      </c>
      <c r="I30" s="47" t="s">
        <v>87</v>
      </c>
    </row>
    <row r="31" spans="1:9" x14ac:dyDescent="0.3">
      <c r="A31" s="49" t="s">
        <v>240</v>
      </c>
      <c r="B31" s="49" t="s">
        <v>199</v>
      </c>
      <c r="C31" s="49" t="s">
        <v>103</v>
      </c>
      <c r="D31" s="49" t="s">
        <v>234</v>
      </c>
      <c r="E31" s="49" t="s">
        <v>103</v>
      </c>
      <c r="F31" s="49" t="s">
        <v>234</v>
      </c>
      <c r="G31" s="50">
        <v>1</v>
      </c>
      <c r="H31" s="50">
        <v>1</v>
      </c>
      <c r="I31" s="49" t="s">
        <v>87</v>
      </c>
    </row>
    <row r="32" spans="1:9" x14ac:dyDescent="0.3">
      <c r="A32" s="47" t="s">
        <v>241</v>
      </c>
      <c r="B32" s="47" t="s">
        <v>200</v>
      </c>
      <c r="C32" s="47" t="s">
        <v>123</v>
      </c>
      <c r="D32" s="47" t="s">
        <v>124</v>
      </c>
      <c r="E32" s="47" t="s">
        <v>123</v>
      </c>
      <c r="F32" s="47" t="s">
        <v>257</v>
      </c>
      <c r="G32" s="48">
        <v>1</v>
      </c>
      <c r="H32" s="48">
        <v>1</v>
      </c>
      <c r="I32" s="47" t="s">
        <v>87</v>
      </c>
    </row>
    <row r="33" spans="1:9" x14ac:dyDescent="0.3">
      <c r="A33" s="49" t="s">
        <v>240</v>
      </c>
      <c r="B33" s="49" t="s">
        <v>201</v>
      </c>
      <c r="C33" s="49" t="s">
        <v>123</v>
      </c>
      <c r="D33" s="49" t="s">
        <v>125</v>
      </c>
      <c r="E33" s="49" t="s">
        <v>123</v>
      </c>
      <c r="F33" s="49" t="s">
        <v>125</v>
      </c>
      <c r="G33" s="50">
        <v>1</v>
      </c>
      <c r="H33" s="50">
        <v>1</v>
      </c>
      <c r="I33" s="49" t="s">
        <v>87</v>
      </c>
    </row>
    <row r="34" spans="1:9" x14ac:dyDescent="0.3">
      <c r="A34" s="49" t="s">
        <v>240</v>
      </c>
      <c r="B34" s="49" t="s">
        <v>202</v>
      </c>
      <c r="C34" s="49" t="s">
        <v>125</v>
      </c>
      <c r="D34" s="49" t="s">
        <v>124</v>
      </c>
      <c r="E34" s="49" t="s">
        <v>258</v>
      </c>
      <c r="F34" s="49" t="s">
        <v>257</v>
      </c>
      <c r="G34" s="50">
        <v>1</v>
      </c>
      <c r="H34" s="50">
        <v>1</v>
      </c>
      <c r="I34" s="49" t="s">
        <v>87</v>
      </c>
    </row>
    <row r="35" spans="1:9" x14ac:dyDescent="0.3">
      <c r="A35" s="47" t="s">
        <v>241</v>
      </c>
      <c r="B35" s="47" t="s">
        <v>203</v>
      </c>
      <c r="C35" s="47" t="s">
        <v>126</v>
      </c>
      <c r="D35" s="47" t="s">
        <v>127</v>
      </c>
      <c r="E35" s="47" t="s">
        <v>255</v>
      </c>
      <c r="F35" s="47" t="s">
        <v>255</v>
      </c>
      <c r="G35" s="48">
        <v>0</v>
      </c>
      <c r="H35" s="48">
        <v>0</v>
      </c>
      <c r="I35" s="47" t="s">
        <v>256</v>
      </c>
    </row>
    <row r="36" spans="1:9" x14ac:dyDescent="0.3">
      <c r="A36" s="49" t="s">
        <v>240</v>
      </c>
      <c r="B36" s="49" t="s">
        <v>204</v>
      </c>
      <c r="C36" s="49" t="s">
        <v>126</v>
      </c>
      <c r="D36" s="49" t="s">
        <v>128</v>
      </c>
      <c r="E36" s="49" t="s">
        <v>255</v>
      </c>
      <c r="F36" s="49" t="s">
        <v>255</v>
      </c>
      <c r="G36" s="50">
        <v>0</v>
      </c>
      <c r="H36" s="50">
        <v>0</v>
      </c>
      <c r="I36" s="49" t="s">
        <v>256</v>
      </c>
    </row>
    <row r="37" spans="1:9" x14ac:dyDescent="0.3">
      <c r="A37" s="49" t="s">
        <v>240</v>
      </c>
      <c r="B37" s="49" t="s">
        <v>205</v>
      </c>
      <c r="C37" s="49" t="s">
        <v>129</v>
      </c>
      <c r="D37" s="49" t="s">
        <v>130</v>
      </c>
      <c r="E37" s="49" t="s">
        <v>255</v>
      </c>
      <c r="F37" s="49" t="s">
        <v>255</v>
      </c>
      <c r="G37" s="50">
        <v>0</v>
      </c>
      <c r="H37" s="50">
        <v>0</v>
      </c>
      <c r="I37" s="49" t="s">
        <v>256</v>
      </c>
    </row>
    <row r="38" spans="1:9" x14ac:dyDescent="0.3">
      <c r="A38" s="49" t="s">
        <v>240</v>
      </c>
      <c r="B38" s="49" t="s">
        <v>206</v>
      </c>
      <c r="C38" s="49" t="s">
        <v>131</v>
      </c>
      <c r="D38" s="49" t="s">
        <v>132</v>
      </c>
      <c r="E38" s="49" t="s">
        <v>255</v>
      </c>
      <c r="F38" s="49" t="s">
        <v>255</v>
      </c>
      <c r="G38" s="50">
        <v>0</v>
      </c>
      <c r="H38" s="50">
        <v>0</v>
      </c>
      <c r="I38" s="49" t="s">
        <v>256</v>
      </c>
    </row>
    <row r="39" spans="1:9" x14ac:dyDescent="0.3">
      <c r="A39" s="49" t="s">
        <v>240</v>
      </c>
      <c r="B39" s="49" t="s">
        <v>207</v>
      </c>
      <c r="C39" s="49" t="s">
        <v>133</v>
      </c>
      <c r="D39" s="49" t="s">
        <v>127</v>
      </c>
      <c r="E39" s="49" t="s">
        <v>255</v>
      </c>
      <c r="F39" s="49" t="s">
        <v>255</v>
      </c>
      <c r="G39" s="50">
        <v>0</v>
      </c>
      <c r="H39" s="50">
        <v>0</v>
      </c>
      <c r="I39" s="49" t="s">
        <v>256</v>
      </c>
    </row>
    <row r="40" spans="1:9" x14ac:dyDescent="0.3">
      <c r="A40" s="47" t="s">
        <v>240</v>
      </c>
      <c r="B40" s="47" t="s">
        <v>208</v>
      </c>
      <c r="C40" s="47" t="s">
        <v>126</v>
      </c>
      <c r="D40" s="47" t="s">
        <v>116</v>
      </c>
      <c r="E40" s="47" t="s">
        <v>255</v>
      </c>
      <c r="F40" s="47" t="s">
        <v>255</v>
      </c>
      <c r="G40" s="48">
        <v>0</v>
      </c>
      <c r="H40" s="48">
        <v>0</v>
      </c>
      <c r="I40" s="47" t="s">
        <v>256</v>
      </c>
    </row>
    <row r="41" spans="1:9" x14ac:dyDescent="0.3">
      <c r="A41" s="49" t="s">
        <v>241</v>
      </c>
      <c r="B41" s="49" t="s">
        <v>209</v>
      </c>
      <c r="C41" s="49" t="s">
        <v>126</v>
      </c>
      <c r="D41" s="49" t="s">
        <v>128</v>
      </c>
      <c r="E41" s="49" t="s">
        <v>255</v>
      </c>
      <c r="F41" s="49" t="s">
        <v>255</v>
      </c>
      <c r="G41" s="50">
        <v>0</v>
      </c>
      <c r="H41" s="50">
        <v>0</v>
      </c>
      <c r="I41" s="49" t="s">
        <v>256</v>
      </c>
    </row>
    <row r="42" spans="1:9" x14ac:dyDescent="0.3">
      <c r="A42" s="49" t="s">
        <v>240</v>
      </c>
      <c r="B42" s="49" t="s">
        <v>210</v>
      </c>
      <c r="C42" s="49" t="s">
        <v>134</v>
      </c>
      <c r="D42" s="49" t="s">
        <v>134</v>
      </c>
      <c r="E42" s="49" t="s">
        <v>255</v>
      </c>
      <c r="F42" s="49" t="s">
        <v>255</v>
      </c>
      <c r="G42" s="50">
        <v>0</v>
      </c>
      <c r="H42" s="50">
        <v>0</v>
      </c>
      <c r="I42" s="49" t="s">
        <v>256</v>
      </c>
    </row>
    <row r="43" spans="1:9" x14ac:dyDescent="0.3">
      <c r="A43" s="49" t="s">
        <v>240</v>
      </c>
      <c r="B43" s="49" t="s">
        <v>211</v>
      </c>
      <c r="C43" s="49" t="s">
        <v>135</v>
      </c>
      <c r="D43" s="49" t="s">
        <v>136</v>
      </c>
      <c r="E43" s="49" t="s">
        <v>255</v>
      </c>
      <c r="F43" s="49" t="s">
        <v>255</v>
      </c>
      <c r="G43" s="50">
        <v>0</v>
      </c>
      <c r="H43" s="50">
        <v>0</v>
      </c>
      <c r="I43" s="49" t="s">
        <v>256</v>
      </c>
    </row>
    <row r="44" spans="1:9" x14ac:dyDescent="0.3">
      <c r="A44" s="49" t="s">
        <v>240</v>
      </c>
      <c r="B44" s="49" t="s">
        <v>212</v>
      </c>
      <c r="C44" s="49" t="s">
        <v>136</v>
      </c>
      <c r="D44" s="49" t="s">
        <v>137</v>
      </c>
      <c r="E44" s="49" t="s">
        <v>255</v>
      </c>
      <c r="F44" s="49" t="s">
        <v>255</v>
      </c>
      <c r="G44" s="50">
        <v>0</v>
      </c>
      <c r="H44" s="50">
        <v>0</v>
      </c>
      <c r="I44" s="49" t="s">
        <v>256</v>
      </c>
    </row>
    <row r="45" spans="1:9" x14ac:dyDescent="0.3">
      <c r="A45" s="49" t="s">
        <v>240</v>
      </c>
      <c r="B45" s="49" t="s">
        <v>213</v>
      </c>
      <c r="C45" s="49" t="s">
        <v>137</v>
      </c>
      <c r="D45" s="49" t="s">
        <v>137</v>
      </c>
      <c r="E45" s="49" t="s">
        <v>255</v>
      </c>
      <c r="F45" s="49" t="s">
        <v>255</v>
      </c>
      <c r="G45" s="50">
        <v>0</v>
      </c>
      <c r="H45" s="50">
        <v>0</v>
      </c>
      <c r="I45" s="49" t="s">
        <v>256</v>
      </c>
    </row>
    <row r="46" spans="1:9" x14ac:dyDescent="0.3">
      <c r="A46" s="49" t="s">
        <v>240</v>
      </c>
      <c r="B46" s="49" t="s">
        <v>214</v>
      </c>
      <c r="C46" s="49" t="s">
        <v>126</v>
      </c>
      <c r="D46" s="49" t="s">
        <v>137</v>
      </c>
      <c r="E46" s="49" t="s">
        <v>255</v>
      </c>
      <c r="F46" s="49" t="s">
        <v>255</v>
      </c>
      <c r="G46" s="50">
        <v>0</v>
      </c>
      <c r="H46" s="50">
        <v>0</v>
      </c>
      <c r="I46" s="49" t="s">
        <v>256</v>
      </c>
    </row>
    <row r="47" spans="1:9" x14ac:dyDescent="0.3">
      <c r="A47" s="47" t="s">
        <v>241</v>
      </c>
      <c r="B47" s="47" t="s">
        <v>215</v>
      </c>
      <c r="C47" s="47" t="s">
        <v>98</v>
      </c>
      <c r="D47" s="47" t="s">
        <v>232</v>
      </c>
      <c r="E47" s="47" t="s">
        <v>98</v>
      </c>
      <c r="F47" s="47" t="s">
        <v>255</v>
      </c>
      <c r="G47" s="48">
        <v>0.52</v>
      </c>
      <c r="H47" s="48">
        <v>0.49</v>
      </c>
      <c r="I47" s="47" t="s">
        <v>97</v>
      </c>
    </row>
    <row r="48" spans="1:9" x14ac:dyDescent="0.3">
      <c r="A48" s="49" t="s">
        <v>240</v>
      </c>
      <c r="B48" s="49" t="s">
        <v>216</v>
      </c>
      <c r="C48" s="49" t="s">
        <v>98</v>
      </c>
      <c r="D48" s="49" t="s">
        <v>120</v>
      </c>
      <c r="E48" s="49" t="s">
        <v>98</v>
      </c>
      <c r="F48" s="49" t="s">
        <v>255</v>
      </c>
      <c r="G48" s="50">
        <v>1</v>
      </c>
      <c r="H48" s="50">
        <v>0.85</v>
      </c>
      <c r="I48" s="49" t="s">
        <v>97</v>
      </c>
    </row>
    <row r="49" spans="1:9" x14ac:dyDescent="0.3">
      <c r="A49" s="49" t="s">
        <v>240</v>
      </c>
      <c r="B49" s="49" t="s">
        <v>217</v>
      </c>
      <c r="C49" s="49" t="s">
        <v>235</v>
      </c>
      <c r="D49" s="49" t="s">
        <v>232</v>
      </c>
      <c r="E49" s="49" t="s">
        <v>235</v>
      </c>
      <c r="F49" s="49" t="s">
        <v>255</v>
      </c>
      <c r="G49" s="50">
        <v>0</v>
      </c>
      <c r="H49" s="50">
        <v>0.1</v>
      </c>
      <c r="I49" s="49" t="s">
        <v>256</v>
      </c>
    </row>
    <row r="50" spans="1:9" x14ac:dyDescent="0.3">
      <c r="A50" s="47" t="s">
        <v>241</v>
      </c>
      <c r="B50" s="47" t="s">
        <v>146</v>
      </c>
      <c r="C50" s="47" t="s">
        <v>110</v>
      </c>
      <c r="D50" s="47" t="s">
        <v>133</v>
      </c>
      <c r="E50" s="47" t="s">
        <v>110</v>
      </c>
      <c r="F50" s="47" t="s">
        <v>255</v>
      </c>
      <c r="G50" s="48">
        <v>0.85</v>
      </c>
      <c r="H50" s="48">
        <v>0.71</v>
      </c>
      <c r="I50" s="47" t="s">
        <v>97</v>
      </c>
    </row>
    <row r="51" spans="1:9" x14ac:dyDescent="0.3">
      <c r="A51" s="47" t="s">
        <v>241</v>
      </c>
      <c r="B51" s="47" t="s">
        <v>218</v>
      </c>
      <c r="C51" s="47" t="s">
        <v>104</v>
      </c>
      <c r="D51" s="47" t="s">
        <v>243</v>
      </c>
      <c r="E51" s="47" t="s">
        <v>104</v>
      </c>
      <c r="F51" s="47" t="s">
        <v>255</v>
      </c>
      <c r="G51" s="48">
        <v>1</v>
      </c>
      <c r="H51" s="48">
        <v>0.96</v>
      </c>
      <c r="I51" s="47" t="s">
        <v>97</v>
      </c>
    </row>
    <row r="52" spans="1:9" x14ac:dyDescent="0.3">
      <c r="A52" s="49" t="s">
        <v>241</v>
      </c>
      <c r="B52" s="49" t="s">
        <v>219</v>
      </c>
      <c r="C52" s="49" t="s">
        <v>104</v>
      </c>
      <c r="D52" s="49" t="s">
        <v>147</v>
      </c>
      <c r="E52" s="49" t="s">
        <v>104</v>
      </c>
      <c r="F52" s="49" t="s">
        <v>147</v>
      </c>
      <c r="G52" s="50">
        <v>1</v>
      </c>
      <c r="H52" s="50">
        <v>1</v>
      </c>
      <c r="I52" s="49" t="s">
        <v>87</v>
      </c>
    </row>
    <row r="53" spans="1:9" x14ac:dyDescent="0.3">
      <c r="A53" s="49" t="s">
        <v>241</v>
      </c>
      <c r="B53" s="51" t="s">
        <v>220</v>
      </c>
      <c r="C53" s="49" t="s">
        <v>109</v>
      </c>
      <c r="D53" s="49" t="s">
        <v>93</v>
      </c>
      <c r="E53" s="49" t="s">
        <v>109</v>
      </c>
      <c r="F53" s="49" t="s">
        <v>93</v>
      </c>
      <c r="G53" s="50">
        <v>1</v>
      </c>
      <c r="H53" s="50">
        <v>1</v>
      </c>
      <c r="I53" s="49" t="s">
        <v>87</v>
      </c>
    </row>
    <row r="54" spans="1:9" x14ac:dyDescent="0.3">
      <c r="A54" s="49" t="s">
        <v>241</v>
      </c>
      <c r="B54" s="51" t="s">
        <v>221</v>
      </c>
      <c r="C54" s="49" t="s">
        <v>98</v>
      </c>
      <c r="D54" s="49" t="s">
        <v>119</v>
      </c>
      <c r="E54" s="49" t="s">
        <v>98</v>
      </c>
      <c r="F54" s="49" t="s">
        <v>119</v>
      </c>
      <c r="G54" s="50">
        <v>1</v>
      </c>
      <c r="H54" s="50">
        <v>1</v>
      </c>
      <c r="I54" s="49" t="s">
        <v>87</v>
      </c>
    </row>
    <row r="55" spans="1:9" x14ac:dyDescent="0.3">
      <c r="A55" s="49" t="s">
        <v>241</v>
      </c>
      <c r="B55" s="51" t="s">
        <v>222</v>
      </c>
      <c r="C55" s="49" t="s">
        <v>96</v>
      </c>
      <c r="D55" s="49" t="s">
        <v>102</v>
      </c>
      <c r="E55" s="49" t="s">
        <v>96</v>
      </c>
      <c r="F55" s="49" t="s">
        <v>259</v>
      </c>
      <c r="G55" s="50">
        <v>1</v>
      </c>
      <c r="H55" s="50">
        <v>1</v>
      </c>
      <c r="I55" s="49" t="s">
        <v>87</v>
      </c>
    </row>
    <row r="56" spans="1:9" x14ac:dyDescent="0.3">
      <c r="A56" s="49" t="s">
        <v>241</v>
      </c>
      <c r="B56" s="51" t="s">
        <v>223</v>
      </c>
      <c r="C56" s="49" t="s">
        <v>244</v>
      </c>
      <c r="D56" s="49" t="s">
        <v>243</v>
      </c>
      <c r="E56" s="49" t="s">
        <v>244</v>
      </c>
      <c r="F56" s="49" t="s">
        <v>255</v>
      </c>
      <c r="G56" s="50">
        <v>1</v>
      </c>
      <c r="H56" s="50">
        <v>0.8</v>
      </c>
      <c r="I56" s="49" t="s">
        <v>97</v>
      </c>
    </row>
    <row r="57" spans="1:9" x14ac:dyDescent="0.3">
      <c r="A57" s="47" t="s">
        <v>241</v>
      </c>
      <c r="B57" s="47" t="s">
        <v>224</v>
      </c>
      <c r="C57" s="47" t="s">
        <v>139</v>
      </c>
      <c r="D57" s="47" t="s">
        <v>129</v>
      </c>
      <c r="E57" s="47" t="s">
        <v>139</v>
      </c>
      <c r="F57" s="47" t="s">
        <v>255</v>
      </c>
      <c r="G57" s="48">
        <v>0.8</v>
      </c>
      <c r="H57" s="48">
        <v>0.1</v>
      </c>
      <c r="I57" s="47" t="s">
        <v>97</v>
      </c>
    </row>
    <row r="58" spans="1:9" x14ac:dyDescent="0.3">
      <c r="A58" s="49" t="s">
        <v>241</v>
      </c>
      <c r="B58" s="49" t="s">
        <v>225</v>
      </c>
      <c r="C58" s="49" t="s">
        <v>139</v>
      </c>
      <c r="D58" s="49" t="s">
        <v>124</v>
      </c>
      <c r="E58" s="49" t="s">
        <v>139</v>
      </c>
      <c r="F58" s="49" t="s">
        <v>255</v>
      </c>
      <c r="G58" s="50">
        <v>1</v>
      </c>
      <c r="H58" s="50">
        <v>0.8</v>
      </c>
      <c r="I58" s="49" t="s">
        <v>97</v>
      </c>
    </row>
    <row r="59" spans="1:9" x14ac:dyDescent="0.3">
      <c r="A59" s="49" t="s">
        <v>241</v>
      </c>
      <c r="B59" s="49" t="s">
        <v>226</v>
      </c>
      <c r="C59" s="49" t="s">
        <v>139</v>
      </c>
      <c r="D59" s="49" t="s">
        <v>124</v>
      </c>
      <c r="E59" s="49" t="s">
        <v>255</v>
      </c>
      <c r="F59" s="49" t="s">
        <v>255</v>
      </c>
      <c r="G59" s="50">
        <v>1</v>
      </c>
      <c r="H59" s="50">
        <v>0</v>
      </c>
      <c r="I59" s="49" t="s">
        <v>97</v>
      </c>
    </row>
    <row r="60" spans="1:9" x14ac:dyDescent="0.3">
      <c r="A60" s="49" t="s">
        <v>241</v>
      </c>
      <c r="B60" s="49" t="s">
        <v>227</v>
      </c>
      <c r="C60" s="49" t="s">
        <v>140</v>
      </c>
      <c r="D60" s="49" t="s">
        <v>141</v>
      </c>
      <c r="E60" s="49" t="s">
        <v>255</v>
      </c>
      <c r="F60" s="49" t="s">
        <v>255</v>
      </c>
      <c r="G60" s="50">
        <v>0.9</v>
      </c>
      <c r="H60" s="50">
        <v>0</v>
      </c>
      <c r="I60" s="49" t="s">
        <v>97</v>
      </c>
    </row>
    <row r="61" spans="1:9" x14ac:dyDescent="0.3">
      <c r="A61" s="49" t="s">
        <v>241</v>
      </c>
      <c r="B61" s="49" t="s">
        <v>228</v>
      </c>
      <c r="C61" s="49" t="s">
        <v>140</v>
      </c>
      <c r="D61" s="49" t="s">
        <v>141</v>
      </c>
      <c r="E61" s="49" t="s">
        <v>255</v>
      </c>
      <c r="F61" s="49" t="s">
        <v>255</v>
      </c>
      <c r="G61" s="50">
        <v>0.9</v>
      </c>
      <c r="H61" s="50">
        <v>0</v>
      </c>
      <c r="I61" s="49" t="s">
        <v>97</v>
      </c>
    </row>
    <row r="62" spans="1:9" x14ac:dyDescent="0.3">
      <c r="A62" s="49" t="s">
        <v>241</v>
      </c>
      <c r="B62" s="49" t="s">
        <v>229</v>
      </c>
      <c r="C62" s="49" t="s">
        <v>142</v>
      </c>
      <c r="D62" s="49" t="s">
        <v>129</v>
      </c>
      <c r="E62" s="49" t="s">
        <v>255</v>
      </c>
      <c r="F62" s="49" t="s">
        <v>255</v>
      </c>
      <c r="G62" s="50">
        <v>0.4</v>
      </c>
      <c r="H62" s="50">
        <v>0</v>
      </c>
      <c r="I62" s="49" t="s">
        <v>97</v>
      </c>
    </row>
    <row r="63" spans="1:9" x14ac:dyDescent="0.3">
      <c r="A63" s="47" t="s">
        <v>241</v>
      </c>
      <c r="B63" s="47" t="s">
        <v>230</v>
      </c>
      <c r="C63" s="47" t="s">
        <v>143</v>
      </c>
      <c r="D63" s="47" t="s">
        <v>129</v>
      </c>
      <c r="E63" s="47" t="s">
        <v>255</v>
      </c>
      <c r="F63" s="47" t="s">
        <v>255</v>
      </c>
      <c r="G63" s="48">
        <v>0</v>
      </c>
      <c r="H63" s="48">
        <v>0</v>
      </c>
      <c r="I63" s="47" t="s">
        <v>256</v>
      </c>
    </row>
    <row r="64" spans="1:9" x14ac:dyDescent="0.3">
      <c r="A64" s="49" t="s">
        <v>241</v>
      </c>
      <c r="B64" s="49" t="s">
        <v>231</v>
      </c>
      <c r="C64" s="49" t="s">
        <v>143</v>
      </c>
      <c r="D64" s="49" t="s">
        <v>129</v>
      </c>
      <c r="E64" s="49" t="s">
        <v>255</v>
      </c>
      <c r="F64" s="49" t="s">
        <v>255</v>
      </c>
      <c r="G64" s="50">
        <v>0</v>
      </c>
      <c r="H64" s="50">
        <v>0</v>
      </c>
      <c r="I64" s="49" t="s">
        <v>256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2018-09-28T04:42:51Z</dcterms:modified>
</cp:coreProperties>
</file>