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emf" ContentType="image/x-emf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\"/>
    </mc:Choice>
  </mc:AlternateContent>
  <bookViews>
    <workbookView xWindow="0" yWindow="0" windowWidth="15330" windowHeight="7635"/>
  </bookViews>
  <sheets>
    <sheet name="주간보고" sheetId="8" r:id="rId1"/>
    <sheet name="공정률데이타" sheetId="9" r:id="rId2"/>
    <sheet name="기능목록" sheetId="10" r:id="rId3"/>
    <sheet name="상세 WBS" sheetId="11" r:id="rId4"/>
  </sheets>
  <calcPr calcId="152511"/>
</workbook>
</file>

<file path=xl/calcChain.xml><?xml version="1.0" encoding="utf-8"?>
<calcChain xmlns="http://schemas.openxmlformats.org/spreadsheetml/2006/main">
  <c r="N38" i="8" l="1"/>
  <c r="Q116" i="8" l="1"/>
  <c r="Q117" i="8"/>
  <c r="C69" i="8" l="1"/>
  <c r="W15" i="9" l="1"/>
  <c r="V15" i="9"/>
  <c r="U15" i="9"/>
  <c r="T15" i="9"/>
  <c r="S15" i="9"/>
  <c r="R15" i="9"/>
  <c r="Q15" i="9"/>
  <c r="P15" i="9"/>
  <c r="O15" i="9"/>
  <c r="N15" i="9"/>
  <c r="M15" i="9"/>
  <c r="L15" i="9"/>
  <c r="K15" i="9"/>
  <c r="J15" i="9"/>
  <c r="I15" i="9"/>
  <c r="H15" i="9"/>
  <c r="G15" i="9"/>
  <c r="F15" i="9"/>
  <c r="E15" i="9"/>
  <c r="D15" i="9"/>
  <c r="C15" i="9"/>
  <c r="I6" i="9"/>
  <c r="H6" i="9"/>
  <c r="G6" i="9"/>
  <c r="F6" i="9"/>
  <c r="E6" i="9"/>
  <c r="D6" i="9"/>
  <c r="C6" i="9"/>
  <c r="G129" i="8"/>
  <c r="G128" i="8"/>
  <c r="M127" i="8"/>
  <c r="G127" i="8"/>
  <c r="S126" i="8"/>
  <c r="M126" i="8"/>
  <c r="G126" i="8"/>
  <c r="S125" i="8"/>
  <c r="M125" i="8"/>
  <c r="G125" i="8"/>
  <c r="M121" i="8"/>
  <c r="G121" i="8"/>
  <c r="O115" i="8"/>
  <c r="M115" i="8"/>
  <c r="K115" i="8"/>
  <c r="I115" i="8"/>
  <c r="G115" i="8"/>
  <c r="E115" i="8"/>
  <c r="C115" i="8"/>
  <c r="N108" i="8"/>
  <c r="G108" i="8"/>
  <c r="N105" i="8"/>
  <c r="G97" i="8"/>
  <c r="G96" i="8"/>
  <c r="G95" i="8"/>
  <c r="E87" i="8"/>
  <c r="C87" i="8"/>
  <c r="G87" i="8" s="1"/>
  <c r="G86" i="8"/>
  <c r="G85" i="8"/>
  <c r="G84" i="8"/>
  <c r="G83" i="8"/>
  <c r="N78" i="8"/>
  <c r="L69" i="8"/>
  <c r="N67" i="8"/>
  <c r="N9" i="8"/>
</calcChain>
</file>

<file path=xl/sharedStrings.xml><?xml version="1.0" encoding="utf-8"?>
<sst xmlns="http://schemas.openxmlformats.org/spreadsheetml/2006/main" count="964" uniqueCount="266">
  <si>
    <t>Version # : 1.00</t>
    <phoneticPr fontId="2" type="noConversion"/>
  </si>
  <si>
    <t>업무명</t>
    <phoneticPr fontId="2" type="noConversion"/>
  </si>
  <si>
    <t>업무</t>
    <phoneticPr fontId="2" type="noConversion"/>
  </si>
  <si>
    <t>합계</t>
    <phoneticPr fontId="2" type="noConversion"/>
  </si>
  <si>
    <t>[ 1 ] 프로젝트 공정률</t>
    <phoneticPr fontId="2" type="noConversion"/>
  </si>
  <si>
    <t>월간 누적 공정율 데이터 (1.1)</t>
    <phoneticPr fontId="2" type="noConversion"/>
  </si>
  <si>
    <t>계획</t>
  </si>
  <si>
    <t>실적</t>
  </si>
  <si>
    <t>달성률</t>
  </si>
  <si>
    <t>▣ 이슈현황</t>
    <phoneticPr fontId="2" type="noConversion"/>
  </si>
  <si>
    <t>전월누계</t>
    <phoneticPr fontId="2" type="noConversion"/>
  </si>
  <si>
    <t>당월누계</t>
    <phoneticPr fontId="2" type="noConversion"/>
  </si>
  <si>
    <t>비고 (특이사항)</t>
    <phoneticPr fontId="2" type="noConversion"/>
  </si>
  <si>
    <t>발생</t>
    <phoneticPr fontId="2" type="noConversion"/>
  </si>
  <si>
    <t>해결</t>
    <phoneticPr fontId="2" type="noConversion"/>
  </si>
  <si>
    <t>▣ 위험 현황</t>
    <phoneticPr fontId="2" type="noConversion"/>
  </si>
  <si>
    <t>미결</t>
    <phoneticPr fontId="2" type="noConversion"/>
  </si>
  <si>
    <t>▣ 미해결 위험 내역</t>
    <phoneticPr fontId="2" type="noConversion"/>
  </si>
  <si>
    <t>ID</t>
    <phoneticPr fontId="2" type="noConversion"/>
  </si>
  <si>
    <t>제기일자</t>
    <phoneticPr fontId="2" type="noConversion"/>
  </si>
  <si>
    <t>상태</t>
    <phoneticPr fontId="2" type="noConversion"/>
  </si>
  <si>
    <t>완료일</t>
    <phoneticPr fontId="2" type="noConversion"/>
  </si>
  <si>
    <t>제기일</t>
    <phoneticPr fontId="2" type="noConversion"/>
  </si>
  <si>
    <t>관련분야</t>
    <phoneticPr fontId="2" type="noConversion"/>
  </si>
  <si>
    <t>이슈 내역</t>
    <phoneticPr fontId="2" type="noConversion"/>
  </si>
  <si>
    <t>담당자</t>
    <phoneticPr fontId="2" type="noConversion"/>
  </si>
  <si>
    <t>전월까지 누적</t>
    <phoneticPr fontId="2" type="noConversion"/>
  </si>
  <si>
    <t>당월</t>
    <phoneticPr fontId="2" type="noConversion"/>
  </si>
  <si>
    <t>합계</t>
    <phoneticPr fontId="2" type="noConversion"/>
  </si>
  <si>
    <t>진행중</t>
    <phoneticPr fontId="2" type="noConversion"/>
  </si>
  <si>
    <t>취소</t>
    <phoneticPr fontId="2" type="noConversion"/>
  </si>
  <si>
    <t>보류</t>
    <phoneticPr fontId="2" type="noConversion"/>
  </si>
  <si>
    <t>계</t>
    <phoneticPr fontId="2" type="noConversion"/>
  </si>
  <si>
    <t>주간 누적 공정율</t>
  </si>
  <si>
    <t>사업관리</t>
    <phoneticPr fontId="2" type="noConversion"/>
  </si>
  <si>
    <t>SBS</t>
    <phoneticPr fontId="2" type="noConversion"/>
  </si>
  <si>
    <t>MBC</t>
    <phoneticPr fontId="2" type="noConversion"/>
  </si>
  <si>
    <t>권리자</t>
    <phoneticPr fontId="2" type="noConversion"/>
  </si>
  <si>
    <t>누적합계</t>
    <phoneticPr fontId="2" type="noConversion"/>
  </si>
  <si>
    <t>주간합계</t>
    <phoneticPr fontId="2" type="noConversion"/>
  </si>
  <si>
    <t>오디오</t>
    <phoneticPr fontId="2" type="noConversion"/>
  </si>
  <si>
    <t>비디오</t>
    <phoneticPr fontId="2" type="noConversion"/>
  </si>
  <si>
    <t>모바일웹</t>
    <phoneticPr fontId="2" type="noConversion"/>
  </si>
  <si>
    <t>구분</t>
    <phoneticPr fontId="2" type="noConversion"/>
  </si>
  <si>
    <t>(해당없음)</t>
  </si>
  <si>
    <t>(해당없음)</t>
    <phoneticPr fontId="2" type="noConversion"/>
  </si>
  <si>
    <t>5월</t>
    <phoneticPr fontId="2" type="noConversion"/>
  </si>
  <si>
    <t>6월</t>
    <phoneticPr fontId="2" type="noConversion"/>
  </si>
  <si>
    <t>7월</t>
  </si>
  <si>
    <t>8월</t>
  </si>
  <si>
    <t>9월</t>
  </si>
  <si>
    <t>10월</t>
  </si>
  <si>
    <t>11월</t>
  </si>
  <si>
    <t>성능평가 운영</t>
    <phoneticPr fontId="2" type="noConversion"/>
  </si>
  <si>
    <t>당해년도</t>
    <phoneticPr fontId="2" type="noConversion"/>
  </si>
  <si>
    <r>
      <rPr>
        <sz val="16"/>
        <color theme="1"/>
        <rFont val="맑은 고딕"/>
        <family val="3"/>
        <charset val="129"/>
        <scheme val="minor"/>
      </rPr>
      <t>Weekly Report (주간 보고)</t>
    </r>
    <r>
      <rPr>
        <sz val="9"/>
        <color theme="1"/>
        <rFont val="맑은 고딕"/>
        <family val="3"/>
        <charset val="129"/>
        <scheme val="minor"/>
      </rPr>
      <t xml:space="preserve">
저작권기술 성능평가 시스템 개선 및 고도화</t>
    </r>
    <phoneticPr fontId="2" type="noConversion"/>
  </si>
  <si>
    <t>저작권기술
사업관리시스템</t>
    <phoneticPr fontId="2" type="noConversion"/>
  </si>
  <si>
    <t>성능평가 시스템 개선</t>
    <phoneticPr fontId="2" type="noConversion"/>
  </si>
  <si>
    <r>
      <rPr>
        <sz val="16"/>
        <color theme="1"/>
        <rFont val="맑은 고딕"/>
        <family val="3"/>
        <charset val="129"/>
        <scheme val="minor"/>
      </rPr>
      <t>Weekly Report (주간 보고)</t>
    </r>
    <r>
      <rPr>
        <sz val="9"/>
        <color theme="1"/>
        <rFont val="맑은 고딕"/>
        <family val="3"/>
        <charset val="129"/>
        <scheme val="minor"/>
      </rPr>
      <t xml:space="preserve">
저작권기술 성능평가 시스템 개선 및 고도화</t>
    </r>
    <phoneticPr fontId="2" type="noConversion"/>
  </si>
  <si>
    <t>기타</t>
    <phoneticPr fontId="2" type="noConversion"/>
  </si>
  <si>
    <t>성능평가 시스템 기능 개선</t>
    <phoneticPr fontId="2" type="noConversion"/>
  </si>
  <si>
    <t>저작권기술 사업관리시스템 구축</t>
    <phoneticPr fontId="2" type="noConversion"/>
  </si>
  <si>
    <t>운영 지원</t>
    <phoneticPr fontId="2" type="noConversion"/>
  </si>
  <si>
    <t>김설화, 우지호</t>
    <phoneticPr fontId="2" type="noConversion"/>
  </si>
  <si>
    <t>2018 이전</t>
    <phoneticPr fontId="2" type="noConversion"/>
  </si>
  <si>
    <t>(해당없음)</t>
    <phoneticPr fontId="2" type="noConversion"/>
  </si>
  <si>
    <t>비디오</t>
    <phoneticPr fontId="2" type="noConversion"/>
  </si>
  <si>
    <t>모바일앱</t>
    <phoneticPr fontId="2" type="noConversion"/>
  </si>
  <si>
    <t>수량</t>
    <phoneticPr fontId="2" type="noConversion"/>
  </si>
  <si>
    <t>강인성</t>
    <phoneticPr fontId="2" type="noConversion"/>
  </si>
  <si>
    <t>축약성</t>
    <phoneticPr fontId="2" type="noConversion"/>
  </si>
  <si>
    <t>부분매칭</t>
    <phoneticPr fontId="2" type="noConversion"/>
  </si>
  <si>
    <t>이미지</t>
    <phoneticPr fontId="2" type="noConversion"/>
  </si>
  <si>
    <t>비디오(오디오제거)</t>
    <phoneticPr fontId="2" type="noConversion"/>
  </si>
  <si>
    <t>모바일웹(오디오제거)</t>
    <phoneticPr fontId="2" type="noConversion"/>
  </si>
  <si>
    <t>비고</t>
    <phoneticPr fontId="2" type="noConversion"/>
  </si>
  <si>
    <t>▣ 미결(발생) 이슈 내역</t>
    <phoneticPr fontId="2" type="noConversion"/>
  </si>
  <si>
    <t>완료예정일/완료일</t>
    <phoneticPr fontId="2" type="noConversion"/>
  </si>
  <si>
    <t>저작권위원회 업무포털 연계</t>
    <phoneticPr fontId="2" type="noConversion"/>
  </si>
  <si>
    <t>PJ-RI-002</t>
    <phoneticPr fontId="2" type="noConversion"/>
  </si>
  <si>
    <t>영향도</t>
    <phoneticPr fontId="2" type="noConversion"/>
  </si>
  <si>
    <t>예상 위험명</t>
    <phoneticPr fontId="2" type="noConversion"/>
  </si>
  <si>
    <t>M</t>
    <phoneticPr fontId="2" type="noConversion"/>
  </si>
  <si>
    <t>진행중</t>
    <phoneticPr fontId="2" type="noConversion"/>
  </si>
  <si>
    <t>[ 3 ] 사업 추진 현황</t>
    <phoneticPr fontId="2" type="noConversion"/>
  </si>
  <si>
    <t>신창권, 신지헌</t>
    <phoneticPr fontId="2" type="noConversion"/>
  </si>
  <si>
    <t>작업 이름</t>
  </si>
  <si>
    <t>완료</t>
  </si>
  <si>
    <t>진행상황</t>
  </si>
  <si>
    <t>18-06-26 (화)</t>
  </si>
  <si>
    <t>18-06-28 (목)</t>
  </si>
  <si>
    <t>18-06-29 (금)</t>
  </si>
  <si>
    <t>18-07-16 (월)</t>
  </si>
  <si>
    <t>18-07-24 (화)</t>
  </si>
  <si>
    <t>18-07-25 (수)</t>
  </si>
  <si>
    <t>18-07-26 (목)</t>
  </si>
  <si>
    <t>18-08-06 (월)</t>
  </si>
  <si>
    <t>지연</t>
  </si>
  <si>
    <t>18-07-23 (월)</t>
  </si>
  <si>
    <t>18-07-30 (월)</t>
  </si>
  <si>
    <t>18-08-21 (화)</t>
  </si>
  <si>
    <t>18-08-07 (화)</t>
  </si>
  <si>
    <t>18-08-27 (월)</t>
  </si>
  <si>
    <t>18-07-02 (월)</t>
  </si>
  <si>
    <t>저작권기술 사업관리시스템</t>
    <phoneticPr fontId="2" type="noConversion"/>
  </si>
  <si>
    <t>저작권 R&amp;D 업무에 대한 콘진원 이관 여부</t>
    <phoneticPr fontId="2" type="noConversion"/>
  </si>
  <si>
    <t>PJ-RI-001</t>
    <phoneticPr fontId="2" type="noConversion"/>
  </si>
  <si>
    <t>업무포털내의 저작권기술 성능평가 관련 프로그램 수정 협의 필요</t>
    <phoneticPr fontId="2" type="noConversion"/>
  </si>
  <si>
    <t>18-07-18 (수)</t>
  </si>
  <si>
    <t>18-05-29 (화)</t>
  </si>
  <si>
    <t>[ 5 ] 이슈 및 위험 관리</t>
    <phoneticPr fontId="2" type="noConversion"/>
  </si>
  <si>
    <t>[ 6 ] 인력 투입 현황</t>
    <phoneticPr fontId="2" type="noConversion"/>
  </si>
  <si>
    <t>[ 7 ] 공용특징정보 DB 구축 현황</t>
    <phoneticPr fontId="2" type="noConversion"/>
  </si>
  <si>
    <t>[ 8 ] 원본 데이터셋 DB 구축 현황</t>
    <phoneticPr fontId="2" type="noConversion"/>
  </si>
  <si>
    <t>[ 9 ] 변형물 데이터셋 DB 구축 현황</t>
    <phoneticPr fontId="2" type="noConversion"/>
  </si>
  <si>
    <t>18-10-31 (수)</t>
  </si>
  <si>
    <t>18-07-27 (금)</t>
  </si>
  <si>
    <t>18-08-03 (금)</t>
  </si>
  <si>
    <t>18-08-10 (금)</t>
  </si>
  <si>
    <t>18-09-05 (수)</t>
  </si>
  <si>
    <t>18-07-29 (일)</t>
  </si>
  <si>
    <t>18-09-07 (금)</t>
  </si>
  <si>
    <t>18-09-12 (수)</t>
  </si>
  <si>
    <t>18-10-03 (수)</t>
  </si>
  <si>
    <t>18-10-15 (월)</t>
  </si>
  <si>
    <t>18-10-04 (목)</t>
  </si>
  <si>
    <t>18-10-05 (금)</t>
  </si>
  <si>
    <t>18-10-08 (월)</t>
  </si>
  <si>
    <t>18-10-10 (수)</t>
  </si>
  <si>
    <t>18-10-11 (목)</t>
  </si>
  <si>
    <t>18-10-12 (금)</t>
  </si>
  <si>
    <t>18-10-17 (수)</t>
  </si>
  <si>
    <t>18-10-22 (월)</t>
  </si>
  <si>
    <t>18-06-18 (월)</t>
  </si>
  <si>
    <t>18-09-10 (월)</t>
  </si>
  <si>
    <t>18-09-28 (금)</t>
  </si>
  <si>
    <t>18-10-01 (월)</t>
  </si>
  <si>
    <t>18-11-30 (금)</t>
  </si>
  <si>
    <t xml:space="preserve">   사업관리시스템 구축</t>
  </si>
  <si>
    <t xml:space="preserve">   성능평가 기능 개선</t>
  </si>
  <si>
    <t>18-07-13 (금)</t>
  </si>
  <si>
    <t>18-08-20 (월)</t>
  </si>
  <si>
    <t>초기 계획
완료 날짜</t>
    <phoneticPr fontId="2" type="noConversion"/>
  </si>
  <si>
    <t>초기 계획
시작 날짜</t>
    <phoneticPr fontId="2" type="noConversion"/>
  </si>
  <si>
    <t>실제
시작 날짜</t>
    <phoneticPr fontId="2" type="noConversion"/>
  </si>
  <si>
    <t>실제
완료 날짜</t>
    <phoneticPr fontId="2" type="noConversion"/>
  </si>
  <si>
    <t>계획
완료율</t>
    <phoneticPr fontId="2" type="noConversion"/>
  </si>
  <si>
    <t>실제
완료율</t>
    <phoneticPr fontId="2" type="noConversion"/>
  </si>
  <si>
    <t>[ 2 ] 요구사항별 전체 진행 현황 (1/2)</t>
    <phoneticPr fontId="2" type="noConversion"/>
  </si>
  <si>
    <t>목표</t>
    <phoneticPr fontId="2" type="noConversion"/>
  </si>
  <si>
    <t>구축수량</t>
    <phoneticPr fontId="2" type="noConversion"/>
  </si>
  <si>
    <t>달성률</t>
    <phoneticPr fontId="2" type="noConversion"/>
  </si>
  <si>
    <t>18-08-04 (토)</t>
  </si>
  <si>
    <t>18-08-01 (수)</t>
  </si>
  <si>
    <t>18-07-31 (화)</t>
  </si>
  <si>
    <t>초기 계획 시작 날짜</t>
  </si>
  <si>
    <t>초기 계획 완료 날짜</t>
  </si>
  <si>
    <t>실제 시작 날짜</t>
  </si>
  <si>
    <t>실제 완료 날짜</t>
  </si>
  <si>
    <t>계획완료율</t>
  </si>
  <si>
    <t>실제 완료율</t>
  </si>
  <si>
    <t>데이터 이관</t>
    <phoneticPr fontId="2" type="noConversion"/>
  </si>
  <si>
    <t>곽종, 김영균, 이주리</t>
    <phoneticPr fontId="2" type="noConversion"/>
  </si>
  <si>
    <t xml:space="preserve">         개발환경구축</t>
  </si>
  <si>
    <t xml:space="preserve">            개발서버환경구축</t>
  </si>
  <si>
    <t xml:space="preserve">            프레임워크 구성</t>
  </si>
  <si>
    <t xml:space="preserve">            공통</t>
  </si>
  <si>
    <t xml:space="preserve">               공통 드랍박스</t>
  </si>
  <si>
    <t xml:space="preserve">               파입업로드</t>
  </si>
  <si>
    <t xml:space="preserve">               파일다운로드</t>
  </si>
  <si>
    <t xml:space="preserve">               엑셀다운로드</t>
  </si>
  <si>
    <t xml:space="preserve">               우편번호검색 팝업</t>
  </si>
  <si>
    <t xml:space="preserve">               기관정보검색 팝업</t>
  </si>
  <si>
    <t xml:space="preserve">               현황정보 추출 스케줄러</t>
  </si>
  <si>
    <t xml:space="preserve">         메인</t>
  </si>
  <si>
    <t xml:space="preserve">            로그인</t>
  </si>
  <si>
    <t xml:space="preserve">         시스템관리</t>
  </si>
  <si>
    <t xml:space="preserve">            사용자관리</t>
  </si>
  <si>
    <t xml:space="preserve">            접속정보</t>
  </si>
  <si>
    <t xml:space="preserve">            공통코드</t>
  </si>
  <si>
    <t xml:space="preserve">            기관관리</t>
  </si>
  <si>
    <t xml:space="preserve">            로그관리</t>
  </si>
  <si>
    <t xml:space="preserve">         과제관리</t>
  </si>
  <si>
    <t xml:space="preserve">            공고관리</t>
  </si>
  <si>
    <t xml:space="preserve">            과제관리</t>
  </si>
  <si>
    <t xml:space="preserve">            과제등록</t>
  </si>
  <si>
    <t xml:space="preserve">            과제엑셀 다운로드</t>
  </si>
  <si>
    <t xml:space="preserve">         평가관리</t>
  </si>
  <si>
    <t xml:space="preserve">            평가정보</t>
  </si>
  <si>
    <t xml:space="preserve">            보고서관리</t>
  </si>
  <si>
    <t xml:space="preserve">         협약서관리</t>
  </si>
  <si>
    <t xml:space="preserve">            협약서등록/조회</t>
  </si>
  <si>
    <t xml:space="preserve">         사후관리</t>
  </si>
  <si>
    <t xml:space="preserve">            납부계획서</t>
  </si>
  <si>
    <t xml:space="preserve">            납부현황</t>
  </si>
  <si>
    <t xml:space="preserve">         성과관리</t>
  </si>
  <si>
    <t xml:space="preserve">            논문정보</t>
  </si>
  <si>
    <t xml:space="preserve">            학술정보</t>
  </si>
  <si>
    <t xml:space="preserve">            특허정보</t>
  </si>
  <si>
    <t xml:space="preserve">            사업화정보</t>
  </si>
  <si>
    <t xml:space="preserve">         현황관리</t>
  </si>
  <si>
    <t xml:space="preserve">            평가위원현황</t>
  </si>
  <si>
    <t xml:space="preserve">            사업선정현황</t>
  </si>
  <si>
    <t xml:space="preserve">            기관별지원금현황</t>
  </si>
  <si>
    <t xml:space="preserve">            연도별 연구수당</t>
  </si>
  <si>
    <t xml:space="preserve">            과제별성과현황</t>
  </si>
  <si>
    <t xml:space="preserve">            성과현황 통합 엑셀다운로드</t>
  </si>
  <si>
    <t xml:space="preserve">         데이터이관 및 정재</t>
  </si>
  <si>
    <t xml:space="preserve">            이전 과제정보 엑셀정리</t>
  </si>
  <si>
    <t xml:space="preserve">            이전 과제정보 이관 및 정제</t>
  </si>
  <si>
    <t xml:space="preserve">         성능평가 도구 기능 개선</t>
  </si>
  <si>
    <t xml:space="preserve">            신청모듈 다운로드 및 경로 자동 설정 (필터링도구)</t>
  </si>
  <si>
    <t xml:space="preserve">            신청듈 다운로드 및 경로 자동 설정 (포렌식도구)</t>
  </si>
  <si>
    <t xml:space="preserve">            평가 스크립트 생성</t>
  </si>
  <si>
    <t xml:space="preserve">            로그 분석 및 등록</t>
  </si>
  <si>
    <t xml:space="preserve">            성능평가 로그 모니터링</t>
  </si>
  <si>
    <t xml:space="preserve">         관리시스템 기능 개선</t>
  </si>
  <si>
    <t xml:space="preserve">            성능평가 신청 정보</t>
  </si>
  <si>
    <t xml:space="preserve">            콘텐츠 경로 설정</t>
  </si>
  <si>
    <t xml:space="preserve">            대시보드</t>
  </si>
  <si>
    <t xml:space="preserve">            성능평가 통계</t>
  </si>
  <si>
    <t xml:space="preserve">            성능평가 통합 모니터링</t>
  </si>
  <si>
    <t xml:space="preserve">         업무포털 기능 개선</t>
  </si>
  <si>
    <t xml:space="preserve">            포렌식 성능평가 신청</t>
  </si>
  <si>
    <t>18-11-08 (목)</t>
  </si>
  <si>
    <t>18-09-01 (토)</t>
  </si>
  <si>
    <t>18-09-30 (일)</t>
  </si>
  <si>
    <t>M</t>
    <phoneticPr fontId="2" type="noConversion"/>
  </si>
  <si>
    <t>18-10-02 (화)</t>
  </si>
  <si>
    <t>18-09-06 (목)</t>
  </si>
  <si>
    <t>18-09-21 (금)</t>
  </si>
  <si>
    <t>18-09-19 (수)</t>
  </si>
  <si>
    <t>18-09-18 (화)</t>
  </si>
  <si>
    <t>* 과제 기본정보 데이터 이관 및 테스트(계속)
과제정보 제본 및 스캔여부에 따라 진행</t>
    <phoneticPr fontId="2" type="noConversion"/>
  </si>
  <si>
    <r>
      <t xml:space="preserve">* 성능평가
</t>
    </r>
    <r>
      <rPr>
        <sz val="9"/>
        <color indexed="8"/>
        <rFont val="맑은 고딕"/>
        <family val="3"/>
        <charset val="129"/>
        <scheme val="minor"/>
      </rPr>
      <t xml:space="preserve">  - 아컴스튜디오 모바일 웹하드 성능평가 수행(비디오)
  - 아이엠비씨 필터링 성능평가 수행 (비디오)
</t>
    </r>
    <phoneticPr fontId="2" type="noConversion"/>
  </si>
  <si>
    <t>윤석정</t>
    <phoneticPr fontId="2" type="noConversion"/>
  </si>
  <si>
    <t xml:space="preserve"> 8 명</t>
    <phoneticPr fontId="2" type="noConversion"/>
  </si>
  <si>
    <t>윤석정</t>
    <phoneticPr fontId="2" type="noConversion"/>
  </si>
  <si>
    <t xml:space="preserve"> 8 명</t>
    <phoneticPr fontId="2" type="noConversion"/>
  </si>
  <si>
    <t>작업 모드</t>
  </si>
  <si>
    <t>수동 일정 예약</t>
  </si>
  <si>
    <t>자동 일정 예약</t>
  </si>
  <si>
    <t>18-06-11 (월)</t>
  </si>
  <si>
    <t>18-10-13 (토)</t>
  </si>
  <si>
    <t xml:space="preserve">      테스트</t>
  </si>
  <si>
    <t>18-11-09 (금)</t>
  </si>
  <si>
    <t xml:space="preserve">      전개</t>
  </si>
  <si>
    <t>18-10-20 (토)</t>
  </si>
  <si>
    <t xml:space="preserve">         통합 테스트</t>
  </si>
  <si>
    <t xml:space="preserve">   데이타셋 구축</t>
  </si>
  <si>
    <t>18-07-09 (월)</t>
  </si>
  <si>
    <r>
      <rPr>
        <b/>
        <sz val="9"/>
        <color indexed="8"/>
        <rFont val="맑은 고딕"/>
        <family val="3"/>
        <charset val="129"/>
        <scheme val="minor"/>
      </rPr>
      <t>* 기능개선</t>
    </r>
    <r>
      <rPr>
        <sz val="9"/>
        <color indexed="8"/>
        <rFont val="맑은 고딕"/>
        <family val="3"/>
        <charset val="129"/>
        <scheme val="minor"/>
      </rPr>
      <t xml:space="preserve">
  - 성능평가 도구 콘텐츠 경로 설정 (완료)
  - 대시보드 기능 개선 (완료 예정)
</t>
    </r>
    <r>
      <rPr>
        <b/>
        <sz val="9"/>
        <color indexed="8"/>
        <rFont val="맑은 고딕"/>
        <family val="3"/>
        <charset val="129"/>
        <scheme val="minor"/>
      </rPr>
      <t>* 데이타셋 구축</t>
    </r>
    <r>
      <rPr>
        <sz val="9"/>
        <color indexed="8"/>
        <rFont val="맑은 고딕"/>
        <family val="3"/>
        <charset val="129"/>
        <scheme val="minor"/>
      </rPr>
      <t xml:space="preserve">
  - 비디오 데이타셋 품질 검증 (미진행)
  - 오디오 재녹음 작업 (마이크 불량으로 인한 작업 중지)</t>
    </r>
    <phoneticPr fontId="2" type="noConversion"/>
  </si>
  <si>
    <r>
      <rPr>
        <b/>
        <sz val="9"/>
        <color indexed="8"/>
        <rFont val="맑은 고딕"/>
        <family val="3"/>
        <charset val="129"/>
        <scheme val="minor"/>
      </rPr>
      <t>* 기능개선</t>
    </r>
    <r>
      <rPr>
        <sz val="9"/>
        <color indexed="8"/>
        <rFont val="맑은 고딕"/>
        <family val="3"/>
        <charset val="129"/>
        <scheme val="minor"/>
      </rPr>
      <t xml:space="preserve">
  - 성능평가 도구 콘텐츠 경로 설정 (계속)
  - 대시보드 기능 개선 (완료 예정)
  - 성능평가 통계 화면
</t>
    </r>
    <r>
      <rPr>
        <b/>
        <sz val="9"/>
        <color indexed="8"/>
        <rFont val="맑은 고딕"/>
        <family val="3"/>
        <charset val="129"/>
        <scheme val="minor"/>
      </rPr>
      <t>* 데이타셋 구축</t>
    </r>
    <r>
      <rPr>
        <sz val="9"/>
        <color indexed="8"/>
        <rFont val="맑은 고딕"/>
        <family val="3"/>
        <charset val="129"/>
        <scheme val="minor"/>
      </rPr>
      <t xml:space="preserve">
  - 비디오 데이타셋 오류 콘텐츠 재 작업
  - 오디오 재녹음 작업</t>
    </r>
    <phoneticPr fontId="2" type="noConversion"/>
  </si>
  <si>
    <r>
      <t xml:space="preserve">* 개발
</t>
    </r>
    <r>
      <rPr>
        <sz val="9"/>
        <rFont val="맑은 고딕"/>
        <family val="3"/>
        <charset val="129"/>
        <scheme val="minor"/>
      </rPr>
      <t xml:space="preserve"> - 집계스케줄러데몬 (계속)
 - 최종데이터 이관 (평가정보 제외)
 - 기관별지원금현황 작업 진행(진행중)
 - 연도별 연구수당현황 진행(진행중)
  - 연도별 과제선정 현황 (진행중)</t>
    </r>
    <phoneticPr fontId="2" type="noConversion"/>
  </si>
  <si>
    <r>
      <t xml:space="preserve">* 개발
</t>
    </r>
    <r>
      <rPr>
        <sz val="9"/>
        <rFont val="맑은 고딕"/>
        <family val="3"/>
        <charset val="129"/>
        <scheme val="minor"/>
      </rPr>
      <t xml:space="preserve"> - 집계스케줄러데몬 (계속)
 - 과제엑셀다운로드 (진행중)
 - 기관별지원금현황 작업 완료예정
 - 연도별 연구수당현황 완료예정
 - 연도별 과제선정 현황 완료예정</t>
    </r>
    <phoneticPr fontId="2" type="noConversion"/>
  </si>
  <si>
    <t>저작권기술 성능평가 시스템 개선 및 고도화</t>
  </si>
  <si>
    <t xml:space="preserve">   PMO</t>
  </si>
  <si>
    <t>양호</t>
  </si>
  <si>
    <t>18-10-21 (일)</t>
  </si>
  <si>
    <t>18-10-23 (화)</t>
  </si>
  <si>
    <t>18-11-27 (화)</t>
  </si>
  <si>
    <t>18-10-30 (화)</t>
  </si>
  <si>
    <t>18-11-13 (화)</t>
  </si>
  <si>
    <t>18-11-14 (수)</t>
  </si>
  <si>
    <r>
      <rPr>
        <b/>
        <sz val="9"/>
        <color indexed="8"/>
        <rFont val="맑은 고딕"/>
        <family val="3"/>
        <charset val="129"/>
        <scheme val="minor"/>
      </rPr>
      <t>* 감리</t>
    </r>
    <r>
      <rPr>
        <sz val="9"/>
        <color indexed="8"/>
        <rFont val="맑은 고딕"/>
        <family val="3"/>
        <charset val="129"/>
        <scheme val="minor"/>
      </rPr>
      <t xml:space="preserve">
  - 최종단계 감리 준비 (문서 현행화 등)</t>
    </r>
    <phoneticPr fontId="2" type="noConversion"/>
  </si>
  <si>
    <r>
      <rPr>
        <b/>
        <sz val="9"/>
        <color indexed="8"/>
        <rFont val="맑은 고딕"/>
        <family val="3"/>
        <charset val="129"/>
        <scheme val="minor"/>
      </rPr>
      <t xml:space="preserve">* 감리
</t>
    </r>
    <r>
      <rPr>
        <sz val="9"/>
        <color indexed="8"/>
        <rFont val="맑은 고딕"/>
        <family val="3"/>
        <charset val="129"/>
        <scheme val="minor"/>
      </rPr>
      <t xml:space="preserve">  - 최종단계 감리 준비 (문서 현행화 등)
</t>
    </r>
    <r>
      <rPr>
        <b/>
        <sz val="9"/>
        <color indexed="8"/>
        <rFont val="맑은 고딕"/>
        <family val="3"/>
        <charset val="129"/>
        <scheme val="minor"/>
      </rPr>
      <t xml:space="preserve">* 테스트
</t>
    </r>
    <r>
      <rPr>
        <sz val="9"/>
        <color indexed="8"/>
        <rFont val="맑은 고딕"/>
        <family val="3"/>
        <charset val="129"/>
        <scheme val="minor"/>
      </rPr>
      <t xml:space="preserve">  - 사업관리시스템 단위테스트 진행 중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</si>
</sst>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1" formatCode="_-* #,##0_-;\-* #,##0_-;_-* &quot;-&quot;_-;_-@_-"/>
    <numFmt numFmtId="176" formatCode="0.00_ "/>
    <numFmt numFmtId="177" formatCode="m&quot;/&quot;d;@"/>
    <numFmt numFmtId="178" formatCode="0.0_ "/>
    <numFmt numFmtId="179" formatCode="mm&quot;월&quot;\ dd&quot;일&quot;"/>
  </numFmts>
  <fonts count="24" x14ac:knownFonts="1">
    <font>
      <sz val="11"/>
      <color theme="1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9"/>
      <color indexed="8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b/>
      <sz val="9"/>
      <color indexed="8"/>
      <name val="맑은 고딕"/>
      <family val="3"/>
      <charset val="129"/>
      <scheme val="minor"/>
    </font>
    <font>
      <b/>
      <sz val="9"/>
      <name val="맑은 고딕"/>
      <family val="3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6"/>
      <color theme="1"/>
      <name val="맑은 고딕"/>
      <family val="3"/>
      <charset val="129"/>
      <scheme val="minor"/>
    </font>
    <font>
      <sz val="9"/>
      <color rgb="FFFF0000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8"/>
      <color theme="1"/>
      <name val="맑은 고딕"/>
      <family val="2"/>
      <charset val="129"/>
      <scheme val="minor"/>
    </font>
    <font>
      <sz val="8"/>
      <color theme="1"/>
      <name val="맑은 고딕"/>
      <family val="3"/>
      <charset val="129"/>
      <scheme val="minor"/>
    </font>
    <font>
      <b/>
      <sz val="8"/>
      <color rgb="FF363636"/>
      <name val="맑은 고딕"/>
      <family val="3"/>
      <charset val="129"/>
      <scheme val="minor"/>
    </font>
    <font>
      <b/>
      <sz val="8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10"/>
      <color rgb="FF363636"/>
      <name val="맑은 고딕"/>
      <family val="3"/>
      <charset val="129"/>
      <scheme val="minor"/>
    </font>
    <font>
      <b/>
      <sz val="9"/>
      <color rgb="FF000000"/>
      <name val="맑은 고딕"/>
      <family val="3"/>
      <charset val="129"/>
      <scheme val="minor"/>
    </font>
    <font>
      <sz val="9"/>
      <color rgb="FF000000"/>
      <name val="맑은 고딕"/>
      <family val="3"/>
      <charset val="129"/>
      <scheme val="minor"/>
    </font>
    <font>
      <sz val="9"/>
      <color rgb="FF000000"/>
      <name val="굴림"/>
      <family val="3"/>
      <charset val="129"/>
    </font>
  </fonts>
  <fills count="1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FE3E8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</borders>
  <cellStyleXfs count="3">
    <xf numFmtId="0" fontId="0" fillId="0" borderId="0">
      <alignment vertical="center"/>
    </xf>
    <xf numFmtId="9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</cellStyleXfs>
  <cellXfs count="158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176" fontId="0" fillId="0" borderId="0" xfId="0" applyNumberFormat="1">
      <alignment vertical="center"/>
    </xf>
    <xf numFmtId="176" fontId="0" fillId="0" borderId="0" xfId="1" applyNumberFormat="1" applyFont="1">
      <alignment vertical="center"/>
    </xf>
    <xf numFmtId="177" fontId="1" fillId="0" borderId="1" xfId="0" applyNumberFormat="1" applyFont="1" applyBorder="1" applyAlignment="1">
      <alignment horizontal="center" vertical="center"/>
    </xf>
    <xf numFmtId="0" fontId="0" fillId="0" borderId="0" xfId="0">
      <alignment vertical="center"/>
    </xf>
    <xf numFmtId="0" fontId="1" fillId="0" borderId="0" xfId="0" applyFon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1" fontId="0" fillId="0" borderId="0" xfId="2" applyFo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0" borderId="0" xfId="0" applyFont="1">
      <alignment vertical="center"/>
    </xf>
    <xf numFmtId="0" fontId="15" fillId="0" borderId="0" xfId="0" applyFont="1" applyAlignment="1">
      <alignment horizontal="center" vertical="center"/>
    </xf>
    <xf numFmtId="0" fontId="16" fillId="0" borderId="0" xfId="0" applyFont="1" applyBorder="1">
      <alignment vertical="center"/>
    </xf>
    <xf numFmtId="0" fontId="16" fillId="0" borderId="0" xfId="0" applyFont="1" applyAlignment="1">
      <alignment horizontal="center" vertical="center"/>
    </xf>
    <xf numFmtId="0" fontId="18" fillId="9" borderId="1" xfId="0" applyFont="1" applyFill="1" applyBorder="1" applyAlignment="1">
      <alignment horizontal="center" vertical="center" wrapText="1"/>
    </xf>
    <xf numFmtId="9" fontId="18" fillId="9" borderId="1" xfId="0" applyNumberFormat="1" applyFont="1" applyFill="1" applyBorder="1" applyAlignment="1">
      <alignment horizontal="center" vertical="center" wrapText="1"/>
    </xf>
    <xf numFmtId="0" fontId="19" fillId="9" borderId="1" xfId="0" applyFont="1" applyFill="1" applyBorder="1" applyAlignment="1">
      <alignment horizontal="center" vertical="center" wrapText="1"/>
    </xf>
    <xf numFmtId="9" fontId="19" fillId="9" borderId="1" xfId="0" applyNumberFormat="1" applyFont="1" applyFill="1" applyBorder="1" applyAlignment="1">
      <alignment horizontal="center" vertical="center" wrapText="1"/>
    </xf>
    <xf numFmtId="0" fontId="18" fillId="9" borderId="11" xfId="0" applyFont="1" applyFill="1" applyBorder="1" applyAlignment="1">
      <alignment vertical="center" wrapText="1"/>
    </xf>
    <xf numFmtId="0" fontId="18" fillId="9" borderId="12" xfId="0" applyFont="1" applyFill="1" applyBorder="1" applyAlignment="1">
      <alignment horizontal="center" vertical="center" wrapText="1"/>
    </xf>
    <xf numFmtId="9" fontId="18" fillId="9" borderId="12" xfId="0" applyNumberFormat="1" applyFont="1" applyFill="1" applyBorder="1" applyAlignment="1">
      <alignment horizontal="center" vertical="center" wrapText="1"/>
    </xf>
    <xf numFmtId="0" fontId="18" fillId="9" borderId="13" xfId="0" applyFont="1" applyFill="1" applyBorder="1" applyAlignment="1">
      <alignment horizontal="center" vertical="center" wrapText="1"/>
    </xf>
    <xf numFmtId="0" fontId="18" fillId="9" borderId="14" xfId="0" applyFont="1" applyFill="1" applyBorder="1" applyAlignment="1">
      <alignment vertical="center" wrapText="1"/>
    </xf>
    <xf numFmtId="0" fontId="18" fillId="9" borderId="15" xfId="0" applyFont="1" applyFill="1" applyBorder="1" applyAlignment="1">
      <alignment horizontal="center" vertical="center" wrapText="1"/>
    </xf>
    <xf numFmtId="0" fontId="19" fillId="9" borderId="14" xfId="0" applyFont="1" applyFill="1" applyBorder="1" applyAlignment="1">
      <alignment vertical="center" wrapText="1"/>
    </xf>
    <xf numFmtId="0" fontId="19" fillId="9" borderId="15" xfId="0" applyFont="1" applyFill="1" applyBorder="1" applyAlignment="1">
      <alignment horizontal="center" vertical="center" wrapText="1"/>
    </xf>
    <xf numFmtId="0" fontId="19" fillId="9" borderId="16" xfId="0" applyFont="1" applyFill="1" applyBorder="1" applyAlignment="1">
      <alignment vertical="center" wrapText="1"/>
    </xf>
    <xf numFmtId="0" fontId="19" fillId="9" borderId="17" xfId="0" applyFont="1" applyFill="1" applyBorder="1" applyAlignment="1">
      <alignment horizontal="center" vertical="center" wrapText="1"/>
    </xf>
    <xf numFmtId="9" fontId="19" fillId="9" borderId="17" xfId="0" applyNumberFormat="1" applyFont="1" applyFill="1" applyBorder="1" applyAlignment="1">
      <alignment horizontal="center" vertical="center" wrapText="1"/>
    </xf>
    <xf numFmtId="0" fontId="19" fillId="9" borderId="18" xfId="0" applyFont="1" applyFill="1" applyBorder="1" applyAlignment="1">
      <alignment horizontal="center" vertical="center" wrapText="1"/>
    </xf>
    <xf numFmtId="0" fontId="17" fillId="8" borderId="11" xfId="0" applyFont="1" applyFill="1" applyBorder="1" applyAlignment="1">
      <alignment horizontal="center" vertical="center" wrapText="1"/>
    </xf>
    <xf numFmtId="0" fontId="17" fillId="8" borderId="12" xfId="0" applyFont="1" applyFill="1" applyBorder="1" applyAlignment="1">
      <alignment horizontal="center" vertical="center" wrapText="1"/>
    </xf>
    <xf numFmtId="0" fontId="17" fillId="8" borderId="13" xfId="0" applyFont="1" applyFill="1" applyBorder="1" applyAlignment="1">
      <alignment horizontal="center" vertical="center" wrapText="1"/>
    </xf>
    <xf numFmtId="0" fontId="20" fillId="10" borderId="19" xfId="0" applyFont="1" applyFill="1" applyBorder="1" applyAlignment="1">
      <alignment vertical="center" wrapText="1"/>
    </xf>
    <xf numFmtId="0" fontId="21" fillId="9" borderId="19" xfId="0" applyFont="1" applyFill="1" applyBorder="1" applyAlignment="1">
      <alignment vertical="center" wrapText="1"/>
    </xf>
    <xf numFmtId="9" fontId="21" fillId="9" borderId="19" xfId="0" applyNumberFormat="1" applyFont="1" applyFill="1" applyBorder="1" applyAlignment="1">
      <alignment vertical="center" wrapText="1"/>
    </xf>
    <xf numFmtId="0" fontId="22" fillId="9" borderId="19" xfId="0" applyFont="1" applyFill="1" applyBorder="1" applyAlignment="1">
      <alignment vertical="center" wrapText="1"/>
    </xf>
    <xf numFmtId="9" fontId="22" fillId="9" borderId="19" xfId="0" applyNumberFormat="1" applyFont="1" applyFill="1" applyBorder="1" applyAlignment="1">
      <alignment vertical="center" wrapText="1"/>
    </xf>
    <xf numFmtId="0" fontId="23" fillId="9" borderId="19" xfId="0" applyFont="1" applyFill="1" applyBorder="1" applyAlignment="1">
      <alignment vertical="center" wrapText="1"/>
    </xf>
    <xf numFmtId="0" fontId="19" fillId="9" borderId="20" xfId="0" applyFont="1" applyFill="1" applyBorder="1" applyAlignment="1">
      <alignment vertical="center" wrapText="1"/>
    </xf>
    <xf numFmtId="0" fontId="19" fillId="9" borderId="21" xfId="0" applyFont="1" applyFill="1" applyBorder="1" applyAlignment="1">
      <alignment horizontal="center" vertical="center" wrapText="1"/>
    </xf>
    <xf numFmtId="9" fontId="19" fillId="9" borderId="21" xfId="0" applyNumberFormat="1" applyFont="1" applyFill="1" applyBorder="1" applyAlignment="1">
      <alignment horizontal="center" vertical="center" wrapText="1"/>
    </xf>
    <xf numFmtId="0" fontId="19" fillId="9" borderId="22" xfId="0" applyFont="1" applyFill="1" applyBorder="1" applyAlignment="1">
      <alignment horizontal="center" vertical="center" wrapText="1"/>
    </xf>
    <xf numFmtId="0" fontId="18" fillId="8" borderId="11" xfId="0" applyFont="1" applyFill="1" applyBorder="1" applyAlignment="1">
      <alignment horizontal="center" vertical="center" wrapText="1"/>
    </xf>
    <xf numFmtId="0" fontId="18" fillId="8" borderId="12" xfId="0" applyFont="1" applyFill="1" applyBorder="1" applyAlignment="1">
      <alignment horizontal="center" vertical="center" wrapText="1"/>
    </xf>
    <xf numFmtId="0" fontId="18" fillId="8" borderId="13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/>
    </xf>
    <xf numFmtId="41" fontId="1" fillId="0" borderId="1" xfId="2" applyFont="1" applyBorder="1" applyAlignment="1">
      <alignment horizontal="center" vertical="center"/>
    </xf>
    <xf numFmtId="41" fontId="1" fillId="0" borderId="1" xfId="2" applyFont="1" applyFill="1" applyBorder="1" applyAlignment="1">
      <alignment horizontal="center" vertical="center"/>
    </xf>
    <xf numFmtId="9" fontId="1" fillId="7" borderId="1" xfId="1" applyFont="1" applyFill="1" applyBorder="1" applyAlignment="1">
      <alignment horizontal="center" vertical="center"/>
    </xf>
    <xf numFmtId="41" fontId="1" fillId="6" borderId="1" xfId="2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  <xf numFmtId="41" fontId="13" fillId="0" borderId="1" xfId="2" applyFont="1" applyFill="1" applyBorder="1" applyAlignment="1">
      <alignment horizontal="center" vertical="center"/>
    </xf>
    <xf numFmtId="41" fontId="1" fillId="0" borderId="2" xfId="2" applyFont="1" applyBorder="1" applyAlignment="1">
      <alignment horizontal="center" vertical="center"/>
    </xf>
    <xf numFmtId="41" fontId="1" fillId="0" borderId="4" xfId="2" applyFont="1" applyBorder="1" applyAlignment="1">
      <alignment horizontal="center" vertical="center"/>
    </xf>
    <xf numFmtId="41" fontId="1" fillId="0" borderId="3" xfId="2" applyFont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4" fillId="4" borderId="1" xfId="0" applyFont="1" applyFill="1" applyBorder="1" applyAlignment="1">
      <alignment vertical="center" wrapText="1"/>
    </xf>
    <xf numFmtId="0" fontId="4" fillId="4" borderId="1" xfId="0" applyFont="1" applyFill="1" applyBorder="1" applyAlignment="1">
      <alignment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79" fontId="4" fillId="4" borderId="1" xfId="0" applyNumberFormat="1" applyFont="1" applyFill="1" applyBorder="1" applyAlignment="1">
      <alignment horizontal="center" vertical="center"/>
    </xf>
    <xf numFmtId="41" fontId="1" fillId="6" borderId="2" xfId="2" applyFont="1" applyFill="1" applyBorder="1" applyAlignment="1">
      <alignment horizontal="center" vertical="center"/>
    </xf>
    <xf numFmtId="41" fontId="1" fillId="6" borderId="3" xfId="2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" fillId="0" borderId="2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4" xfId="0" applyFont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 wrapText="1"/>
    </xf>
    <xf numFmtId="0" fontId="1" fillId="5" borderId="7" xfId="0" applyFont="1" applyFill="1" applyBorder="1" applyAlignment="1">
      <alignment horizontal="center" vertical="center" wrapText="1"/>
    </xf>
    <xf numFmtId="0" fontId="1" fillId="5" borderId="8" xfId="0" applyFont="1" applyFill="1" applyBorder="1" applyAlignment="1">
      <alignment horizontal="center" vertical="center" wrapText="1"/>
    </xf>
    <xf numFmtId="0" fontId="1" fillId="5" borderId="10" xfId="0" applyFont="1" applyFill="1" applyBorder="1" applyAlignment="1">
      <alignment horizontal="center" vertical="center" wrapText="1"/>
    </xf>
    <xf numFmtId="0" fontId="1" fillId="5" borderId="9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4" fontId="1" fillId="0" borderId="2" xfId="0" applyNumberFormat="1" applyFont="1" applyBorder="1" applyAlignment="1">
      <alignment horizontal="right" vertical="center"/>
    </xf>
    <xf numFmtId="14" fontId="1" fillId="0" borderId="4" xfId="0" applyNumberFormat="1" applyFont="1" applyBorder="1" applyAlignment="1">
      <alignment horizontal="right" vertical="center"/>
    </xf>
    <xf numFmtId="14" fontId="1" fillId="0" borderId="3" xfId="0" applyNumberFormat="1" applyFont="1" applyBorder="1" applyAlignment="1">
      <alignment horizontal="right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14" fontId="1" fillId="0" borderId="1" xfId="0" applyNumberFormat="1" applyFont="1" applyBorder="1" applyAlignment="1">
      <alignment horizontal="right" vertical="center"/>
    </xf>
    <xf numFmtId="0" fontId="1" fillId="0" borderId="1" xfId="0" applyFont="1" applyBorder="1" applyAlignment="1">
      <alignment horizontal="right" vertical="center"/>
    </xf>
    <xf numFmtId="41" fontId="1" fillId="4" borderId="2" xfId="2" applyFont="1" applyFill="1" applyBorder="1" applyAlignment="1">
      <alignment horizontal="center" vertical="center"/>
    </xf>
    <xf numFmtId="41" fontId="1" fillId="4" borderId="3" xfId="2" applyFont="1" applyFill="1" applyBorder="1" applyAlignment="1">
      <alignment horizontal="center" vertical="center"/>
    </xf>
    <xf numFmtId="41" fontId="1" fillId="4" borderId="1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14" fontId="1" fillId="0" borderId="2" xfId="0" applyNumberFormat="1" applyFont="1" applyBorder="1" applyAlignment="1">
      <alignment horizontal="center" vertical="center"/>
    </xf>
    <xf numFmtId="41" fontId="1" fillId="0" borderId="2" xfId="0" applyNumberFormat="1" applyFont="1" applyBorder="1" applyAlignment="1">
      <alignment horizontal="center" vertical="center"/>
    </xf>
    <xf numFmtId="41" fontId="1" fillId="0" borderId="3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9" fillId="0" borderId="2" xfId="0" applyFont="1" applyBorder="1" applyAlignment="1">
      <alignment vertical="top" wrapText="1"/>
    </xf>
    <xf numFmtId="0" fontId="9" fillId="0" borderId="4" xfId="0" applyFont="1" applyBorder="1" applyAlignment="1">
      <alignment vertical="top" wrapText="1"/>
    </xf>
    <xf numFmtId="0" fontId="9" fillId="0" borderId="3" xfId="0" applyFont="1" applyBorder="1" applyAlignment="1">
      <alignment vertical="top" wrapText="1"/>
    </xf>
    <xf numFmtId="0" fontId="4" fillId="0" borderId="6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10" fillId="0" borderId="2" xfId="0" applyFont="1" applyBorder="1" applyAlignment="1">
      <alignment horizontal="left" vertical="top" wrapText="1"/>
    </xf>
    <xf numFmtId="0" fontId="8" fillId="0" borderId="4" xfId="0" applyFont="1" applyBorder="1" applyAlignment="1">
      <alignment horizontal="left" vertical="top" wrapText="1"/>
    </xf>
    <xf numFmtId="0" fontId="8" fillId="0" borderId="3" xfId="0" applyFont="1" applyBorder="1" applyAlignment="1">
      <alignment horizontal="left" vertical="top" wrapText="1"/>
    </xf>
    <xf numFmtId="0" fontId="10" fillId="0" borderId="2" xfId="0" applyFont="1" applyBorder="1" applyAlignment="1">
      <alignment vertical="top" wrapText="1"/>
    </xf>
    <xf numFmtId="0" fontId="10" fillId="0" borderId="4" xfId="0" applyFont="1" applyBorder="1" applyAlignment="1">
      <alignment vertical="top" wrapText="1"/>
    </xf>
    <xf numFmtId="0" fontId="10" fillId="0" borderId="3" xfId="0" applyFont="1" applyBorder="1" applyAlignment="1">
      <alignment vertical="top" wrapText="1"/>
    </xf>
    <xf numFmtId="0" fontId="9" fillId="0" borderId="4" xfId="0" applyFont="1" applyBorder="1" applyAlignment="1">
      <alignment vertical="top"/>
    </xf>
    <xf numFmtId="0" fontId="9" fillId="0" borderId="3" xfId="0" applyFont="1" applyBorder="1" applyAlignment="1">
      <alignment vertical="top"/>
    </xf>
    <xf numFmtId="14" fontId="4" fillId="2" borderId="1" xfId="0" applyNumberFormat="1" applyFont="1" applyFill="1" applyBorder="1" applyAlignment="1">
      <alignment horizontal="center" vertical="center"/>
    </xf>
    <xf numFmtId="0" fontId="5" fillId="0" borderId="2" xfId="0" quotePrefix="1" applyFont="1" applyBorder="1" applyAlignment="1">
      <alignment vertical="top" wrapText="1"/>
    </xf>
    <xf numFmtId="0" fontId="5" fillId="0" borderId="4" xfId="0" applyFont="1" applyBorder="1" applyAlignment="1">
      <alignment vertical="top" wrapText="1"/>
    </xf>
    <xf numFmtId="0" fontId="5" fillId="0" borderId="3" xfId="0" applyFont="1" applyBorder="1" applyAlignment="1">
      <alignment vertical="top" wrapText="1"/>
    </xf>
    <xf numFmtId="0" fontId="4" fillId="2" borderId="4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/>
    </xf>
    <xf numFmtId="0" fontId="5" fillId="0" borderId="2" xfId="0" applyFont="1" applyBorder="1" applyAlignment="1">
      <alignment vertical="top" wrapText="1"/>
    </xf>
    <xf numFmtId="0" fontId="15" fillId="0" borderId="0" xfId="0" applyFont="1" applyBorder="1" applyAlignment="1">
      <alignment horizontal="left" vertical="center"/>
    </xf>
    <xf numFmtId="0" fontId="16" fillId="0" borderId="0" xfId="0" applyFont="1" applyBorder="1" applyAlignment="1">
      <alignment horizontal="left" vertical="center"/>
    </xf>
  </cellXfs>
  <cellStyles count="3">
    <cellStyle name="백분율" xfId="1" builtinId="5"/>
    <cellStyle name="쉼표 [0]" xfId="2" builtinId="6"/>
    <cellStyle name="표준" xfId="0" builtinId="0"/>
  </cellStyles>
  <dxfs count="2"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7136929460580909E-2"/>
          <c:y val="3.6036036036036036E-2"/>
          <c:w val="0.8976486860304288"/>
          <c:h val="0.71745477761225795"/>
        </c:manualLayout>
      </c:layout>
      <c:lineChart>
        <c:grouping val="standard"/>
        <c:varyColors val="0"/>
        <c:ser>
          <c:idx val="0"/>
          <c:order val="0"/>
          <c:tx>
            <c:strRef>
              <c:f>공정률데이타!$B$13</c:f>
              <c:strCache>
                <c:ptCount val="1"/>
                <c:pt idx="0">
                  <c:v>계획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공정률데이타!$C$12:$W$12</c:f>
              <c:numCache>
                <c:formatCode>m"/"d;@</c:formatCode>
                <c:ptCount val="21"/>
                <c:pt idx="0">
                  <c:v>43290</c:v>
                </c:pt>
                <c:pt idx="1">
                  <c:v>43297</c:v>
                </c:pt>
                <c:pt idx="2">
                  <c:v>43304</c:v>
                </c:pt>
                <c:pt idx="3">
                  <c:v>43311</c:v>
                </c:pt>
                <c:pt idx="4">
                  <c:v>43318</c:v>
                </c:pt>
                <c:pt idx="5">
                  <c:v>43325</c:v>
                </c:pt>
                <c:pt idx="6">
                  <c:v>43332</c:v>
                </c:pt>
                <c:pt idx="7">
                  <c:v>43339</c:v>
                </c:pt>
                <c:pt idx="8">
                  <c:v>43346</c:v>
                </c:pt>
                <c:pt idx="9">
                  <c:v>43353</c:v>
                </c:pt>
                <c:pt idx="10">
                  <c:v>43360</c:v>
                </c:pt>
                <c:pt idx="11">
                  <c:v>43367</c:v>
                </c:pt>
                <c:pt idx="12">
                  <c:v>43374</c:v>
                </c:pt>
                <c:pt idx="13">
                  <c:v>43381</c:v>
                </c:pt>
                <c:pt idx="14">
                  <c:v>43388</c:v>
                </c:pt>
                <c:pt idx="15">
                  <c:v>43395</c:v>
                </c:pt>
                <c:pt idx="16">
                  <c:v>43402</c:v>
                </c:pt>
                <c:pt idx="17">
                  <c:v>43409</c:v>
                </c:pt>
                <c:pt idx="18">
                  <c:v>43416</c:v>
                </c:pt>
                <c:pt idx="19">
                  <c:v>43423</c:v>
                </c:pt>
                <c:pt idx="20">
                  <c:v>43430</c:v>
                </c:pt>
              </c:numCache>
            </c:numRef>
          </c:cat>
          <c:val>
            <c:numRef>
              <c:f>공정률데이타!$C$13:$W$13</c:f>
              <c:numCache>
                <c:formatCode>General</c:formatCode>
                <c:ptCount val="21"/>
                <c:pt idx="0">
                  <c:v>18</c:v>
                </c:pt>
                <c:pt idx="1">
                  <c:v>25</c:v>
                </c:pt>
                <c:pt idx="2">
                  <c:v>31</c:v>
                </c:pt>
                <c:pt idx="3">
                  <c:v>44</c:v>
                </c:pt>
                <c:pt idx="4">
                  <c:v>49</c:v>
                </c:pt>
                <c:pt idx="5">
                  <c:v>52</c:v>
                </c:pt>
                <c:pt idx="6">
                  <c:v>55</c:v>
                </c:pt>
                <c:pt idx="7">
                  <c:v>58</c:v>
                </c:pt>
                <c:pt idx="8">
                  <c:v>60</c:v>
                </c:pt>
                <c:pt idx="9">
                  <c:v>62</c:v>
                </c:pt>
                <c:pt idx="10">
                  <c:v>69</c:v>
                </c:pt>
                <c:pt idx="11">
                  <c:v>73</c:v>
                </c:pt>
                <c:pt idx="12">
                  <c:v>73</c:v>
                </c:pt>
                <c:pt idx="13">
                  <c:v>77</c:v>
                </c:pt>
                <c:pt idx="14">
                  <c:v>82</c:v>
                </c:pt>
                <c:pt idx="15">
                  <c:v>83</c:v>
                </c:pt>
                <c:pt idx="16">
                  <c:v>87</c:v>
                </c:pt>
                <c:pt idx="17">
                  <c:v>90</c:v>
                </c:pt>
                <c:pt idx="18">
                  <c:v>92</c:v>
                </c:pt>
                <c:pt idx="19">
                  <c:v>94</c:v>
                </c:pt>
                <c:pt idx="20">
                  <c:v>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CB2-4BA7-9CBF-C30D69A172AD}"/>
            </c:ext>
          </c:extLst>
        </c:ser>
        <c:ser>
          <c:idx val="1"/>
          <c:order val="1"/>
          <c:tx>
            <c:strRef>
              <c:f>공정률데이타!$B$14</c:f>
              <c:strCache>
                <c:ptCount val="1"/>
                <c:pt idx="0">
                  <c:v>실적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공정률데이타!$C$12:$W$12</c:f>
              <c:numCache>
                <c:formatCode>m"/"d;@</c:formatCode>
                <c:ptCount val="21"/>
                <c:pt idx="0">
                  <c:v>43290</c:v>
                </c:pt>
                <c:pt idx="1">
                  <c:v>43297</c:v>
                </c:pt>
                <c:pt idx="2">
                  <c:v>43304</c:v>
                </c:pt>
                <c:pt idx="3">
                  <c:v>43311</c:v>
                </c:pt>
                <c:pt idx="4">
                  <c:v>43318</c:v>
                </c:pt>
                <c:pt idx="5">
                  <c:v>43325</c:v>
                </c:pt>
                <c:pt idx="6">
                  <c:v>43332</c:v>
                </c:pt>
                <c:pt idx="7">
                  <c:v>43339</c:v>
                </c:pt>
                <c:pt idx="8">
                  <c:v>43346</c:v>
                </c:pt>
                <c:pt idx="9">
                  <c:v>43353</c:v>
                </c:pt>
                <c:pt idx="10">
                  <c:v>43360</c:v>
                </c:pt>
                <c:pt idx="11">
                  <c:v>43367</c:v>
                </c:pt>
                <c:pt idx="12">
                  <c:v>43374</c:v>
                </c:pt>
                <c:pt idx="13">
                  <c:v>43381</c:v>
                </c:pt>
                <c:pt idx="14">
                  <c:v>43388</c:v>
                </c:pt>
                <c:pt idx="15">
                  <c:v>43395</c:v>
                </c:pt>
                <c:pt idx="16">
                  <c:v>43402</c:v>
                </c:pt>
                <c:pt idx="17">
                  <c:v>43409</c:v>
                </c:pt>
                <c:pt idx="18">
                  <c:v>43416</c:v>
                </c:pt>
                <c:pt idx="19">
                  <c:v>43423</c:v>
                </c:pt>
                <c:pt idx="20">
                  <c:v>43430</c:v>
                </c:pt>
              </c:numCache>
            </c:numRef>
          </c:cat>
          <c:val>
            <c:numRef>
              <c:f>공정률데이타!$C$14:$W$14</c:f>
              <c:numCache>
                <c:formatCode>General</c:formatCode>
                <c:ptCount val="21"/>
                <c:pt idx="0">
                  <c:v>15</c:v>
                </c:pt>
                <c:pt idx="1">
                  <c:v>26</c:v>
                </c:pt>
                <c:pt idx="2">
                  <c:v>30</c:v>
                </c:pt>
                <c:pt idx="3">
                  <c:v>41</c:v>
                </c:pt>
                <c:pt idx="4">
                  <c:v>47</c:v>
                </c:pt>
                <c:pt idx="5">
                  <c:v>53</c:v>
                </c:pt>
                <c:pt idx="6">
                  <c:v>55</c:v>
                </c:pt>
                <c:pt idx="7">
                  <c:v>58</c:v>
                </c:pt>
                <c:pt idx="8">
                  <c:v>60</c:v>
                </c:pt>
                <c:pt idx="9">
                  <c:v>62</c:v>
                </c:pt>
                <c:pt idx="10">
                  <c:v>68</c:v>
                </c:pt>
                <c:pt idx="11">
                  <c:v>69</c:v>
                </c:pt>
                <c:pt idx="12">
                  <c:v>68</c:v>
                </c:pt>
                <c:pt idx="13">
                  <c:v>75</c:v>
                </c:pt>
                <c:pt idx="14">
                  <c:v>76</c:v>
                </c:pt>
                <c:pt idx="15">
                  <c:v>79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CB2-4BA7-9CBF-C30D69A172A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68429168"/>
        <c:axId val="149018536"/>
      </c:lineChart>
      <c:dateAx>
        <c:axId val="368429168"/>
        <c:scaling>
          <c:orientation val="minMax"/>
        </c:scaling>
        <c:delete val="0"/>
        <c:axPos val="b"/>
        <c:numFmt formatCode="m&quot;/&quot;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9018536"/>
        <c:crosses val="autoZero"/>
        <c:auto val="1"/>
        <c:lblOffset val="100"/>
        <c:baseTimeUnit val="days"/>
      </c:dateAx>
      <c:valAx>
        <c:axId val="149018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684291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noFill/>
        <a:ln w="25400"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6" Type="http://schemas.openxmlformats.org/officeDocument/2006/relationships/image" Target="../media/image5.emf"/><Relationship Id="rId5" Type="http://schemas.openxmlformats.org/officeDocument/2006/relationships/image" Target="../media/image4.emf"/><Relationship Id="rId4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209554</xdr:colOff>
      <xdr:row>103</xdr:row>
      <xdr:rowOff>133352</xdr:rowOff>
    </xdr:from>
    <xdr:to>
      <xdr:col>3</xdr:col>
      <xdr:colOff>358382</xdr:colOff>
      <xdr:row>103</xdr:row>
      <xdr:rowOff>476298</xdr:rowOff>
    </xdr:to>
    <xdr:pic>
      <xdr:nvPicPr>
        <xdr:cNvPr id="6" name="그림 5" descr="저작권위원회.png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09554" y="13515977"/>
          <a:ext cx="1703308" cy="331516"/>
        </a:xfrm>
        <a:prstGeom prst="rect">
          <a:avLst/>
        </a:prstGeom>
      </xdr:spPr>
    </xdr:pic>
    <xdr:clientData/>
  </xdr:twoCellAnchor>
  <xdr:twoCellAnchor>
    <xdr:from>
      <xdr:col>0</xdr:col>
      <xdr:colOff>76199</xdr:colOff>
      <xdr:row>4</xdr:row>
      <xdr:rowOff>66675</xdr:rowOff>
    </xdr:from>
    <xdr:to>
      <xdr:col>19</xdr:col>
      <xdr:colOff>352424</xdr:colOff>
      <xdr:row>5</xdr:row>
      <xdr:rowOff>2676525</xdr:rowOff>
    </xdr:to>
    <xdr:graphicFrame macro="">
      <xdr:nvGraphicFramePr>
        <xdr:cNvPr id="20" name="차트 19">
          <a:extLst>
            <a:ext uri="{FF2B5EF4-FFF2-40B4-BE49-F238E27FC236}">
              <a16:creationId xmlns:a16="http://schemas.microsoft.com/office/drawing/2014/main" xmlns="" id="{00000000-0008-0000-00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16</xdr:col>
      <xdr:colOff>104776</xdr:colOff>
      <xdr:row>7</xdr:row>
      <xdr:rowOff>85725</xdr:rowOff>
    </xdr:from>
    <xdr:to>
      <xdr:col>17</xdr:col>
      <xdr:colOff>419099</xdr:colOff>
      <xdr:row>7</xdr:row>
      <xdr:rowOff>531354</xdr:rowOff>
    </xdr:to>
    <xdr:pic>
      <xdr:nvPicPr>
        <xdr:cNvPr id="24" name="그림 23">
          <a:extLst>
            <a:ext uri="{FF2B5EF4-FFF2-40B4-BE49-F238E27FC236}">
              <a16:creationId xmlns:a16="http://schemas.microsoft.com/office/drawing/2014/main" xmlns="" id="{00000000-0008-0000-00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86726" y="6838950"/>
          <a:ext cx="809623" cy="445629"/>
        </a:xfrm>
        <a:prstGeom prst="rect">
          <a:avLst/>
        </a:prstGeom>
      </xdr:spPr>
    </xdr:pic>
    <xdr:clientData/>
  </xdr:twoCellAnchor>
  <xdr:twoCellAnchor editAs="oneCell">
    <xdr:from>
      <xdr:col>18</xdr:col>
      <xdr:colOff>163830</xdr:colOff>
      <xdr:row>103</xdr:row>
      <xdr:rowOff>93653</xdr:rowOff>
    </xdr:from>
    <xdr:to>
      <xdr:col>19</xdr:col>
      <xdr:colOff>325754</xdr:colOff>
      <xdr:row>103</xdr:row>
      <xdr:rowOff>421180</xdr:rowOff>
    </xdr:to>
    <xdr:pic>
      <xdr:nvPicPr>
        <xdr:cNvPr id="16" name="그림 15" descr="엘에스영문조합_로고.jpg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9109710" y="24363353"/>
          <a:ext cx="657224" cy="327527"/>
        </a:xfrm>
        <a:prstGeom prst="rect">
          <a:avLst/>
        </a:prstGeom>
      </xdr:spPr>
    </xdr:pic>
    <xdr:clientData/>
  </xdr:twoCellAnchor>
  <xdr:twoCellAnchor editAs="oneCell">
    <xdr:from>
      <xdr:col>16</xdr:col>
      <xdr:colOff>144780</xdr:colOff>
      <xdr:row>103</xdr:row>
      <xdr:rowOff>60960</xdr:rowOff>
    </xdr:from>
    <xdr:to>
      <xdr:col>17</xdr:col>
      <xdr:colOff>459103</xdr:colOff>
      <xdr:row>103</xdr:row>
      <xdr:rowOff>508494</xdr:rowOff>
    </xdr:to>
    <xdr:pic>
      <xdr:nvPicPr>
        <xdr:cNvPr id="18" name="그림 17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00060" y="24330660"/>
          <a:ext cx="809623" cy="439914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152404</xdr:colOff>
      <xdr:row>76</xdr:row>
      <xdr:rowOff>133352</xdr:rowOff>
    </xdr:from>
    <xdr:to>
      <xdr:col>3</xdr:col>
      <xdr:colOff>316472</xdr:colOff>
      <xdr:row>76</xdr:row>
      <xdr:rowOff>476298</xdr:rowOff>
    </xdr:to>
    <xdr:pic>
      <xdr:nvPicPr>
        <xdr:cNvPr id="12" name="그림 11" descr="저작권위원회.png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52404" y="6524627"/>
          <a:ext cx="1699498" cy="331516"/>
        </a:xfrm>
        <a:prstGeom prst="rect">
          <a:avLst/>
        </a:prstGeom>
      </xdr:spPr>
    </xdr:pic>
    <xdr:clientData/>
  </xdr:twoCellAnchor>
  <xdr:twoCellAnchor editAs="oneCell">
    <xdr:from>
      <xdr:col>18</xdr:col>
      <xdr:colOff>106680</xdr:colOff>
      <xdr:row>76</xdr:row>
      <xdr:rowOff>93653</xdr:rowOff>
    </xdr:from>
    <xdr:to>
      <xdr:col>19</xdr:col>
      <xdr:colOff>268604</xdr:colOff>
      <xdr:row>76</xdr:row>
      <xdr:rowOff>421180</xdr:rowOff>
    </xdr:to>
    <xdr:pic>
      <xdr:nvPicPr>
        <xdr:cNvPr id="13" name="그림 12" descr="엘에스영문조합_로고.jpg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9079230" y="6484928"/>
          <a:ext cx="657224" cy="327527"/>
        </a:xfrm>
        <a:prstGeom prst="rect">
          <a:avLst/>
        </a:prstGeom>
      </xdr:spPr>
    </xdr:pic>
    <xdr:clientData/>
  </xdr:twoCellAnchor>
  <xdr:twoCellAnchor editAs="oneCell">
    <xdr:from>
      <xdr:col>16</xdr:col>
      <xdr:colOff>87630</xdr:colOff>
      <xdr:row>76</xdr:row>
      <xdr:rowOff>60960</xdr:rowOff>
    </xdr:from>
    <xdr:to>
      <xdr:col>17</xdr:col>
      <xdr:colOff>401953</xdr:colOff>
      <xdr:row>76</xdr:row>
      <xdr:rowOff>508494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69580" y="6452235"/>
          <a:ext cx="809623" cy="439914"/>
        </a:xfrm>
        <a:prstGeom prst="rect">
          <a:avLst/>
        </a:prstGeom>
      </xdr:spPr>
    </xdr:pic>
    <xdr:clientData/>
  </xdr:twoCellAnchor>
  <xdr:oneCellAnchor>
    <xdr:from>
      <xdr:col>0</xdr:col>
      <xdr:colOff>180979</xdr:colOff>
      <xdr:row>0</xdr:row>
      <xdr:rowOff>114300</xdr:rowOff>
    </xdr:from>
    <xdr:ext cx="1699498" cy="331516"/>
    <xdr:pic>
      <xdr:nvPicPr>
        <xdr:cNvPr id="15" name="그림 14" descr="저작권위원회.png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0979" y="3314700"/>
          <a:ext cx="1699498" cy="331516"/>
        </a:xfrm>
        <a:prstGeom prst="rect">
          <a:avLst/>
        </a:prstGeom>
      </xdr:spPr>
    </xdr:pic>
    <xdr:clientData/>
  </xdr:oneCellAnchor>
  <xdr:oneCellAnchor>
    <xdr:from>
      <xdr:col>18</xdr:col>
      <xdr:colOff>123826</xdr:colOff>
      <xdr:row>0</xdr:row>
      <xdr:rowOff>99368</xdr:rowOff>
    </xdr:from>
    <xdr:ext cx="657224" cy="327527"/>
    <xdr:pic>
      <xdr:nvPicPr>
        <xdr:cNvPr id="17" name="그림 16" descr="엘에스영문조합_로고.jpg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9096376" y="3299768"/>
          <a:ext cx="657224" cy="327527"/>
        </a:xfrm>
        <a:prstGeom prst="rect">
          <a:avLst/>
        </a:prstGeom>
      </xdr:spPr>
    </xdr:pic>
    <xdr:clientData/>
  </xdr:oneCellAnchor>
  <xdr:oneCellAnchor>
    <xdr:from>
      <xdr:col>16</xdr:col>
      <xdr:colOff>104776</xdr:colOff>
      <xdr:row>0</xdr:row>
      <xdr:rowOff>66675</xdr:rowOff>
    </xdr:from>
    <xdr:ext cx="809623" cy="439914"/>
    <xdr:pic>
      <xdr:nvPicPr>
        <xdr:cNvPr id="19" name="그림 18">
          <a:extLst>
            <a:ext uri="{FF2B5EF4-FFF2-40B4-BE49-F238E27FC236}">
              <a16:creationId xmlns:a16="http://schemas.microsoft.com/office/drawing/2014/main" xmlns="" id="{00000000-0008-0000-00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86726" y="3267075"/>
          <a:ext cx="809623" cy="439914"/>
        </a:xfrm>
        <a:prstGeom prst="rect">
          <a:avLst/>
        </a:prstGeom>
      </xdr:spPr>
    </xdr:pic>
    <xdr:clientData/>
  </xdr:oneCellAnchor>
  <xdr:oneCellAnchor>
    <xdr:from>
      <xdr:col>0</xdr:col>
      <xdr:colOff>209554</xdr:colOff>
      <xdr:row>7</xdr:row>
      <xdr:rowOff>133352</xdr:rowOff>
    </xdr:from>
    <xdr:ext cx="1695688" cy="339136"/>
    <xdr:pic>
      <xdr:nvPicPr>
        <xdr:cNvPr id="29" name="그림 28" descr="저작권위원회.png">
          <a:extLst>
            <a:ext uri="{FF2B5EF4-FFF2-40B4-BE49-F238E27FC236}">
              <a16:creationId xmlns:a16="http://schemas.microsoft.com/office/drawing/2014/main" xmlns="" id="{00000000-0008-0000-00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09554" y="30299027"/>
          <a:ext cx="1695688" cy="339136"/>
        </a:xfrm>
        <a:prstGeom prst="rect">
          <a:avLst/>
        </a:prstGeom>
      </xdr:spPr>
    </xdr:pic>
    <xdr:clientData/>
  </xdr:oneCellAnchor>
  <xdr:oneCellAnchor>
    <xdr:from>
      <xdr:col>18</xdr:col>
      <xdr:colOff>163830</xdr:colOff>
      <xdr:row>7</xdr:row>
      <xdr:rowOff>93653</xdr:rowOff>
    </xdr:from>
    <xdr:ext cx="653414" cy="327527"/>
    <xdr:pic>
      <xdr:nvPicPr>
        <xdr:cNvPr id="30" name="그림 29" descr="엘에스영문조합_로고.jpg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9136380" y="30259328"/>
          <a:ext cx="653414" cy="327527"/>
        </a:xfrm>
        <a:prstGeom prst="rect">
          <a:avLst/>
        </a:prstGeom>
      </xdr:spPr>
    </xdr:pic>
    <xdr:clientData/>
  </xdr:oneCellAnchor>
  <xdr:oneCellAnchor>
    <xdr:from>
      <xdr:col>0</xdr:col>
      <xdr:colOff>209554</xdr:colOff>
      <xdr:row>36</xdr:row>
      <xdr:rowOff>133352</xdr:rowOff>
    </xdr:from>
    <xdr:ext cx="1695688" cy="339136"/>
    <xdr:pic>
      <xdr:nvPicPr>
        <xdr:cNvPr id="32" name="그림 31" descr="저작권위원회.png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09554" y="19745327"/>
          <a:ext cx="1695688" cy="339136"/>
        </a:xfrm>
        <a:prstGeom prst="rect">
          <a:avLst/>
        </a:prstGeom>
      </xdr:spPr>
    </xdr:pic>
    <xdr:clientData/>
  </xdr:oneCellAnchor>
  <xdr:oneCellAnchor>
    <xdr:from>
      <xdr:col>18</xdr:col>
      <xdr:colOff>163830</xdr:colOff>
      <xdr:row>36</xdr:row>
      <xdr:rowOff>93653</xdr:rowOff>
    </xdr:from>
    <xdr:ext cx="653414" cy="327527"/>
    <xdr:pic>
      <xdr:nvPicPr>
        <xdr:cNvPr id="33" name="그림 32" descr="엘에스영문조합_로고.jpg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9136380" y="19705628"/>
          <a:ext cx="653414" cy="327527"/>
        </a:xfrm>
        <a:prstGeom prst="rect">
          <a:avLst/>
        </a:prstGeom>
      </xdr:spPr>
    </xdr:pic>
    <xdr:clientData/>
  </xdr:oneCellAnchor>
  <xdr:oneCellAnchor>
    <xdr:from>
      <xdr:col>16</xdr:col>
      <xdr:colOff>144780</xdr:colOff>
      <xdr:row>36</xdr:row>
      <xdr:rowOff>60960</xdr:rowOff>
    </xdr:from>
    <xdr:ext cx="809623" cy="445629"/>
    <xdr:pic>
      <xdr:nvPicPr>
        <xdr:cNvPr id="34" name="그림 33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26730" y="19672935"/>
          <a:ext cx="809623" cy="445629"/>
        </a:xfrm>
        <a:prstGeom prst="rect">
          <a:avLst/>
        </a:prstGeom>
      </xdr:spPr>
    </xdr:pic>
    <xdr:clientData/>
  </xdr:oneCellAnchor>
  <xdr:oneCellAnchor>
    <xdr:from>
      <xdr:col>0</xdr:col>
      <xdr:colOff>180979</xdr:colOff>
      <xdr:row>65</xdr:row>
      <xdr:rowOff>114300</xdr:rowOff>
    </xdr:from>
    <xdr:ext cx="1691878" cy="325801"/>
    <xdr:pic>
      <xdr:nvPicPr>
        <xdr:cNvPr id="39" name="그림 38" descr="저작권위원회.png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0979" y="6867525"/>
          <a:ext cx="1691878" cy="325801"/>
        </a:xfrm>
        <a:prstGeom prst="rect">
          <a:avLst/>
        </a:prstGeom>
      </xdr:spPr>
    </xdr:pic>
    <xdr:clientData/>
  </xdr:oneCellAnchor>
  <xdr:oneCellAnchor>
    <xdr:from>
      <xdr:col>18</xdr:col>
      <xdr:colOff>123826</xdr:colOff>
      <xdr:row>65</xdr:row>
      <xdr:rowOff>99368</xdr:rowOff>
    </xdr:from>
    <xdr:ext cx="657224" cy="338957"/>
    <xdr:pic>
      <xdr:nvPicPr>
        <xdr:cNvPr id="40" name="그림 39" descr="엘에스영문조합_로고.jpg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9096376" y="6852593"/>
          <a:ext cx="657224" cy="338957"/>
        </a:xfrm>
        <a:prstGeom prst="rect">
          <a:avLst/>
        </a:prstGeom>
      </xdr:spPr>
    </xdr:pic>
    <xdr:clientData/>
  </xdr:oneCellAnchor>
  <xdr:oneCellAnchor>
    <xdr:from>
      <xdr:col>16</xdr:col>
      <xdr:colOff>104776</xdr:colOff>
      <xdr:row>65</xdr:row>
      <xdr:rowOff>66675</xdr:rowOff>
    </xdr:from>
    <xdr:ext cx="809623" cy="445629"/>
    <xdr:pic>
      <xdr:nvPicPr>
        <xdr:cNvPr id="41" name="그림 40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86726" y="6819900"/>
          <a:ext cx="809623" cy="445629"/>
        </a:xfrm>
        <a:prstGeom prst="rect">
          <a:avLst/>
        </a:prstGeom>
      </xdr:spPr>
    </xdr:pic>
    <xdr:clientData/>
  </xdr:oneCellAnchor>
  <xdr:twoCellAnchor editAs="oneCell">
    <xdr:from>
      <xdr:col>0</xdr:col>
      <xdr:colOff>19050</xdr:colOff>
      <xdr:row>11</xdr:row>
      <xdr:rowOff>19050</xdr:rowOff>
    </xdr:from>
    <xdr:to>
      <xdr:col>19</xdr:col>
      <xdr:colOff>476250</xdr:colOff>
      <xdr:row>35</xdr:row>
      <xdr:rowOff>19050</xdr:rowOff>
    </xdr:to>
    <xdr:pic>
      <xdr:nvPicPr>
        <xdr:cNvPr id="21" name="그림 20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762875"/>
          <a:ext cx="9963150" cy="5553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9525</xdr:colOff>
      <xdr:row>40</xdr:row>
      <xdr:rowOff>9524</xdr:rowOff>
    </xdr:from>
    <xdr:to>
      <xdr:col>19</xdr:col>
      <xdr:colOff>466725</xdr:colOff>
      <xdr:row>63</xdr:row>
      <xdr:rowOff>190499</xdr:rowOff>
    </xdr:to>
    <xdr:pic>
      <xdr:nvPicPr>
        <xdr:cNvPr id="22" name="그림 21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14449424"/>
          <a:ext cx="9963150" cy="5514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29"/>
  <sheetViews>
    <sheetView tabSelected="1" view="pageBreakPreview" zoomScaleNormal="100" zoomScaleSheetLayoutView="100" workbookViewId="0">
      <selection activeCell="L74" sqref="L74:T74"/>
    </sheetView>
  </sheetViews>
  <sheetFormatPr defaultColWidth="9" defaultRowHeight="12" x14ac:dyDescent="0.3"/>
  <cols>
    <col min="1" max="1" width="6.5" style="2" customWidth="1"/>
    <col min="2" max="2" width="6.75" style="2" customWidth="1"/>
    <col min="3" max="3" width="7" style="1" customWidth="1"/>
    <col min="4" max="7" width="6.5" style="1" customWidth="1"/>
    <col min="8" max="9" width="6.75" style="1" customWidth="1"/>
    <col min="10" max="10" width="6.5" style="12" customWidth="1"/>
    <col min="11" max="17" width="6.5" style="1" customWidth="1"/>
    <col min="18" max="18" width="6.5" style="12" customWidth="1"/>
    <col min="19" max="20" width="6.5" style="1" customWidth="1"/>
    <col min="21" max="16384" width="9" style="1"/>
  </cols>
  <sheetData>
    <row r="1" spans="1:20" s="12" customFormat="1" ht="43.5" customHeight="1" x14ac:dyDescent="0.3">
      <c r="A1" s="79"/>
      <c r="B1" s="79"/>
      <c r="C1" s="79"/>
      <c r="D1" s="79"/>
      <c r="E1" s="102" t="s">
        <v>55</v>
      </c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79"/>
      <c r="R1" s="79"/>
      <c r="S1" s="79"/>
      <c r="T1" s="79"/>
    </row>
    <row r="2" spans="1:20" x14ac:dyDescent="0.3">
      <c r="A2" s="92"/>
      <c r="B2" s="93"/>
      <c r="C2" s="93"/>
      <c r="D2" s="93"/>
      <c r="E2" s="93"/>
      <c r="F2" s="93"/>
      <c r="G2" s="94"/>
      <c r="H2" s="85" t="s">
        <v>0</v>
      </c>
      <c r="I2" s="95"/>
      <c r="J2" s="95"/>
      <c r="K2" s="95"/>
      <c r="L2" s="95"/>
      <c r="M2" s="86"/>
      <c r="N2" s="103">
        <v>43396</v>
      </c>
      <c r="O2" s="104"/>
      <c r="P2" s="104"/>
      <c r="Q2" s="104"/>
      <c r="R2" s="104"/>
      <c r="S2" s="104"/>
      <c r="T2" s="105"/>
    </row>
    <row r="3" spans="1:20" x14ac:dyDescent="0.3">
      <c r="A3" s="3"/>
      <c r="B3" s="3"/>
      <c r="C3" s="3"/>
      <c r="D3" s="3"/>
      <c r="E3" s="3"/>
      <c r="F3" s="3"/>
      <c r="G3" s="3"/>
      <c r="H3" s="4"/>
      <c r="I3" s="4"/>
      <c r="J3" s="4"/>
      <c r="K3" s="4"/>
      <c r="L3" s="4"/>
      <c r="M3" s="4"/>
      <c r="N3" s="5"/>
      <c r="O3" s="5"/>
      <c r="P3" s="5"/>
      <c r="Q3" s="5"/>
      <c r="R3" s="5"/>
      <c r="S3" s="5"/>
      <c r="T3" s="5"/>
    </row>
    <row r="4" spans="1:20" s="6" customFormat="1" ht="12" customHeight="1" x14ac:dyDescent="0.3">
      <c r="A4" s="7" t="s">
        <v>4</v>
      </c>
      <c r="B4" s="7"/>
    </row>
    <row r="5" spans="1:20" s="12" customFormat="1" ht="225.75" customHeight="1" x14ac:dyDescent="0.3">
      <c r="A5" s="96"/>
      <c r="B5" s="97"/>
      <c r="C5" s="97"/>
      <c r="D5" s="97"/>
      <c r="E5" s="97"/>
      <c r="F5" s="97"/>
      <c r="G5" s="97"/>
      <c r="H5" s="97"/>
      <c r="I5" s="97"/>
      <c r="J5" s="97"/>
      <c r="K5" s="97"/>
      <c r="L5" s="97"/>
      <c r="M5" s="97"/>
      <c r="N5" s="97"/>
      <c r="O5" s="97"/>
      <c r="P5" s="97"/>
      <c r="Q5" s="97"/>
      <c r="R5" s="97"/>
      <c r="S5" s="97"/>
      <c r="T5" s="98"/>
    </row>
    <row r="6" spans="1:20" s="12" customFormat="1" ht="220.5" customHeight="1" x14ac:dyDescent="0.3">
      <c r="A6" s="99"/>
      <c r="B6" s="100"/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0"/>
      <c r="T6" s="101"/>
    </row>
    <row r="7" spans="1:20" ht="6" customHeight="1" x14ac:dyDescent="0.3">
      <c r="A7" s="3"/>
      <c r="B7" s="3"/>
      <c r="C7" s="3"/>
      <c r="D7" s="3"/>
      <c r="E7" s="3"/>
      <c r="F7" s="3"/>
      <c r="G7" s="3"/>
      <c r="H7" s="4"/>
      <c r="I7" s="4"/>
      <c r="J7" s="4"/>
      <c r="K7" s="4"/>
      <c r="L7" s="4"/>
      <c r="M7" s="4"/>
      <c r="N7" s="5"/>
      <c r="O7" s="5"/>
      <c r="P7" s="5"/>
      <c r="Q7" s="5"/>
      <c r="R7" s="5"/>
      <c r="S7" s="5"/>
      <c r="T7" s="5"/>
    </row>
    <row r="8" spans="1:20" s="12" customFormat="1" ht="43.5" customHeight="1" x14ac:dyDescent="0.3">
      <c r="A8" s="79"/>
      <c r="B8" s="79"/>
      <c r="C8" s="79"/>
      <c r="D8" s="79"/>
      <c r="E8" s="102" t="s">
        <v>55</v>
      </c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79"/>
      <c r="R8" s="79"/>
      <c r="S8" s="79"/>
      <c r="T8" s="79"/>
    </row>
    <row r="9" spans="1:20" s="12" customFormat="1" x14ac:dyDescent="0.3">
      <c r="A9" s="79"/>
      <c r="B9" s="79"/>
      <c r="C9" s="79"/>
      <c r="D9" s="79"/>
      <c r="E9" s="79"/>
      <c r="F9" s="79"/>
      <c r="G9" s="79"/>
      <c r="H9" s="87" t="s">
        <v>0</v>
      </c>
      <c r="I9" s="87"/>
      <c r="J9" s="87"/>
      <c r="K9" s="87"/>
      <c r="L9" s="87"/>
      <c r="M9" s="87"/>
      <c r="N9" s="110">
        <f>N2</f>
        <v>43396</v>
      </c>
      <c r="O9" s="111"/>
      <c r="P9" s="111"/>
      <c r="Q9" s="111"/>
      <c r="R9" s="111"/>
      <c r="S9" s="111"/>
      <c r="T9" s="111"/>
    </row>
    <row r="10" spans="1:20" s="12" customFormat="1" ht="9" customHeight="1" x14ac:dyDescent="0.3">
      <c r="A10" s="3"/>
      <c r="B10" s="3"/>
      <c r="C10" s="3"/>
      <c r="D10" s="3"/>
      <c r="E10" s="3"/>
      <c r="F10" s="3"/>
      <c r="G10" s="3"/>
      <c r="H10" s="4"/>
      <c r="I10" s="4"/>
      <c r="J10" s="4"/>
      <c r="K10" s="4"/>
      <c r="L10" s="4"/>
      <c r="M10" s="4"/>
      <c r="N10" s="5"/>
      <c r="O10" s="5"/>
      <c r="P10" s="5"/>
      <c r="Q10" s="5"/>
      <c r="R10" s="5"/>
      <c r="S10" s="5"/>
      <c r="T10" s="5"/>
    </row>
    <row r="11" spans="1:20" s="6" customFormat="1" ht="13.5" customHeight="1" x14ac:dyDescent="0.3">
      <c r="A11" s="7" t="s">
        <v>148</v>
      </c>
      <c r="B11" s="7"/>
    </row>
    <row r="12" spans="1:20" s="21" customFormat="1" ht="15" customHeight="1" x14ac:dyDescent="0.3">
      <c r="A12" s="133"/>
      <c r="B12" s="133"/>
      <c r="C12" s="133"/>
      <c r="D12" s="133"/>
      <c r="E12" s="133"/>
      <c r="F12" s="133"/>
      <c r="G12" s="133"/>
      <c r="H12" s="133"/>
      <c r="I12" s="133"/>
      <c r="J12" s="133"/>
      <c r="K12" s="133"/>
      <c r="L12" s="133"/>
      <c r="M12" s="133"/>
      <c r="N12" s="133"/>
      <c r="O12" s="133"/>
      <c r="P12" s="133"/>
      <c r="Q12" s="133"/>
      <c r="R12" s="133"/>
      <c r="S12" s="133"/>
      <c r="T12" s="133"/>
    </row>
    <row r="13" spans="1:20" s="12" customFormat="1" ht="18.75" customHeight="1" x14ac:dyDescent="0.3">
      <c r="A13" s="134"/>
      <c r="B13" s="134"/>
      <c r="C13" s="134"/>
      <c r="D13" s="134"/>
      <c r="E13" s="134"/>
      <c r="F13" s="134"/>
      <c r="G13" s="134"/>
      <c r="H13" s="134"/>
      <c r="I13" s="134"/>
      <c r="J13" s="134"/>
      <c r="K13" s="134"/>
      <c r="L13" s="134"/>
      <c r="M13" s="134"/>
      <c r="N13" s="134"/>
      <c r="O13" s="134"/>
      <c r="P13" s="134"/>
      <c r="Q13" s="134"/>
      <c r="R13" s="134"/>
      <c r="S13" s="134"/>
      <c r="T13" s="134"/>
    </row>
    <row r="14" spans="1:20" s="12" customFormat="1" ht="18.75" customHeight="1" x14ac:dyDescent="0.3">
      <c r="A14" s="134"/>
      <c r="B14" s="134"/>
      <c r="C14" s="134"/>
      <c r="D14" s="134"/>
      <c r="E14" s="134"/>
      <c r="F14" s="134"/>
      <c r="G14" s="134"/>
      <c r="H14" s="134"/>
      <c r="I14" s="134"/>
      <c r="J14" s="134"/>
      <c r="K14" s="134"/>
      <c r="L14" s="134"/>
      <c r="M14" s="134"/>
      <c r="N14" s="134"/>
      <c r="O14" s="134"/>
      <c r="P14" s="134"/>
      <c r="Q14" s="134"/>
      <c r="R14" s="134"/>
      <c r="S14" s="134"/>
      <c r="T14" s="134"/>
    </row>
    <row r="15" spans="1:20" s="12" customFormat="1" ht="18.75" customHeight="1" x14ac:dyDescent="0.3">
      <c r="A15" s="134"/>
      <c r="B15" s="134"/>
      <c r="C15" s="134"/>
      <c r="D15" s="134"/>
      <c r="E15" s="134"/>
      <c r="F15" s="134"/>
      <c r="G15" s="134"/>
      <c r="H15" s="134"/>
      <c r="I15" s="134"/>
      <c r="J15" s="134"/>
      <c r="K15" s="134"/>
      <c r="L15" s="134"/>
      <c r="M15" s="134"/>
      <c r="N15" s="134"/>
      <c r="O15" s="134"/>
      <c r="P15" s="134"/>
      <c r="Q15" s="134"/>
      <c r="R15" s="134"/>
      <c r="S15" s="134"/>
      <c r="T15" s="134"/>
    </row>
    <row r="16" spans="1:20" s="12" customFormat="1" ht="18.75" customHeight="1" x14ac:dyDescent="0.3">
      <c r="A16" s="134"/>
      <c r="B16" s="134"/>
      <c r="C16" s="134"/>
      <c r="D16" s="134"/>
      <c r="E16" s="134"/>
      <c r="F16" s="134"/>
      <c r="G16" s="134"/>
      <c r="H16" s="134"/>
      <c r="I16" s="134"/>
      <c r="J16" s="134"/>
      <c r="K16" s="134"/>
      <c r="L16" s="134"/>
      <c r="M16" s="134"/>
      <c r="N16" s="134"/>
      <c r="O16" s="134"/>
      <c r="P16" s="134"/>
      <c r="Q16" s="134"/>
      <c r="R16" s="134"/>
      <c r="S16" s="134"/>
      <c r="T16" s="134"/>
    </row>
    <row r="17" spans="1:20" s="12" customFormat="1" ht="15" customHeight="1" x14ac:dyDescent="0.3">
      <c r="A17" s="134"/>
      <c r="B17" s="134"/>
      <c r="C17" s="134"/>
      <c r="D17" s="134"/>
      <c r="E17" s="134"/>
      <c r="F17" s="134"/>
      <c r="G17" s="134"/>
      <c r="H17" s="134"/>
      <c r="I17" s="134"/>
      <c r="J17" s="134"/>
      <c r="K17" s="134"/>
      <c r="L17" s="134"/>
      <c r="M17" s="134"/>
      <c r="N17" s="134"/>
      <c r="O17" s="134"/>
      <c r="P17" s="134"/>
      <c r="Q17" s="134"/>
      <c r="R17" s="134"/>
      <c r="S17" s="134"/>
      <c r="T17" s="134"/>
    </row>
    <row r="18" spans="1:20" s="12" customFormat="1" ht="23.25" customHeight="1" x14ac:dyDescent="0.3">
      <c r="A18" s="134"/>
      <c r="B18" s="134"/>
      <c r="C18" s="134"/>
      <c r="D18" s="134"/>
      <c r="E18" s="134"/>
      <c r="F18" s="134"/>
      <c r="G18" s="134"/>
      <c r="H18" s="134"/>
      <c r="I18" s="134"/>
      <c r="J18" s="134"/>
      <c r="K18" s="134"/>
      <c r="L18" s="134"/>
      <c r="M18" s="134"/>
      <c r="N18" s="134"/>
      <c r="O18" s="134"/>
      <c r="P18" s="134"/>
      <c r="Q18" s="134"/>
      <c r="R18" s="134"/>
      <c r="S18" s="134"/>
      <c r="T18" s="134"/>
    </row>
    <row r="19" spans="1:20" s="12" customFormat="1" ht="18" customHeight="1" x14ac:dyDescent="0.3">
      <c r="A19" s="134"/>
      <c r="B19" s="134"/>
      <c r="C19" s="134"/>
      <c r="D19" s="134"/>
      <c r="E19" s="134"/>
      <c r="F19" s="134"/>
      <c r="G19" s="134"/>
      <c r="H19" s="134"/>
      <c r="I19" s="134"/>
      <c r="J19" s="134"/>
      <c r="K19" s="134"/>
      <c r="L19" s="134"/>
      <c r="M19" s="134"/>
      <c r="N19" s="134"/>
      <c r="O19" s="134"/>
      <c r="P19" s="134"/>
      <c r="Q19" s="134"/>
      <c r="R19" s="134"/>
      <c r="S19" s="134"/>
      <c r="T19" s="134"/>
    </row>
    <row r="20" spans="1:20" s="12" customFormat="1" ht="18" customHeight="1" x14ac:dyDescent="0.3">
      <c r="A20" s="134"/>
      <c r="B20" s="134"/>
      <c r="C20" s="134"/>
      <c r="D20" s="134"/>
      <c r="E20" s="134"/>
      <c r="F20" s="134"/>
      <c r="G20" s="134"/>
      <c r="H20" s="134"/>
      <c r="I20" s="134"/>
      <c r="J20" s="134"/>
      <c r="K20" s="134"/>
      <c r="L20" s="134"/>
      <c r="M20" s="134"/>
      <c r="N20" s="134"/>
      <c r="O20" s="134"/>
      <c r="P20" s="134"/>
      <c r="Q20" s="134"/>
      <c r="R20" s="134"/>
      <c r="S20" s="134"/>
      <c r="T20" s="134"/>
    </row>
    <row r="21" spans="1:20" s="12" customFormat="1" ht="18" customHeight="1" x14ac:dyDescent="0.3">
      <c r="A21" s="134"/>
      <c r="B21" s="134"/>
      <c r="C21" s="134"/>
      <c r="D21" s="134"/>
      <c r="E21" s="134"/>
      <c r="F21" s="134"/>
      <c r="G21" s="134"/>
      <c r="H21" s="134"/>
      <c r="I21" s="134"/>
      <c r="J21" s="134"/>
      <c r="K21" s="134"/>
      <c r="L21" s="134"/>
      <c r="M21" s="134"/>
      <c r="N21" s="134"/>
      <c r="O21" s="134"/>
      <c r="P21" s="134"/>
      <c r="Q21" s="134"/>
      <c r="R21" s="134"/>
      <c r="S21" s="134"/>
      <c r="T21" s="134"/>
    </row>
    <row r="22" spans="1:20" s="6" customFormat="1" ht="21.75" customHeight="1" x14ac:dyDescent="0.3">
      <c r="A22" s="134"/>
      <c r="B22" s="134"/>
      <c r="C22" s="134"/>
      <c r="D22" s="134"/>
      <c r="E22" s="134"/>
      <c r="F22" s="134"/>
      <c r="G22" s="134"/>
      <c r="H22" s="134"/>
      <c r="I22" s="134"/>
      <c r="J22" s="134"/>
      <c r="K22" s="134"/>
      <c r="L22" s="134"/>
      <c r="M22" s="134"/>
      <c r="N22" s="134"/>
      <c r="O22" s="134"/>
      <c r="P22" s="134"/>
      <c r="Q22" s="134"/>
      <c r="R22" s="134"/>
      <c r="S22" s="134"/>
      <c r="T22" s="134"/>
    </row>
    <row r="23" spans="1:20" s="6" customFormat="1" ht="18.75" customHeight="1" x14ac:dyDescent="0.3">
      <c r="A23" s="134"/>
      <c r="B23" s="134"/>
      <c r="C23" s="134"/>
      <c r="D23" s="134"/>
      <c r="E23" s="134"/>
      <c r="F23" s="134"/>
      <c r="G23" s="134"/>
      <c r="H23" s="134"/>
      <c r="I23" s="134"/>
      <c r="J23" s="134"/>
      <c r="K23" s="134"/>
      <c r="L23" s="134"/>
      <c r="M23" s="134"/>
      <c r="N23" s="134"/>
      <c r="O23" s="134"/>
      <c r="P23" s="134"/>
      <c r="Q23" s="134"/>
      <c r="R23" s="134"/>
      <c r="S23" s="134"/>
      <c r="T23" s="134"/>
    </row>
    <row r="24" spans="1:20" s="6" customFormat="1" ht="18.75" customHeight="1" x14ac:dyDescent="0.3">
      <c r="A24" s="134"/>
      <c r="B24" s="134"/>
      <c r="C24" s="134"/>
      <c r="D24" s="134"/>
      <c r="E24" s="134"/>
      <c r="F24" s="134"/>
      <c r="G24" s="134"/>
      <c r="H24" s="134"/>
      <c r="I24" s="134"/>
      <c r="J24" s="134"/>
      <c r="K24" s="134"/>
      <c r="L24" s="134"/>
      <c r="M24" s="134"/>
      <c r="N24" s="134"/>
      <c r="O24" s="134"/>
      <c r="P24" s="134"/>
      <c r="Q24" s="134"/>
      <c r="R24" s="134"/>
      <c r="S24" s="134"/>
      <c r="T24" s="134"/>
    </row>
    <row r="25" spans="1:20" s="12" customFormat="1" ht="18.75" customHeight="1" x14ac:dyDescent="0.3">
      <c r="A25" s="134"/>
      <c r="B25" s="134"/>
      <c r="C25" s="134"/>
      <c r="D25" s="134"/>
      <c r="E25" s="134"/>
      <c r="F25" s="134"/>
      <c r="G25" s="134"/>
      <c r="H25" s="134"/>
      <c r="I25" s="134"/>
      <c r="J25" s="134"/>
      <c r="K25" s="134"/>
      <c r="L25" s="134"/>
      <c r="M25" s="134"/>
      <c r="N25" s="134"/>
      <c r="O25" s="134"/>
      <c r="P25" s="134"/>
      <c r="Q25" s="134"/>
      <c r="R25" s="134"/>
      <c r="S25" s="134"/>
      <c r="T25" s="134"/>
    </row>
    <row r="26" spans="1:20" s="6" customFormat="1" ht="21.75" customHeight="1" x14ac:dyDescent="0.3">
      <c r="A26" s="134"/>
      <c r="B26" s="134"/>
      <c r="C26" s="134"/>
      <c r="D26" s="134"/>
      <c r="E26" s="134"/>
      <c r="F26" s="134"/>
      <c r="G26" s="134"/>
      <c r="H26" s="134"/>
      <c r="I26" s="134"/>
      <c r="J26" s="134"/>
      <c r="K26" s="134"/>
      <c r="L26" s="134"/>
      <c r="M26" s="134"/>
      <c r="N26" s="134"/>
      <c r="O26" s="134"/>
      <c r="P26" s="134"/>
      <c r="Q26" s="134"/>
      <c r="R26" s="134"/>
      <c r="S26" s="134"/>
      <c r="T26" s="134"/>
    </row>
    <row r="27" spans="1:20" s="6" customFormat="1" ht="17.25" customHeight="1" x14ac:dyDescent="0.3">
      <c r="A27" s="134"/>
      <c r="B27" s="134"/>
      <c r="C27" s="134"/>
      <c r="D27" s="134"/>
      <c r="E27" s="134"/>
      <c r="F27" s="134"/>
      <c r="G27" s="134"/>
      <c r="H27" s="134"/>
      <c r="I27" s="134"/>
      <c r="J27" s="134"/>
      <c r="K27" s="134"/>
      <c r="L27" s="134"/>
      <c r="M27" s="134"/>
      <c r="N27" s="134"/>
      <c r="O27" s="134"/>
      <c r="P27" s="134"/>
      <c r="Q27" s="134"/>
      <c r="R27" s="134"/>
      <c r="S27" s="134"/>
      <c r="T27" s="134"/>
    </row>
    <row r="28" spans="1:20" s="6" customFormat="1" ht="17.25" customHeight="1" x14ac:dyDescent="0.3">
      <c r="A28" s="134"/>
      <c r="B28" s="134"/>
      <c r="C28" s="134"/>
      <c r="D28" s="134"/>
      <c r="E28" s="134"/>
      <c r="F28" s="134"/>
      <c r="G28" s="134"/>
      <c r="H28" s="134"/>
      <c r="I28" s="134"/>
      <c r="J28" s="134"/>
      <c r="K28" s="134"/>
      <c r="L28" s="134"/>
      <c r="M28" s="134"/>
      <c r="N28" s="134"/>
      <c r="O28" s="134"/>
      <c r="P28" s="134"/>
      <c r="Q28" s="134"/>
      <c r="R28" s="134"/>
      <c r="S28" s="134"/>
      <c r="T28" s="134"/>
    </row>
    <row r="29" spans="1:20" s="12" customFormat="1" ht="17.25" customHeight="1" x14ac:dyDescent="0.3">
      <c r="A29" s="134"/>
      <c r="B29" s="134"/>
      <c r="C29" s="134"/>
      <c r="D29" s="134"/>
      <c r="E29" s="134"/>
      <c r="F29" s="134"/>
      <c r="G29" s="134"/>
      <c r="H29" s="134"/>
      <c r="I29" s="134"/>
      <c r="J29" s="134"/>
      <c r="K29" s="134"/>
      <c r="L29" s="134"/>
      <c r="M29" s="134"/>
      <c r="N29" s="134"/>
      <c r="O29" s="134"/>
      <c r="P29" s="134"/>
      <c r="Q29" s="134"/>
      <c r="R29" s="134"/>
      <c r="S29" s="134"/>
      <c r="T29" s="134"/>
    </row>
    <row r="30" spans="1:20" s="12" customFormat="1" ht="17.25" customHeight="1" x14ac:dyDescent="0.3">
      <c r="A30" s="134"/>
      <c r="B30" s="134"/>
      <c r="C30" s="134"/>
      <c r="D30" s="134"/>
      <c r="E30" s="134"/>
      <c r="F30" s="134"/>
      <c r="G30" s="134"/>
      <c r="H30" s="134"/>
      <c r="I30" s="134"/>
      <c r="J30" s="134"/>
      <c r="K30" s="134"/>
      <c r="L30" s="134"/>
      <c r="M30" s="134"/>
      <c r="N30" s="134"/>
      <c r="O30" s="134"/>
      <c r="P30" s="134"/>
      <c r="Q30" s="134"/>
      <c r="R30" s="134"/>
      <c r="S30" s="134"/>
      <c r="T30" s="134"/>
    </row>
    <row r="31" spans="1:20" s="12" customFormat="1" ht="17.25" customHeight="1" x14ac:dyDescent="0.3">
      <c r="A31" s="134"/>
      <c r="B31" s="134"/>
      <c r="C31" s="134"/>
      <c r="D31" s="134"/>
      <c r="E31" s="134"/>
      <c r="F31" s="134"/>
      <c r="G31" s="134"/>
      <c r="H31" s="134"/>
      <c r="I31" s="134"/>
      <c r="J31" s="134"/>
      <c r="K31" s="134"/>
      <c r="L31" s="134"/>
      <c r="M31" s="134"/>
      <c r="N31" s="134"/>
      <c r="O31" s="134"/>
      <c r="P31" s="134"/>
      <c r="Q31" s="134"/>
      <c r="R31" s="134"/>
      <c r="S31" s="134"/>
      <c r="T31" s="134"/>
    </row>
    <row r="32" spans="1:20" s="12" customFormat="1" ht="17.25" customHeight="1" x14ac:dyDescent="0.3">
      <c r="A32" s="134"/>
      <c r="B32" s="134"/>
      <c r="C32" s="134"/>
      <c r="D32" s="134"/>
      <c r="E32" s="134"/>
      <c r="F32" s="134"/>
      <c r="G32" s="134"/>
      <c r="H32" s="134"/>
      <c r="I32" s="134"/>
      <c r="J32" s="134"/>
      <c r="K32" s="134"/>
      <c r="L32" s="134"/>
      <c r="M32" s="134"/>
      <c r="N32" s="134"/>
      <c r="O32" s="134"/>
      <c r="P32" s="134"/>
      <c r="Q32" s="134"/>
      <c r="R32" s="134"/>
      <c r="S32" s="134"/>
      <c r="T32" s="134"/>
    </row>
    <row r="33" spans="1:20" s="12" customFormat="1" ht="17.25" customHeight="1" x14ac:dyDescent="0.3">
      <c r="A33" s="134"/>
      <c r="B33" s="134"/>
      <c r="C33" s="134"/>
      <c r="D33" s="134"/>
      <c r="E33" s="134"/>
      <c r="F33" s="134"/>
      <c r="G33" s="134"/>
      <c r="H33" s="134"/>
      <c r="I33" s="134"/>
      <c r="J33" s="134"/>
      <c r="K33" s="134"/>
      <c r="L33" s="134"/>
      <c r="M33" s="134"/>
      <c r="N33" s="134"/>
      <c r="O33" s="134"/>
      <c r="P33" s="134"/>
      <c r="Q33" s="134"/>
      <c r="R33" s="134"/>
      <c r="S33" s="134"/>
      <c r="T33" s="134"/>
    </row>
    <row r="34" spans="1:20" s="12" customFormat="1" ht="17.25" customHeight="1" x14ac:dyDescent="0.3">
      <c r="A34" s="134"/>
      <c r="B34" s="134"/>
      <c r="C34" s="134"/>
      <c r="D34" s="134"/>
      <c r="E34" s="134"/>
      <c r="F34" s="134"/>
      <c r="G34" s="134"/>
      <c r="H34" s="134"/>
      <c r="I34" s="134"/>
      <c r="J34" s="134"/>
      <c r="K34" s="134"/>
      <c r="L34" s="134"/>
      <c r="M34" s="134"/>
      <c r="N34" s="134"/>
      <c r="O34" s="134"/>
      <c r="P34" s="134"/>
      <c r="Q34" s="134"/>
      <c r="R34" s="134"/>
      <c r="S34" s="134"/>
      <c r="T34" s="134"/>
    </row>
    <row r="35" spans="1:20" s="12" customFormat="1" ht="17.25" customHeight="1" x14ac:dyDescent="0.3">
      <c r="A35" s="135"/>
      <c r="B35" s="135"/>
      <c r="C35" s="135"/>
      <c r="D35" s="135"/>
      <c r="E35" s="135"/>
      <c r="F35" s="135"/>
      <c r="G35" s="135"/>
      <c r="H35" s="135"/>
      <c r="I35" s="135"/>
      <c r="J35" s="135"/>
      <c r="K35" s="135"/>
      <c r="L35" s="135"/>
      <c r="M35" s="135"/>
      <c r="N35" s="135"/>
      <c r="O35" s="135"/>
      <c r="P35" s="135"/>
      <c r="Q35" s="135"/>
      <c r="R35" s="135"/>
      <c r="S35" s="135"/>
      <c r="T35" s="135"/>
    </row>
    <row r="36" spans="1:20" s="12" customFormat="1" x14ac:dyDescent="0.3">
      <c r="A36" s="3"/>
      <c r="B36" s="3"/>
      <c r="C36" s="3"/>
      <c r="D36" s="3"/>
      <c r="E36" s="3"/>
      <c r="F36" s="3"/>
      <c r="G36" s="3"/>
      <c r="H36" s="4"/>
      <c r="I36" s="4"/>
      <c r="J36" s="4"/>
      <c r="K36" s="4"/>
      <c r="L36" s="4"/>
      <c r="M36" s="4"/>
      <c r="N36" s="5"/>
      <c r="O36" s="5"/>
      <c r="P36" s="5"/>
      <c r="Q36" s="5"/>
      <c r="R36" s="5"/>
      <c r="S36" s="5"/>
      <c r="T36" s="5"/>
    </row>
    <row r="37" spans="1:20" s="12" customFormat="1" ht="43.5" customHeight="1" x14ac:dyDescent="0.3">
      <c r="A37" s="79"/>
      <c r="B37" s="79"/>
      <c r="C37" s="79"/>
      <c r="D37" s="79"/>
      <c r="E37" s="102" t="s">
        <v>55</v>
      </c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79"/>
      <c r="R37" s="79"/>
      <c r="S37" s="79"/>
      <c r="T37" s="79"/>
    </row>
    <row r="38" spans="1:20" s="12" customFormat="1" x14ac:dyDescent="0.3">
      <c r="A38" s="79"/>
      <c r="B38" s="79"/>
      <c r="C38" s="79"/>
      <c r="D38" s="79"/>
      <c r="E38" s="79"/>
      <c r="F38" s="79"/>
      <c r="G38" s="79"/>
      <c r="H38" s="87" t="s">
        <v>0</v>
      </c>
      <c r="I38" s="87"/>
      <c r="J38" s="87"/>
      <c r="K38" s="87"/>
      <c r="L38" s="87"/>
      <c r="M38" s="87"/>
      <c r="N38" s="110">
        <f>N2</f>
        <v>43396</v>
      </c>
      <c r="O38" s="111"/>
      <c r="P38" s="111"/>
      <c r="Q38" s="111"/>
      <c r="R38" s="111"/>
      <c r="S38" s="111"/>
      <c r="T38" s="111"/>
    </row>
    <row r="39" spans="1:20" s="12" customFormat="1" ht="9" customHeight="1" x14ac:dyDescent="0.3">
      <c r="A39" s="3"/>
      <c r="B39" s="3"/>
      <c r="C39" s="3"/>
      <c r="D39" s="3"/>
      <c r="E39" s="3"/>
      <c r="F39" s="3"/>
      <c r="G39" s="3"/>
      <c r="H39" s="4"/>
      <c r="I39" s="4"/>
      <c r="J39" s="4"/>
      <c r="K39" s="4"/>
      <c r="L39" s="4"/>
      <c r="M39" s="4"/>
      <c r="N39" s="5"/>
      <c r="O39" s="5"/>
      <c r="P39" s="5"/>
      <c r="Q39" s="5"/>
      <c r="R39" s="5"/>
      <c r="S39" s="5"/>
      <c r="T39" s="5"/>
    </row>
    <row r="40" spans="1:20" s="6" customFormat="1" ht="13.5" customHeight="1" x14ac:dyDescent="0.3">
      <c r="A40" s="7" t="s">
        <v>148</v>
      </c>
      <c r="B40" s="7"/>
    </row>
    <row r="41" spans="1:20" s="21" customFormat="1" ht="15" customHeight="1" x14ac:dyDescent="0.3">
      <c r="A41" s="133"/>
      <c r="B41" s="133"/>
      <c r="C41" s="133"/>
      <c r="D41" s="133"/>
      <c r="E41" s="133"/>
      <c r="F41" s="133"/>
      <c r="G41" s="133"/>
      <c r="H41" s="133"/>
      <c r="I41" s="133"/>
      <c r="J41" s="133"/>
      <c r="K41" s="133"/>
      <c r="L41" s="133"/>
      <c r="M41" s="133"/>
      <c r="N41" s="133"/>
      <c r="O41" s="133"/>
      <c r="P41" s="133"/>
      <c r="Q41" s="133"/>
      <c r="R41" s="133"/>
      <c r="S41" s="133"/>
      <c r="T41" s="133"/>
    </row>
    <row r="42" spans="1:20" s="12" customFormat="1" ht="18.75" customHeight="1" x14ac:dyDescent="0.3">
      <c r="A42" s="134"/>
      <c r="B42" s="134"/>
      <c r="C42" s="134"/>
      <c r="D42" s="134"/>
      <c r="E42" s="134"/>
      <c r="F42" s="134"/>
      <c r="G42" s="134"/>
      <c r="H42" s="134"/>
      <c r="I42" s="134"/>
      <c r="J42" s="134"/>
      <c r="K42" s="134"/>
      <c r="L42" s="134"/>
      <c r="M42" s="134"/>
      <c r="N42" s="134"/>
      <c r="O42" s="134"/>
      <c r="P42" s="134"/>
      <c r="Q42" s="134"/>
      <c r="R42" s="134"/>
      <c r="S42" s="134"/>
      <c r="T42" s="134"/>
    </row>
    <row r="43" spans="1:20" s="12" customFormat="1" ht="18.75" customHeight="1" x14ac:dyDescent="0.3">
      <c r="A43" s="134"/>
      <c r="B43" s="134"/>
      <c r="C43" s="134"/>
      <c r="D43" s="134"/>
      <c r="E43" s="134"/>
      <c r="F43" s="134"/>
      <c r="G43" s="134"/>
      <c r="H43" s="134"/>
      <c r="I43" s="134"/>
      <c r="J43" s="134"/>
      <c r="K43" s="134"/>
      <c r="L43" s="134"/>
      <c r="M43" s="134"/>
      <c r="N43" s="134"/>
      <c r="O43" s="134"/>
      <c r="P43" s="134"/>
      <c r="Q43" s="134"/>
      <c r="R43" s="134"/>
      <c r="S43" s="134"/>
      <c r="T43" s="134"/>
    </row>
    <row r="44" spans="1:20" s="12" customFormat="1" ht="18.75" customHeight="1" x14ac:dyDescent="0.3">
      <c r="A44" s="134"/>
      <c r="B44" s="134"/>
      <c r="C44" s="134"/>
      <c r="D44" s="134"/>
      <c r="E44" s="134"/>
      <c r="F44" s="134"/>
      <c r="G44" s="134"/>
      <c r="H44" s="134"/>
      <c r="I44" s="134"/>
      <c r="J44" s="134"/>
      <c r="K44" s="134"/>
      <c r="L44" s="134"/>
      <c r="M44" s="134"/>
      <c r="N44" s="134"/>
      <c r="O44" s="134"/>
      <c r="P44" s="134"/>
      <c r="Q44" s="134"/>
      <c r="R44" s="134"/>
      <c r="S44" s="134"/>
      <c r="T44" s="134"/>
    </row>
    <row r="45" spans="1:20" s="12" customFormat="1" ht="18.75" customHeight="1" x14ac:dyDescent="0.3">
      <c r="A45" s="134"/>
      <c r="B45" s="134"/>
      <c r="C45" s="134"/>
      <c r="D45" s="134"/>
      <c r="E45" s="134"/>
      <c r="F45" s="134"/>
      <c r="G45" s="134"/>
      <c r="H45" s="134"/>
      <c r="I45" s="134"/>
      <c r="J45" s="134"/>
      <c r="K45" s="134"/>
      <c r="L45" s="134"/>
      <c r="M45" s="134"/>
      <c r="N45" s="134"/>
      <c r="O45" s="134"/>
      <c r="P45" s="134"/>
      <c r="Q45" s="134"/>
      <c r="R45" s="134"/>
      <c r="S45" s="134"/>
      <c r="T45" s="134"/>
    </row>
    <row r="46" spans="1:20" s="12" customFormat="1" ht="15" customHeight="1" x14ac:dyDescent="0.3">
      <c r="A46" s="134"/>
      <c r="B46" s="134"/>
      <c r="C46" s="134"/>
      <c r="D46" s="134"/>
      <c r="E46" s="134"/>
      <c r="F46" s="134"/>
      <c r="G46" s="134"/>
      <c r="H46" s="134"/>
      <c r="I46" s="134"/>
      <c r="J46" s="134"/>
      <c r="K46" s="134"/>
      <c r="L46" s="134"/>
      <c r="M46" s="134"/>
      <c r="N46" s="134"/>
      <c r="O46" s="134"/>
      <c r="P46" s="134"/>
      <c r="Q46" s="134"/>
      <c r="R46" s="134"/>
      <c r="S46" s="134"/>
      <c r="T46" s="134"/>
    </row>
    <row r="47" spans="1:20" s="12" customFormat="1" ht="23.25" customHeight="1" x14ac:dyDescent="0.3">
      <c r="A47" s="134"/>
      <c r="B47" s="134"/>
      <c r="C47" s="134"/>
      <c r="D47" s="134"/>
      <c r="E47" s="134"/>
      <c r="F47" s="134"/>
      <c r="G47" s="134"/>
      <c r="H47" s="134"/>
      <c r="I47" s="134"/>
      <c r="J47" s="134"/>
      <c r="K47" s="134"/>
      <c r="L47" s="134"/>
      <c r="M47" s="134"/>
      <c r="N47" s="134"/>
      <c r="O47" s="134"/>
      <c r="P47" s="134"/>
      <c r="Q47" s="134"/>
      <c r="R47" s="134"/>
      <c r="S47" s="134"/>
      <c r="T47" s="134"/>
    </row>
    <row r="48" spans="1:20" s="12" customFormat="1" ht="18" customHeight="1" x14ac:dyDescent="0.3">
      <c r="A48" s="134"/>
      <c r="B48" s="134"/>
      <c r="C48" s="134"/>
      <c r="D48" s="134"/>
      <c r="E48" s="134"/>
      <c r="F48" s="134"/>
      <c r="G48" s="134"/>
      <c r="H48" s="134"/>
      <c r="I48" s="134"/>
      <c r="J48" s="134"/>
      <c r="K48" s="134"/>
      <c r="L48" s="134"/>
      <c r="M48" s="134"/>
      <c r="N48" s="134"/>
      <c r="O48" s="134"/>
      <c r="P48" s="134"/>
      <c r="Q48" s="134"/>
      <c r="R48" s="134"/>
      <c r="S48" s="134"/>
      <c r="T48" s="134"/>
    </row>
    <row r="49" spans="1:20" s="12" customFormat="1" ht="18" customHeight="1" x14ac:dyDescent="0.3">
      <c r="A49" s="134"/>
      <c r="B49" s="134"/>
      <c r="C49" s="134"/>
      <c r="D49" s="134"/>
      <c r="E49" s="134"/>
      <c r="F49" s="134"/>
      <c r="G49" s="134"/>
      <c r="H49" s="134"/>
      <c r="I49" s="134"/>
      <c r="J49" s="134"/>
      <c r="K49" s="134"/>
      <c r="L49" s="134"/>
      <c r="M49" s="134"/>
      <c r="N49" s="134"/>
      <c r="O49" s="134"/>
      <c r="P49" s="134"/>
      <c r="Q49" s="134"/>
      <c r="R49" s="134"/>
      <c r="S49" s="134"/>
      <c r="T49" s="134"/>
    </row>
    <row r="50" spans="1:20" s="12" customFormat="1" ht="18" customHeight="1" x14ac:dyDescent="0.3">
      <c r="A50" s="134"/>
      <c r="B50" s="134"/>
      <c r="C50" s="134"/>
      <c r="D50" s="134"/>
      <c r="E50" s="134"/>
      <c r="F50" s="134"/>
      <c r="G50" s="134"/>
      <c r="H50" s="134"/>
      <c r="I50" s="134"/>
      <c r="J50" s="134"/>
      <c r="K50" s="134"/>
      <c r="L50" s="134"/>
      <c r="M50" s="134"/>
      <c r="N50" s="134"/>
      <c r="O50" s="134"/>
      <c r="P50" s="134"/>
      <c r="Q50" s="134"/>
      <c r="R50" s="134"/>
      <c r="S50" s="134"/>
      <c r="T50" s="134"/>
    </row>
    <row r="51" spans="1:20" s="6" customFormat="1" ht="21.75" customHeight="1" x14ac:dyDescent="0.3">
      <c r="A51" s="134"/>
      <c r="B51" s="134"/>
      <c r="C51" s="134"/>
      <c r="D51" s="134"/>
      <c r="E51" s="134"/>
      <c r="F51" s="134"/>
      <c r="G51" s="134"/>
      <c r="H51" s="134"/>
      <c r="I51" s="134"/>
      <c r="J51" s="134"/>
      <c r="K51" s="134"/>
      <c r="L51" s="134"/>
      <c r="M51" s="134"/>
      <c r="N51" s="134"/>
      <c r="O51" s="134"/>
      <c r="P51" s="134"/>
      <c r="Q51" s="134"/>
      <c r="R51" s="134"/>
      <c r="S51" s="134"/>
      <c r="T51" s="134"/>
    </row>
    <row r="52" spans="1:20" s="6" customFormat="1" ht="18.75" customHeight="1" x14ac:dyDescent="0.3">
      <c r="A52" s="134"/>
      <c r="B52" s="134"/>
      <c r="C52" s="134"/>
      <c r="D52" s="134"/>
      <c r="E52" s="134"/>
      <c r="F52" s="134"/>
      <c r="G52" s="134"/>
      <c r="H52" s="134"/>
      <c r="I52" s="134"/>
      <c r="J52" s="134"/>
      <c r="K52" s="134"/>
      <c r="L52" s="134"/>
      <c r="M52" s="134"/>
      <c r="N52" s="134"/>
      <c r="O52" s="134"/>
      <c r="P52" s="134"/>
      <c r="Q52" s="134"/>
      <c r="R52" s="134"/>
      <c r="S52" s="134"/>
      <c r="T52" s="134"/>
    </row>
    <row r="53" spans="1:20" s="6" customFormat="1" ht="18.75" customHeight="1" x14ac:dyDescent="0.3">
      <c r="A53" s="134"/>
      <c r="B53" s="134"/>
      <c r="C53" s="134"/>
      <c r="D53" s="134"/>
      <c r="E53" s="134"/>
      <c r="F53" s="134"/>
      <c r="G53" s="134"/>
      <c r="H53" s="134"/>
      <c r="I53" s="134"/>
      <c r="J53" s="134"/>
      <c r="K53" s="134"/>
      <c r="L53" s="134"/>
      <c r="M53" s="134"/>
      <c r="N53" s="134"/>
      <c r="O53" s="134"/>
      <c r="P53" s="134"/>
      <c r="Q53" s="134"/>
      <c r="R53" s="134"/>
      <c r="S53" s="134"/>
      <c r="T53" s="134"/>
    </row>
    <row r="54" spans="1:20" s="12" customFormat="1" ht="18.75" customHeight="1" x14ac:dyDescent="0.3">
      <c r="A54" s="134"/>
      <c r="B54" s="134"/>
      <c r="C54" s="134"/>
      <c r="D54" s="134"/>
      <c r="E54" s="134"/>
      <c r="F54" s="134"/>
      <c r="G54" s="134"/>
      <c r="H54" s="134"/>
      <c r="I54" s="134"/>
      <c r="J54" s="134"/>
      <c r="K54" s="134"/>
      <c r="L54" s="134"/>
      <c r="M54" s="134"/>
      <c r="N54" s="134"/>
      <c r="O54" s="134"/>
      <c r="P54" s="134"/>
      <c r="Q54" s="134"/>
      <c r="R54" s="134"/>
      <c r="S54" s="134"/>
      <c r="T54" s="134"/>
    </row>
    <row r="55" spans="1:20" s="6" customFormat="1" ht="21.75" customHeight="1" x14ac:dyDescent="0.3">
      <c r="A55" s="134"/>
      <c r="B55" s="134"/>
      <c r="C55" s="134"/>
      <c r="D55" s="134"/>
      <c r="E55" s="134"/>
      <c r="F55" s="134"/>
      <c r="G55" s="134"/>
      <c r="H55" s="134"/>
      <c r="I55" s="134"/>
      <c r="J55" s="134"/>
      <c r="K55" s="134"/>
      <c r="L55" s="134"/>
      <c r="M55" s="134"/>
      <c r="N55" s="134"/>
      <c r="O55" s="134"/>
      <c r="P55" s="134"/>
      <c r="Q55" s="134"/>
      <c r="R55" s="134"/>
      <c r="S55" s="134"/>
      <c r="T55" s="134"/>
    </row>
    <row r="56" spans="1:20" s="6" customFormat="1" ht="17.25" customHeight="1" x14ac:dyDescent="0.3">
      <c r="A56" s="134"/>
      <c r="B56" s="134"/>
      <c r="C56" s="134"/>
      <c r="D56" s="134"/>
      <c r="E56" s="134"/>
      <c r="F56" s="134"/>
      <c r="G56" s="134"/>
      <c r="H56" s="134"/>
      <c r="I56" s="134"/>
      <c r="J56" s="134"/>
      <c r="K56" s="134"/>
      <c r="L56" s="134"/>
      <c r="M56" s="134"/>
      <c r="N56" s="134"/>
      <c r="O56" s="134"/>
      <c r="P56" s="134"/>
      <c r="Q56" s="134"/>
      <c r="R56" s="134"/>
      <c r="S56" s="134"/>
      <c r="T56" s="134"/>
    </row>
    <row r="57" spans="1:20" s="6" customFormat="1" ht="17.25" customHeight="1" x14ac:dyDescent="0.3">
      <c r="A57" s="134"/>
      <c r="B57" s="134"/>
      <c r="C57" s="134"/>
      <c r="D57" s="134"/>
      <c r="E57" s="134"/>
      <c r="F57" s="134"/>
      <c r="G57" s="134"/>
      <c r="H57" s="134"/>
      <c r="I57" s="134"/>
      <c r="J57" s="134"/>
      <c r="K57" s="134"/>
      <c r="L57" s="134"/>
      <c r="M57" s="134"/>
      <c r="N57" s="134"/>
      <c r="O57" s="134"/>
      <c r="P57" s="134"/>
      <c r="Q57" s="134"/>
      <c r="R57" s="134"/>
      <c r="S57" s="134"/>
      <c r="T57" s="134"/>
    </row>
    <row r="58" spans="1:20" s="12" customFormat="1" ht="17.25" customHeight="1" x14ac:dyDescent="0.3">
      <c r="A58" s="134"/>
      <c r="B58" s="134"/>
      <c r="C58" s="134"/>
      <c r="D58" s="134"/>
      <c r="E58" s="134"/>
      <c r="F58" s="134"/>
      <c r="G58" s="134"/>
      <c r="H58" s="134"/>
      <c r="I58" s="134"/>
      <c r="J58" s="134"/>
      <c r="K58" s="134"/>
      <c r="L58" s="134"/>
      <c r="M58" s="134"/>
      <c r="N58" s="134"/>
      <c r="O58" s="134"/>
      <c r="P58" s="134"/>
      <c r="Q58" s="134"/>
      <c r="R58" s="134"/>
      <c r="S58" s="134"/>
      <c r="T58" s="134"/>
    </row>
    <row r="59" spans="1:20" s="12" customFormat="1" ht="17.25" customHeight="1" x14ac:dyDescent="0.3">
      <c r="A59" s="134"/>
      <c r="B59" s="134"/>
      <c r="C59" s="134"/>
      <c r="D59" s="134"/>
      <c r="E59" s="134"/>
      <c r="F59" s="134"/>
      <c r="G59" s="134"/>
      <c r="H59" s="134"/>
      <c r="I59" s="134"/>
      <c r="J59" s="134"/>
      <c r="K59" s="134"/>
      <c r="L59" s="134"/>
      <c r="M59" s="134"/>
      <c r="N59" s="134"/>
      <c r="O59" s="134"/>
      <c r="P59" s="134"/>
      <c r="Q59" s="134"/>
      <c r="R59" s="134"/>
      <c r="S59" s="134"/>
      <c r="T59" s="134"/>
    </row>
    <row r="60" spans="1:20" s="12" customFormat="1" ht="17.25" customHeight="1" x14ac:dyDescent="0.3">
      <c r="A60" s="134"/>
      <c r="B60" s="134"/>
      <c r="C60" s="134"/>
      <c r="D60" s="134"/>
      <c r="E60" s="134"/>
      <c r="F60" s="134"/>
      <c r="G60" s="134"/>
      <c r="H60" s="134"/>
      <c r="I60" s="134"/>
      <c r="J60" s="134"/>
      <c r="K60" s="134"/>
      <c r="L60" s="134"/>
      <c r="M60" s="134"/>
      <c r="N60" s="134"/>
      <c r="O60" s="134"/>
      <c r="P60" s="134"/>
      <c r="Q60" s="134"/>
      <c r="R60" s="134"/>
      <c r="S60" s="134"/>
      <c r="T60" s="134"/>
    </row>
    <row r="61" spans="1:20" s="12" customFormat="1" ht="17.25" customHeight="1" x14ac:dyDescent="0.3">
      <c r="A61" s="134"/>
      <c r="B61" s="134"/>
      <c r="C61" s="134"/>
      <c r="D61" s="134"/>
      <c r="E61" s="134"/>
      <c r="F61" s="134"/>
      <c r="G61" s="134"/>
      <c r="H61" s="134"/>
      <c r="I61" s="134"/>
      <c r="J61" s="134"/>
      <c r="K61" s="134"/>
      <c r="L61" s="134"/>
      <c r="M61" s="134"/>
      <c r="N61" s="134"/>
      <c r="O61" s="134"/>
      <c r="P61" s="134"/>
      <c r="Q61" s="134"/>
      <c r="R61" s="134"/>
      <c r="S61" s="134"/>
      <c r="T61" s="134"/>
    </row>
    <row r="62" spans="1:20" s="12" customFormat="1" ht="17.25" customHeight="1" x14ac:dyDescent="0.3">
      <c r="A62" s="134"/>
      <c r="B62" s="134"/>
      <c r="C62" s="134"/>
      <c r="D62" s="134"/>
      <c r="E62" s="134"/>
      <c r="F62" s="134"/>
      <c r="G62" s="134"/>
      <c r="H62" s="134"/>
      <c r="I62" s="134"/>
      <c r="J62" s="134"/>
      <c r="K62" s="134"/>
      <c r="L62" s="134"/>
      <c r="M62" s="134"/>
      <c r="N62" s="134"/>
      <c r="O62" s="134"/>
      <c r="P62" s="134"/>
      <c r="Q62" s="134"/>
      <c r="R62" s="134"/>
      <c r="S62" s="134"/>
      <c r="T62" s="134"/>
    </row>
    <row r="63" spans="1:20" s="12" customFormat="1" ht="17.25" customHeight="1" x14ac:dyDescent="0.3">
      <c r="A63" s="134"/>
      <c r="B63" s="134"/>
      <c r="C63" s="134"/>
      <c r="D63" s="134"/>
      <c r="E63" s="134"/>
      <c r="F63" s="134"/>
      <c r="G63" s="134"/>
      <c r="H63" s="134"/>
      <c r="I63" s="134"/>
      <c r="J63" s="134"/>
      <c r="K63" s="134"/>
      <c r="L63" s="134"/>
      <c r="M63" s="134"/>
      <c r="N63" s="134"/>
      <c r="O63" s="134"/>
      <c r="P63" s="134"/>
      <c r="Q63" s="134"/>
      <c r="R63" s="134"/>
      <c r="S63" s="134"/>
      <c r="T63" s="134"/>
    </row>
    <row r="64" spans="1:20" s="12" customFormat="1" ht="17.25" customHeight="1" x14ac:dyDescent="0.3">
      <c r="A64" s="135"/>
      <c r="B64" s="135"/>
      <c r="C64" s="135"/>
      <c r="D64" s="135"/>
      <c r="E64" s="135"/>
      <c r="F64" s="135"/>
      <c r="G64" s="135"/>
      <c r="H64" s="135"/>
      <c r="I64" s="135"/>
      <c r="J64" s="135"/>
      <c r="K64" s="135"/>
      <c r="L64" s="135"/>
      <c r="M64" s="135"/>
      <c r="N64" s="135"/>
      <c r="O64" s="135"/>
      <c r="P64" s="135"/>
      <c r="Q64" s="135"/>
      <c r="R64" s="135"/>
      <c r="S64" s="135"/>
      <c r="T64" s="135"/>
    </row>
    <row r="65" spans="1:20" s="12" customFormat="1" x14ac:dyDescent="0.3">
      <c r="A65" s="3"/>
      <c r="B65" s="3"/>
      <c r="C65" s="3"/>
      <c r="D65" s="3"/>
      <c r="E65" s="3"/>
      <c r="F65" s="3"/>
      <c r="G65" s="3"/>
      <c r="H65" s="4"/>
      <c r="I65" s="4"/>
      <c r="J65" s="4"/>
      <c r="K65" s="4"/>
      <c r="L65" s="4"/>
      <c r="M65" s="4"/>
      <c r="N65" s="5"/>
      <c r="O65" s="5"/>
      <c r="P65" s="5"/>
      <c r="Q65" s="5"/>
      <c r="R65" s="5"/>
      <c r="S65" s="5"/>
      <c r="T65" s="5"/>
    </row>
    <row r="66" spans="1:20" s="12" customFormat="1" ht="43.5" customHeight="1" x14ac:dyDescent="0.3">
      <c r="A66" s="79"/>
      <c r="B66" s="79"/>
      <c r="C66" s="79"/>
      <c r="D66" s="79"/>
      <c r="E66" s="102" t="s">
        <v>55</v>
      </c>
      <c r="F66" s="87"/>
      <c r="G66" s="87"/>
      <c r="H66" s="87"/>
      <c r="I66" s="87"/>
      <c r="J66" s="87"/>
      <c r="K66" s="87"/>
      <c r="L66" s="87"/>
      <c r="M66" s="87"/>
      <c r="N66" s="87"/>
      <c r="O66" s="87"/>
      <c r="P66" s="87"/>
      <c r="Q66" s="79"/>
      <c r="R66" s="79"/>
      <c r="S66" s="79"/>
      <c r="T66" s="79"/>
    </row>
    <row r="67" spans="1:20" s="12" customFormat="1" x14ac:dyDescent="0.3">
      <c r="A67" s="79"/>
      <c r="B67" s="79"/>
      <c r="C67" s="79"/>
      <c r="D67" s="79"/>
      <c r="E67" s="79"/>
      <c r="F67" s="79"/>
      <c r="G67" s="79"/>
      <c r="H67" s="87" t="s">
        <v>0</v>
      </c>
      <c r="I67" s="87"/>
      <c r="J67" s="87"/>
      <c r="K67" s="87"/>
      <c r="L67" s="87"/>
      <c r="M67" s="87"/>
      <c r="N67" s="110">
        <f>N2</f>
        <v>43396</v>
      </c>
      <c r="O67" s="111"/>
      <c r="P67" s="111"/>
      <c r="Q67" s="111"/>
      <c r="R67" s="111"/>
      <c r="S67" s="111"/>
      <c r="T67" s="111"/>
    </row>
    <row r="68" spans="1:20" s="6" customFormat="1" ht="14.25" customHeight="1" x14ac:dyDescent="0.3">
      <c r="A68" s="7" t="s">
        <v>84</v>
      </c>
      <c r="B68" s="7"/>
    </row>
    <row r="69" spans="1:20" s="22" customFormat="1" ht="19.5" customHeight="1" x14ac:dyDescent="0.3">
      <c r="A69" s="116" t="s">
        <v>1</v>
      </c>
      <c r="B69" s="117"/>
      <c r="C69" s="146" t="str">
        <f>CONCATENATE(CONCATENATE(CONCATENATE(CONCATENATE("전주 추진 실적 (", TEXT(N2-7, "yyyy/mm/dd")), " ~ "), TEXT(N2 -1, "yyyy/mm/dd")), ")")</f>
        <v>전주 추진 실적 (2018/10/16 ~ 2018/10/22)</v>
      </c>
      <c r="D69" s="91"/>
      <c r="E69" s="91"/>
      <c r="F69" s="91"/>
      <c r="G69" s="91"/>
      <c r="H69" s="91"/>
      <c r="I69" s="91"/>
      <c r="J69" s="91"/>
      <c r="K69" s="91"/>
      <c r="L69" s="146" t="str">
        <f>CONCATENATE(CONCATENATE(CONCATENATE(CONCATENATE("금주 추진 계획 (", TEXT(N2, "yyyy/mm/dd")), " ~ "), TEXT(N2+6, "yyyy/mm/dd")), ")")</f>
        <v>금주 추진 계획 (2018/10/23 ~ 2018/10/29)</v>
      </c>
      <c r="M69" s="91"/>
      <c r="N69" s="91"/>
      <c r="O69" s="91"/>
      <c r="P69" s="91"/>
      <c r="Q69" s="91"/>
      <c r="R69" s="91"/>
      <c r="S69" s="91"/>
      <c r="T69" s="91"/>
    </row>
    <row r="70" spans="1:20" s="12" customFormat="1" ht="59.25" customHeight="1" x14ac:dyDescent="0.3">
      <c r="A70" s="136" t="s">
        <v>34</v>
      </c>
      <c r="B70" s="137"/>
      <c r="C70" s="147" t="s">
        <v>264</v>
      </c>
      <c r="D70" s="148"/>
      <c r="E70" s="148"/>
      <c r="F70" s="148"/>
      <c r="G70" s="148"/>
      <c r="H70" s="148"/>
      <c r="I70" s="148"/>
      <c r="J70" s="148"/>
      <c r="K70" s="149"/>
      <c r="L70" s="147" t="s">
        <v>265</v>
      </c>
      <c r="M70" s="148"/>
      <c r="N70" s="148"/>
      <c r="O70" s="148"/>
      <c r="P70" s="148"/>
      <c r="Q70" s="148"/>
      <c r="R70" s="148"/>
      <c r="S70" s="148"/>
      <c r="T70" s="149"/>
    </row>
    <row r="71" spans="1:20" s="12" customFormat="1" ht="90" customHeight="1" x14ac:dyDescent="0.3">
      <c r="A71" s="136" t="s">
        <v>56</v>
      </c>
      <c r="B71" s="137"/>
      <c r="C71" s="141" t="s">
        <v>253</v>
      </c>
      <c r="D71" s="142"/>
      <c r="E71" s="142"/>
      <c r="F71" s="142"/>
      <c r="G71" s="142"/>
      <c r="H71" s="142"/>
      <c r="I71" s="142"/>
      <c r="J71" s="142"/>
      <c r="K71" s="143"/>
      <c r="L71" s="141" t="s">
        <v>254</v>
      </c>
      <c r="M71" s="142"/>
      <c r="N71" s="142"/>
      <c r="O71" s="142"/>
      <c r="P71" s="142"/>
      <c r="Q71" s="142"/>
      <c r="R71" s="142"/>
      <c r="S71" s="142"/>
      <c r="T71" s="143"/>
    </row>
    <row r="72" spans="1:20" s="12" customFormat="1" ht="63.75" customHeight="1" x14ac:dyDescent="0.3">
      <c r="A72" s="136" t="s">
        <v>161</v>
      </c>
      <c r="B72" s="137"/>
      <c r="C72" s="138" t="s">
        <v>233</v>
      </c>
      <c r="D72" s="139"/>
      <c r="E72" s="139"/>
      <c r="F72" s="139"/>
      <c r="G72" s="139"/>
      <c r="H72" s="139"/>
      <c r="I72" s="139"/>
      <c r="J72" s="139"/>
      <c r="K72" s="140"/>
      <c r="L72" s="138" t="s">
        <v>233</v>
      </c>
      <c r="M72" s="139"/>
      <c r="N72" s="139"/>
      <c r="O72" s="139"/>
      <c r="P72" s="139"/>
      <c r="Q72" s="139"/>
      <c r="R72" s="139"/>
      <c r="S72" s="139"/>
      <c r="T72" s="140"/>
    </row>
    <row r="73" spans="1:20" s="12" customFormat="1" ht="63.75" customHeight="1" x14ac:dyDescent="0.3">
      <c r="A73" s="136" t="s">
        <v>53</v>
      </c>
      <c r="B73" s="137"/>
      <c r="C73" s="130" t="s">
        <v>234</v>
      </c>
      <c r="D73" s="144"/>
      <c r="E73" s="144"/>
      <c r="F73" s="144"/>
      <c r="G73" s="144"/>
      <c r="H73" s="144"/>
      <c r="I73" s="144"/>
      <c r="J73" s="144"/>
      <c r="K73" s="145"/>
      <c r="L73" s="130" t="s">
        <v>234</v>
      </c>
      <c r="M73" s="144"/>
      <c r="N73" s="144"/>
      <c r="O73" s="144"/>
      <c r="P73" s="144"/>
      <c r="Q73" s="144"/>
      <c r="R73" s="144"/>
      <c r="S73" s="144"/>
      <c r="T73" s="145"/>
    </row>
    <row r="74" spans="1:20" s="12" customFormat="1" ht="98.25" customHeight="1" x14ac:dyDescent="0.3">
      <c r="A74" s="136" t="s">
        <v>57</v>
      </c>
      <c r="B74" s="137"/>
      <c r="C74" s="155" t="s">
        <v>251</v>
      </c>
      <c r="D74" s="148"/>
      <c r="E74" s="148"/>
      <c r="F74" s="148"/>
      <c r="G74" s="148"/>
      <c r="H74" s="148"/>
      <c r="I74" s="148"/>
      <c r="J74" s="148"/>
      <c r="K74" s="149"/>
      <c r="L74" s="155" t="s">
        <v>252</v>
      </c>
      <c r="M74" s="148"/>
      <c r="N74" s="148"/>
      <c r="O74" s="148"/>
      <c r="P74" s="148"/>
      <c r="Q74" s="148"/>
      <c r="R74" s="148"/>
      <c r="S74" s="148"/>
      <c r="T74" s="149"/>
    </row>
    <row r="75" spans="1:20" s="12" customFormat="1" ht="63.75" customHeight="1" x14ac:dyDescent="0.3">
      <c r="A75" s="136" t="s">
        <v>59</v>
      </c>
      <c r="B75" s="137"/>
      <c r="C75" s="130"/>
      <c r="D75" s="131"/>
      <c r="E75" s="131"/>
      <c r="F75" s="131"/>
      <c r="G75" s="131"/>
      <c r="H75" s="131"/>
      <c r="I75" s="131"/>
      <c r="J75" s="131"/>
      <c r="K75" s="132"/>
      <c r="L75" s="130"/>
      <c r="M75" s="131"/>
      <c r="N75" s="131"/>
      <c r="O75" s="131"/>
      <c r="P75" s="131"/>
      <c r="Q75" s="131"/>
      <c r="R75" s="131"/>
      <c r="S75" s="131"/>
      <c r="T75" s="132"/>
    </row>
    <row r="76" spans="1:20" s="12" customFormat="1" x14ac:dyDescent="0.3">
      <c r="A76" s="106"/>
      <c r="B76" s="106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106"/>
      <c r="P76" s="106"/>
      <c r="Q76" s="106"/>
      <c r="R76" s="106"/>
      <c r="S76" s="106"/>
      <c r="T76" s="106"/>
    </row>
    <row r="77" spans="1:20" s="12" customFormat="1" ht="43.5" customHeight="1" x14ac:dyDescent="0.3">
      <c r="A77" s="79"/>
      <c r="B77" s="79"/>
      <c r="C77" s="79"/>
      <c r="D77" s="79"/>
      <c r="E77" s="102" t="s">
        <v>58</v>
      </c>
      <c r="F77" s="87"/>
      <c r="G77" s="87"/>
      <c r="H77" s="87"/>
      <c r="I77" s="87"/>
      <c r="J77" s="87"/>
      <c r="K77" s="87"/>
      <c r="L77" s="87"/>
      <c r="M77" s="87"/>
      <c r="N77" s="87"/>
      <c r="O77" s="87"/>
      <c r="P77" s="87"/>
      <c r="Q77" s="79"/>
      <c r="R77" s="79"/>
      <c r="S77" s="79"/>
      <c r="T77" s="79"/>
    </row>
    <row r="78" spans="1:20" s="12" customFormat="1" x14ac:dyDescent="0.3">
      <c r="A78" s="79"/>
      <c r="B78" s="79"/>
      <c r="C78" s="79"/>
      <c r="D78" s="79"/>
      <c r="E78" s="79"/>
      <c r="F78" s="79"/>
      <c r="G78" s="79"/>
      <c r="H78" s="87" t="s">
        <v>0</v>
      </c>
      <c r="I78" s="87"/>
      <c r="J78" s="87"/>
      <c r="K78" s="87"/>
      <c r="L78" s="87"/>
      <c r="M78" s="87"/>
      <c r="N78" s="110">
        <f>N2</f>
        <v>43396</v>
      </c>
      <c r="O78" s="111"/>
      <c r="P78" s="111"/>
      <c r="Q78" s="111"/>
      <c r="R78" s="111"/>
      <c r="S78" s="111"/>
      <c r="T78" s="111"/>
    </row>
    <row r="79" spans="1:20" s="12" customFormat="1" x14ac:dyDescent="0.3">
      <c r="A79" s="3"/>
      <c r="B79" s="3"/>
      <c r="C79" s="3"/>
      <c r="D79" s="3"/>
      <c r="E79" s="3"/>
      <c r="F79" s="3"/>
      <c r="G79" s="3"/>
      <c r="H79" s="4"/>
      <c r="I79" s="4"/>
      <c r="J79" s="4"/>
      <c r="K79" s="4"/>
      <c r="L79" s="4"/>
      <c r="M79" s="4"/>
      <c r="N79" s="5"/>
      <c r="O79" s="5"/>
      <c r="P79" s="5"/>
      <c r="Q79" s="5"/>
      <c r="R79" s="5"/>
      <c r="S79" s="5"/>
      <c r="T79" s="5"/>
    </row>
    <row r="80" spans="1:20" s="12" customFormat="1" ht="16.5" customHeight="1" x14ac:dyDescent="0.3">
      <c r="A80" s="7" t="s">
        <v>110</v>
      </c>
      <c r="B80" s="7"/>
      <c r="C80" s="3"/>
      <c r="D80" s="3"/>
      <c r="E80" s="3"/>
      <c r="F80" s="3"/>
      <c r="G80" s="3"/>
      <c r="H80" s="4"/>
      <c r="I80" s="4"/>
      <c r="J80" s="4"/>
      <c r="K80" s="4"/>
      <c r="L80" s="4"/>
      <c r="M80" s="4"/>
      <c r="N80" s="5"/>
      <c r="O80" s="5"/>
      <c r="P80" s="5"/>
      <c r="Q80" s="5"/>
      <c r="R80" s="5"/>
      <c r="S80" s="5"/>
      <c r="T80" s="5"/>
    </row>
    <row r="81" spans="1:20" s="12" customFormat="1" ht="19.5" customHeight="1" x14ac:dyDescent="0.3">
      <c r="A81" s="7" t="s">
        <v>9</v>
      </c>
      <c r="B81" s="6"/>
    </row>
    <row r="82" spans="1:20" s="12" customFormat="1" ht="17.25" customHeight="1" x14ac:dyDescent="0.3">
      <c r="A82" s="116" t="s">
        <v>43</v>
      </c>
      <c r="B82" s="117"/>
      <c r="C82" s="91" t="s">
        <v>26</v>
      </c>
      <c r="D82" s="91"/>
      <c r="E82" s="91" t="s">
        <v>27</v>
      </c>
      <c r="F82" s="91"/>
      <c r="G82" s="91" t="s">
        <v>3</v>
      </c>
      <c r="H82" s="91"/>
      <c r="I82" s="91" t="s">
        <v>12</v>
      </c>
      <c r="J82" s="91"/>
      <c r="K82" s="91"/>
      <c r="L82" s="91"/>
      <c r="M82" s="91"/>
      <c r="N82" s="91"/>
      <c r="O82" s="91"/>
      <c r="P82" s="91"/>
      <c r="Q82" s="91"/>
      <c r="R82" s="91"/>
      <c r="S82" s="91"/>
      <c r="T82" s="91"/>
    </row>
    <row r="83" spans="1:20" s="12" customFormat="1" ht="17.25" customHeight="1" x14ac:dyDescent="0.3">
      <c r="A83" s="108" t="s">
        <v>14</v>
      </c>
      <c r="B83" s="109"/>
      <c r="C83" s="60">
        <v>0</v>
      </c>
      <c r="D83" s="60"/>
      <c r="E83" s="60">
        <v>0</v>
      </c>
      <c r="F83" s="60"/>
      <c r="G83" s="60">
        <f>SUM(C83:F83)</f>
        <v>0</v>
      </c>
      <c r="H83" s="60"/>
      <c r="I83" s="154"/>
      <c r="J83" s="154"/>
      <c r="K83" s="154"/>
      <c r="L83" s="154"/>
      <c r="M83" s="154"/>
      <c r="N83" s="154"/>
      <c r="O83" s="154"/>
      <c r="P83" s="154"/>
      <c r="Q83" s="154"/>
      <c r="R83" s="154"/>
      <c r="S83" s="154"/>
      <c r="T83" s="154"/>
    </row>
    <row r="84" spans="1:20" s="12" customFormat="1" ht="17.25" customHeight="1" x14ac:dyDescent="0.3">
      <c r="A84" s="108" t="s">
        <v>29</v>
      </c>
      <c r="B84" s="109"/>
      <c r="C84" s="60">
        <v>0</v>
      </c>
      <c r="D84" s="60"/>
      <c r="E84" s="60">
        <v>0</v>
      </c>
      <c r="F84" s="60"/>
      <c r="G84" s="60">
        <f>SUM(C84:F84)</f>
        <v>0</v>
      </c>
      <c r="H84" s="60"/>
      <c r="I84" s="154"/>
      <c r="J84" s="154"/>
      <c r="K84" s="154"/>
      <c r="L84" s="154"/>
      <c r="M84" s="154"/>
      <c r="N84" s="154"/>
      <c r="O84" s="154"/>
      <c r="P84" s="154"/>
      <c r="Q84" s="154"/>
      <c r="R84" s="154"/>
      <c r="S84" s="154"/>
      <c r="T84" s="154"/>
    </row>
    <row r="85" spans="1:20" s="12" customFormat="1" ht="17.25" customHeight="1" x14ac:dyDescent="0.3">
      <c r="A85" s="108" t="s">
        <v>30</v>
      </c>
      <c r="B85" s="109"/>
      <c r="C85" s="60">
        <v>0</v>
      </c>
      <c r="D85" s="60"/>
      <c r="E85" s="60">
        <v>0</v>
      </c>
      <c r="F85" s="60"/>
      <c r="G85" s="60">
        <f>SUM(C85:F85)</f>
        <v>0</v>
      </c>
      <c r="H85" s="60"/>
      <c r="I85" s="154"/>
      <c r="J85" s="154"/>
      <c r="K85" s="154"/>
      <c r="L85" s="154"/>
      <c r="M85" s="154"/>
      <c r="N85" s="154"/>
      <c r="O85" s="154"/>
      <c r="P85" s="154"/>
      <c r="Q85" s="154"/>
      <c r="R85" s="154"/>
      <c r="S85" s="154"/>
      <c r="T85" s="154"/>
    </row>
    <row r="86" spans="1:20" s="12" customFormat="1" ht="17.25" customHeight="1" x14ac:dyDescent="0.3">
      <c r="A86" s="108" t="s">
        <v>31</v>
      </c>
      <c r="B86" s="109"/>
      <c r="C86" s="60">
        <v>0</v>
      </c>
      <c r="D86" s="60"/>
      <c r="E86" s="60">
        <v>0</v>
      </c>
      <c r="F86" s="60"/>
      <c r="G86" s="60">
        <f>SUM(C86:F86)</f>
        <v>0</v>
      </c>
      <c r="H86" s="60"/>
      <c r="I86" s="154"/>
      <c r="J86" s="154"/>
      <c r="K86" s="154"/>
      <c r="L86" s="154"/>
      <c r="M86" s="154"/>
      <c r="N86" s="154"/>
      <c r="O86" s="154"/>
      <c r="P86" s="154"/>
      <c r="Q86" s="154"/>
      <c r="R86" s="154"/>
      <c r="S86" s="154"/>
      <c r="T86" s="154"/>
    </row>
    <row r="87" spans="1:20" s="12" customFormat="1" ht="17.25" customHeight="1" x14ac:dyDescent="0.3">
      <c r="A87" s="112" t="s">
        <v>32</v>
      </c>
      <c r="B87" s="113"/>
      <c r="C87" s="114">
        <f>SUM(C83:D86)</f>
        <v>0</v>
      </c>
      <c r="D87" s="114"/>
      <c r="E87" s="114">
        <f>SUM(E83:F86)</f>
        <v>0</v>
      </c>
      <c r="F87" s="114"/>
      <c r="G87" s="114">
        <f>SUM(C87:F87)</f>
        <v>0</v>
      </c>
      <c r="H87" s="114"/>
      <c r="I87" s="115"/>
      <c r="J87" s="115"/>
      <c r="K87" s="115"/>
      <c r="L87" s="115"/>
      <c r="M87" s="115"/>
      <c r="N87" s="115"/>
      <c r="O87" s="115"/>
      <c r="P87" s="115"/>
      <c r="Q87" s="115"/>
      <c r="R87" s="115"/>
      <c r="S87" s="115"/>
      <c r="T87" s="115"/>
    </row>
    <row r="88" spans="1:20" s="12" customFormat="1" ht="21" customHeight="1" x14ac:dyDescent="0.3">
      <c r="A88" s="7" t="s">
        <v>76</v>
      </c>
      <c r="B88" s="7"/>
    </row>
    <row r="89" spans="1:20" s="12" customFormat="1" ht="17.25" customHeight="1" x14ac:dyDescent="0.3">
      <c r="A89" s="116" t="s">
        <v>18</v>
      </c>
      <c r="B89" s="117"/>
      <c r="C89" s="16" t="s">
        <v>22</v>
      </c>
      <c r="D89" s="91" t="s">
        <v>23</v>
      </c>
      <c r="E89" s="91"/>
      <c r="F89" s="91"/>
      <c r="G89" s="91"/>
      <c r="H89" s="91" t="s">
        <v>24</v>
      </c>
      <c r="I89" s="91"/>
      <c r="J89" s="91"/>
      <c r="K89" s="91"/>
      <c r="L89" s="91"/>
      <c r="M89" s="91"/>
      <c r="N89" s="91"/>
      <c r="O89" s="91"/>
      <c r="P89" s="91" t="s">
        <v>25</v>
      </c>
      <c r="Q89" s="91"/>
      <c r="R89" s="118" t="s">
        <v>77</v>
      </c>
      <c r="S89" s="119"/>
      <c r="T89" s="120"/>
    </row>
    <row r="90" spans="1:20" s="12" customFormat="1" ht="17.25" customHeight="1" x14ac:dyDescent="0.3">
      <c r="A90" s="108"/>
      <c r="B90" s="109"/>
      <c r="C90" s="10"/>
      <c r="D90" s="107"/>
      <c r="E90" s="107"/>
      <c r="F90" s="107"/>
      <c r="G90" s="107"/>
      <c r="H90" s="121"/>
      <c r="I90" s="122"/>
      <c r="J90" s="122"/>
      <c r="K90" s="122"/>
      <c r="L90" s="122"/>
      <c r="M90" s="122"/>
      <c r="N90" s="122"/>
      <c r="O90" s="123"/>
      <c r="P90" s="87"/>
      <c r="Q90" s="87"/>
      <c r="R90" s="124"/>
      <c r="S90" s="95"/>
      <c r="T90" s="86"/>
    </row>
    <row r="91" spans="1:20" s="12" customFormat="1" ht="17.25" customHeight="1" x14ac:dyDescent="0.3">
      <c r="A91" s="108"/>
      <c r="B91" s="109"/>
      <c r="C91" s="10"/>
      <c r="D91" s="107"/>
      <c r="E91" s="107"/>
      <c r="F91" s="107"/>
      <c r="G91" s="107"/>
      <c r="H91" s="121"/>
      <c r="I91" s="122"/>
      <c r="J91" s="122"/>
      <c r="K91" s="122"/>
      <c r="L91" s="122"/>
      <c r="M91" s="122"/>
      <c r="N91" s="122"/>
      <c r="O91" s="123"/>
      <c r="P91" s="87"/>
      <c r="Q91" s="87"/>
      <c r="R91" s="85"/>
      <c r="S91" s="95"/>
      <c r="T91" s="86"/>
    </row>
    <row r="92" spans="1:20" s="12" customFormat="1" ht="17.25" customHeight="1" x14ac:dyDescent="0.3">
      <c r="A92" s="108"/>
      <c r="B92" s="109"/>
      <c r="C92" s="10"/>
      <c r="D92" s="107"/>
      <c r="E92" s="107"/>
      <c r="F92" s="107"/>
      <c r="G92" s="107"/>
      <c r="H92" s="121"/>
      <c r="I92" s="122"/>
      <c r="J92" s="122"/>
      <c r="K92" s="122"/>
      <c r="L92" s="122"/>
      <c r="M92" s="122"/>
      <c r="N92" s="122"/>
      <c r="O92" s="123"/>
      <c r="P92" s="87"/>
      <c r="Q92" s="87"/>
      <c r="R92" s="85"/>
      <c r="S92" s="95"/>
      <c r="T92" s="86"/>
    </row>
    <row r="93" spans="1:20" s="12" customFormat="1" ht="17.25" customHeight="1" x14ac:dyDescent="0.3">
      <c r="A93" s="7" t="s">
        <v>15</v>
      </c>
      <c r="B93" s="6"/>
    </row>
    <row r="94" spans="1:20" s="12" customFormat="1" ht="17.25" customHeight="1" x14ac:dyDescent="0.3">
      <c r="A94" s="116" t="s">
        <v>43</v>
      </c>
      <c r="B94" s="117"/>
      <c r="C94" s="91" t="s">
        <v>10</v>
      </c>
      <c r="D94" s="91"/>
      <c r="E94" s="91" t="s">
        <v>11</v>
      </c>
      <c r="F94" s="91"/>
      <c r="G94" s="91" t="s">
        <v>3</v>
      </c>
      <c r="H94" s="91"/>
      <c r="I94" s="91" t="s">
        <v>12</v>
      </c>
      <c r="J94" s="91"/>
      <c r="K94" s="91"/>
      <c r="L94" s="91"/>
      <c r="M94" s="91"/>
      <c r="N94" s="91"/>
      <c r="O94" s="91"/>
      <c r="P94" s="91"/>
      <c r="Q94" s="91"/>
      <c r="R94" s="91"/>
      <c r="S94" s="91"/>
      <c r="T94" s="91"/>
    </row>
    <row r="95" spans="1:20" s="12" customFormat="1" ht="17.25" customHeight="1" x14ac:dyDescent="0.3">
      <c r="A95" s="108" t="s">
        <v>13</v>
      </c>
      <c r="B95" s="109"/>
      <c r="C95" s="125">
        <v>0</v>
      </c>
      <c r="D95" s="126"/>
      <c r="E95" s="125">
        <v>0</v>
      </c>
      <c r="F95" s="126"/>
      <c r="G95" s="125">
        <f>SUM(C95:F95)</f>
        <v>0</v>
      </c>
      <c r="H95" s="126"/>
      <c r="I95" s="127"/>
      <c r="J95" s="128"/>
      <c r="K95" s="128"/>
      <c r="L95" s="128"/>
      <c r="M95" s="128"/>
      <c r="N95" s="128"/>
      <c r="O95" s="128"/>
      <c r="P95" s="128"/>
      <c r="Q95" s="128"/>
      <c r="R95" s="128"/>
      <c r="S95" s="128"/>
      <c r="T95" s="129"/>
    </row>
    <row r="96" spans="1:20" s="12" customFormat="1" ht="17.25" customHeight="1" x14ac:dyDescent="0.3">
      <c r="A96" s="108" t="s">
        <v>14</v>
      </c>
      <c r="B96" s="109"/>
      <c r="C96" s="125">
        <v>0</v>
      </c>
      <c r="D96" s="126"/>
      <c r="E96" s="125">
        <v>0</v>
      </c>
      <c r="F96" s="126"/>
      <c r="G96" s="125">
        <f>SUM(C96:F96)</f>
        <v>0</v>
      </c>
      <c r="H96" s="126"/>
      <c r="I96" s="127"/>
      <c r="J96" s="128"/>
      <c r="K96" s="128"/>
      <c r="L96" s="128"/>
      <c r="M96" s="128"/>
      <c r="N96" s="128"/>
      <c r="O96" s="128"/>
      <c r="P96" s="128"/>
      <c r="Q96" s="128"/>
      <c r="R96" s="128"/>
      <c r="S96" s="128"/>
      <c r="T96" s="129"/>
    </row>
    <row r="97" spans="1:20" s="12" customFormat="1" ht="17.25" customHeight="1" x14ac:dyDescent="0.3">
      <c r="A97" s="108" t="s">
        <v>16</v>
      </c>
      <c r="B97" s="109"/>
      <c r="C97" s="125">
        <v>0</v>
      </c>
      <c r="D97" s="126"/>
      <c r="E97" s="125">
        <v>2</v>
      </c>
      <c r="F97" s="126"/>
      <c r="G97" s="125">
        <f>SUM(C97:F97)</f>
        <v>2</v>
      </c>
      <c r="H97" s="126"/>
      <c r="I97" s="127"/>
      <c r="J97" s="128"/>
      <c r="K97" s="128"/>
      <c r="L97" s="128"/>
      <c r="M97" s="128"/>
      <c r="N97" s="128"/>
      <c r="O97" s="128"/>
      <c r="P97" s="128"/>
      <c r="Q97" s="128"/>
      <c r="R97" s="128"/>
      <c r="S97" s="128"/>
      <c r="T97" s="129"/>
    </row>
    <row r="98" spans="1:20" s="12" customFormat="1" ht="19.5" customHeight="1" x14ac:dyDescent="0.3">
      <c r="A98" s="7" t="s">
        <v>17</v>
      </c>
      <c r="B98" s="6"/>
    </row>
    <row r="99" spans="1:20" s="12" customFormat="1" ht="22.5" customHeight="1" x14ac:dyDescent="0.3">
      <c r="A99" s="116" t="s">
        <v>18</v>
      </c>
      <c r="B99" s="117"/>
      <c r="C99" s="16" t="s">
        <v>19</v>
      </c>
      <c r="D99" s="91" t="s">
        <v>23</v>
      </c>
      <c r="E99" s="91"/>
      <c r="F99" s="91"/>
      <c r="G99" s="91"/>
      <c r="H99" s="116" t="s">
        <v>81</v>
      </c>
      <c r="I99" s="150"/>
      <c r="J99" s="150"/>
      <c r="K99" s="150"/>
      <c r="L99" s="150"/>
      <c r="M99" s="150"/>
      <c r="N99" s="150"/>
      <c r="O99" s="150"/>
      <c r="P99" s="117"/>
      <c r="Q99" s="15" t="s">
        <v>80</v>
      </c>
      <c r="R99" s="16" t="s">
        <v>20</v>
      </c>
      <c r="S99" s="116" t="s">
        <v>21</v>
      </c>
      <c r="T99" s="117"/>
    </row>
    <row r="100" spans="1:20" s="12" customFormat="1" ht="17.25" customHeight="1" x14ac:dyDescent="0.3">
      <c r="A100" s="108" t="s">
        <v>106</v>
      </c>
      <c r="B100" s="109"/>
      <c r="C100" s="10">
        <v>43263</v>
      </c>
      <c r="D100" s="107" t="s">
        <v>104</v>
      </c>
      <c r="E100" s="107"/>
      <c r="F100" s="107"/>
      <c r="G100" s="107"/>
      <c r="H100" s="151" t="s">
        <v>105</v>
      </c>
      <c r="I100" s="152"/>
      <c r="J100" s="152"/>
      <c r="K100" s="152"/>
      <c r="L100" s="152"/>
      <c r="M100" s="152"/>
      <c r="N100" s="152"/>
      <c r="O100" s="152"/>
      <c r="P100" s="153"/>
      <c r="Q100" s="17" t="s">
        <v>227</v>
      </c>
      <c r="R100" s="17" t="s">
        <v>83</v>
      </c>
      <c r="S100" s="85"/>
      <c r="T100" s="86"/>
    </row>
    <row r="101" spans="1:20" s="12" customFormat="1" ht="17.25" customHeight="1" x14ac:dyDescent="0.3">
      <c r="A101" s="108" t="s">
        <v>79</v>
      </c>
      <c r="B101" s="109"/>
      <c r="C101" s="10">
        <v>43276</v>
      </c>
      <c r="D101" s="107" t="s">
        <v>78</v>
      </c>
      <c r="E101" s="107"/>
      <c r="F101" s="107"/>
      <c r="G101" s="107"/>
      <c r="H101" s="151" t="s">
        <v>107</v>
      </c>
      <c r="I101" s="152"/>
      <c r="J101" s="152"/>
      <c r="K101" s="152"/>
      <c r="L101" s="152"/>
      <c r="M101" s="152"/>
      <c r="N101" s="152"/>
      <c r="O101" s="152"/>
      <c r="P101" s="153"/>
      <c r="Q101" s="17" t="s">
        <v>82</v>
      </c>
      <c r="R101" s="17" t="s">
        <v>83</v>
      </c>
      <c r="S101" s="85"/>
      <c r="T101" s="86"/>
    </row>
    <row r="102" spans="1:20" s="12" customFormat="1" ht="17.25" customHeight="1" x14ac:dyDescent="0.3">
      <c r="A102" s="108"/>
      <c r="B102" s="109"/>
      <c r="C102" s="10"/>
      <c r="D102" s="107"/>
      <c r="E102" s="107"/>
      <c r="F102" s="107"/>
      <c r="G102" s="107"/>
      <c r="H102" s="151"/>
      <c r="I102" s="152"/>
      <c r="J102" s="152"/>
      <c r="K102" s="152"/>
      <c r="L102" s="152"/>
      <c r="M102" s="152"/>
      <c r="N102" s="152"/>
      <c r="O102" s="152"/>
      <c r="P102" s="153"/>
      <c r="Q102" s="17"/>
      <c r="R102" s="17"/>
      <c r="S102" s="85"/>
      <c r="T102" s="86"/>
    </row>
    <row r="103" spans="1:20" s="12" customFormat="1" ht="16.5" customHeight="1" x14ac:dyDescent="0.3">
      <c r="A103" s="3"/>
      <c r="B103" s="3"/>
      <c r="C103" s="3"/>
      <c r="D103" s="3"/>
      <c r="E103" s="3"/>
      <c r="F103" s="3"/>
      <c r="G103" s="3"/>
      <c r="H103" s="4"/>
      <c r="I103" s="4"/>
      <c r="J103" s="4"/>
      <c r="K103" s="4"/>
      <c r="L103" s="4"/>
      <c r="M103" s="4"/>
      <c r="N103" s="5"/>
      <c r="O103" s="5"/>
      <c r="P103" s="5"/>
      <c r="Q103" s="5"/>
      <c r="R103" s="5"/>
      <c r="S103" s="5"/>
      <c r="T103" s="5"/>
    </row>
    <row r="104" spans="1:20" ht="43.5" customHeight="1" x14ac:dyDescent="0.3">
      <c r="A104" s="79"/>
      <c r="B104" s="79"/>
      <c r="C104" s="79"/>
      <c r="D104" s="79"/>
      <c r="E104" s="102" t="s">
        <v>55</v>
      </c>
      <c r="F104" s="87"/>
      <c r="G104" s="87"/>
      <c r="H104" s="87"/>
      <c r="I104" s="87"/>
      <c r="J104" s="87"/>
      <c r="K104" s="87"/>
      <c r="L104" s="87"/>
      <c r="M104" s="87"/>
      <c r="N104" s="87"/>
      <c r="O104" s="87"/>
      <c r="P104" s="87"/>
      <c r="Q104" s="79"/>
      <c r="R104" s="79"/>
      <c r="S104" s="79"/>
      <c r="T104" s="79"/>
    </row>
    <row r="105" spans="1:20" x14ac:dyDescent="0.3">
      <c r="A105" s="79"/>
      <c r="B105" s="79"/>
      <c r="C105" s="79"/>
      <c r="D105" s="79"/>
      <c r="E105" s="79"/>
      <c r="F105" s="79"/>
      <c r="G105" s="79"/>
      <c r="H105" s="87" t="s">
        <v>0</v>
      </c>
      <c r="I105" s="87"/>
      <c r="J105" s="87"/>
      <c r="K105" s="87"/>
      <c r="L105" s="87"/>
      <c r="M105" s="87"/>
      <c r="N105" s="110">
        <f>N2</f>
        <v>43396</v>
      </c>
      <c r="O105" s="111"/>
      <c r="P105" s="111"/>
      <c r="Q105" s="111"/>
      <c r="R105" s="111"/>
      <c r="S105" s="111"/>
      <c r="T105" s="111"/>
    </row>
    <row r="106" spans="1:20" ht="9" customHeight="1" x14ac:dyDescent="0.3">
      <c r="A106" s="3"/>
      <c r="B106" s="3"/>
      <c r="C106" s="3"/>
      <c r="D106" s="3"/>
      <c r="E106" s="3"/>
      <c r="F106" s="3"/>
      <c r="G106" s="3"/>
      <c r="H106" s="4"/>
      <c r="I106" s="4"/>
      <c r="J106" s="4"/>
      <c r="K106" s="4"/>
      <c r="L106" s="4"/>
      <c r="M106" s="4"/>
      <c r="N106" s="5"/>
      <c r="O106" s="5"/>
      <c r="P106" s="5"/>
      <c r="Q106" s="5"/>
      <c r="R106" s="5"/>
      <c r="S106" s="5"/>
      <c r="T106" s="5"/>
    </row>
    <row r="107" spans="1:20" s="6" customFormat="1" ht="13.5" customHeight="1" x14ac:dyDescent="0.3">
      <c r="A107" s="7" t="s">
        <v>111</v>
      </c>
      <c r="B107" s="7"/>
    </row>
    <row r="108" spans="1:20" s="2" customFormat="1" ht="15" customHeight="1" x14ac:dyDescent="0.3">
      <c r="A108" s="91" t="s">
        <v>2</v>
      </c>
      <c r="B108" s="91"/>
      <c r="C108" s="91"/>
      <c r="D108" s="91"/>
      <c r="E108" s="91"/>
      <c r="F108" s="91"/>
      <c r="G108" s="91" t="str">
        <f>CONCATENATE(CONCATENATE(CONCATENATE(CONCATENATE("전주 투입 현황 (", TEXT(N2-7, "yyyy/mm/dd")), " ~ "), TEXT(N2 -1, "yyyy/mm/dd")), ")")</f>
        <v>전주 투입 현황 (2018/10/16 ~ 2018/10/22)</v>
      </c>
      <c r="H108" s="91"/>
      <c r="I108" s="91"/>
      <c r="J108" s="91"/>
      <c r="K108" s="91"/>
      <c r="L108" s="91"/>
      <c r="M108" s="91"/>
      <c r="N108" s="91" t="str">
        <f>CONCATENATE(CONCATENATE(CONCATENATE(CONCATENATE("금주 투입 계획 (", TEXT(N2, "yyyy/mm/dd")), " ~ "), TEXT(N2+6, "yyyy/mm/dd")), ")")</f>
        <v>금주 투입 계획 (2018/10/23 ~ 2018/10/29)</v>
      </c>
      <c r="O108" s="91"/>
      <c r="P108" s="91"/>
      <c r="Q108" s="91"/>
      <c r="R108" s="91"/>
      <c r="S108" s="91"/>
      <c r="T108" s="91"/>
    </row>
    <row r="109" spans="1:20" s="12" customFormat="1" ht="18.75" customHeight="1" x14ac:dyDescent="0.3">
      <c r="A109" s="82" t="s">
        <v>61</v>
      </c>
      <c r="B109" s="83"/>
      <c r="C109" s="83"/>
      <c r="D109" s="83"/>
      <c r="E109" s="83"/>
      <c r="F109" s="84"/>
      <c r="G109" s="79" t="s">
        <v>162</v>
      </c>
      <c r="H109" s="79"/>
      <c r="I109" s="79"/>
      <c r="J109" s="79"/>
      <c r="K109" s="79"/>
      <c r="L109" s="79"/>
      <c r="M109" s="79"/>
      <c r="N109" s="79" t="s">
        <v>162</v>
      </c>
      <c r="O109" s="79"/>
      <c r="P109" s="79"/>
      <c r="Q109" s="79"/>
      <c r="R109" s="79"/>
      <c r="S109" s="79"/>
      <c r="T109" s="79"/>
    </row>
    <row r="110" spans="1:20" s="12" customFormat="1" ht="18.75" customHeight="1" x14ac:dyDescent="0.3">
      <c r="A110" s="82" t="s">
        <v>60</v>
      </c>
      <c r="B110" s="83"/>
      <c r="C110" s="83"/>
      <c r="D110" s="83"/>
      <c r="E110" s="83"/>
      <c r="F110" s="84"/>
      <c r="G110" s="79" t="s">
        <v>85</v>
      </c>
      <c r="H110" s="79"/>
      <c r="I110" s="79"/>
      <c r="J110" s="79"/>
      <c r="K110" s="79"/>
      <c r="L110" s="79"/>
      <c r="M110" s="79"/>
      <c r="N110" s="79" t="s">
        <v>85</v>
      </c>
      <c r="O110" s="79"/>
      <c r="P110" s="79"/>
      <c r="Q110" s="79"/>
      <c r="R110" s="79"/>
      <c r="S110" s="79"/>
      <c r="T110" s="79"/>
    </row>
    <row r="111" spans="1:20" s="12" customFormat="1" ht="18.75" customHeight="1" x14ac:dyDescent="0.3">
      <c r="A111" s="82" t="s">
        <v>62</v>
      </c>
      <c r="B111" s="83"/>
      <c r="C111" s="83"/>
      <c r="D111" s="83"/>
      <c r="E111" s="83"/>
      <c r="F111" s="84"/>
      <c r="G111" s="92" t="s">
        <v>63</v>
      </c>
      <c r="H111" s="93"/>
      <c r="I111" s="93"/>
      <c r="J111" s="93"/>
      <c r="K111" s="93"/>
      <c r="L111" s="93"/>
      <c r="M111" s="94"/>
      <c r="N111" s="92" t="s">
        <v>63</v>
      </c>
      <c r="O111" s="93"/>
      <c r="P111" s="93"/>
      <c r="Q111" s="93"/>
      <c r="R111" s="93"/>
      <c r="S111" s="93"/>
      <c r="T111" s="94"/>
    </row>
    <row r="112" spans="1:20" ht="18.75" customHeight="1" x14ac:dyDescent="0.3">
      <c r="A112" s="82" t="s">
        <v>59</v>
      </c>
      <c r="B112" s="83"/>
      <c r="C112" s="83"/>
      <c r="D112" s="83"/>
      <c r="E112" s="83"/>
      <c r="F112" s="84"/>
      <c r="G112" s="79" t="s">
        <v>235</v>
      </c>
      <c r="H112" s="79"/>
      <c r="I112" s="79"/>
      <c r="J112" s="79"/>
      <c r="K112" s="79"/>
      <c r="L112" s="79"/>
      <c r="M112" s="79"/>
      <c r="N112" s="79" t="s">
        <v>237</v>
      </c>
      <c r="O112" s="79"/>
      <c r="P112" s="79"/>
      <c r="Q112" s="79"/>
      <c r="R112" s="79"/>
      <c r="S112" s="79"/>
      <c r="T112" s="79"/>
    </row>
    <row r="113" spans="1:20" ht="15" customHeight="1" x14ac:dyDescent="0.3">
      <c r="A113" s="59" t="s">
        <v>3</v>
      </c>
      <c r="B113" s="59"/>
      <c r="C113" s="81"/>
      <c r="D113" s="81"/>
      <c r="E113" s="81"/>
      <c r="F113" s="81"/>
      <c r="G113" s="80" t="s">
        <v>236</v>
      </c>
      <c r="H113" s="81"/>
      <c r="I113" s="81"/>
      <c r="J113" s="81"/>
      <c r="K113" s="81"/>
      <c r="L113" s="81"/>
      <c r="M113" s="81"/>
      <c r="N113" s="80" t="s">
        <v>238</v>
      </c>
      <c r="O113" s="81"/>
      <c r="P113" s="81"/>
      <c r="Q113" s="81"/>
      <c r="R113" s="81"/>
      <c r="S113" s="81"/>
      <c r="T113" s="81"/>
    </row>
    <row r="114" spans="1:20" s="12" customFormat="1" ht="23.25" customHeight="1" x14ac:dyDescent="0.3">
      <c r="A114" s="7" t="s">
        <v>112</v>
      </c>
      <c r="B114" s="7"/>
      <c r="C114" s="3"/>
      <c r="D114" s="3"/>
      <c r="E114" s="3"/>
      <c r="F114" s="3"/>
      <c r="G114" s="3"/>
      <c r="H114" s="4"/>
      <c r="I114" s="4"/>
      <c r="J114" s="4"/>
      <c r="K114" s="4"/>
      <c r="L114" s="4"/>
      <c r="M114" s="4"/>
      <c r="N114" s="5"/>
      <c r="O114" s="5"/>
      <c r="P114" s="5"/>
      <c r="Q114" s="5"/>
      <c r="R114" s="5"/>
      <c r="S114" s="5"/>
      <c r="T114" s="5"/>
    </row>
    <row r="115" spans="1:20" s="12" customFormat="1" ht="18" customHeight="1" x14ac:dyDescent="0.3">
      <c r="A115" s="59" t="s">
        <v>37</v>
      </c>
      <c r="B115" s="59"/>
      <c r="C115" s="88" t="str">
        <f>CONCATENATE(TEXT(N2-8, "yyyy/mm/dd"), "(월)")</f>
        <v>2018/10/15(월)</v>
      </c>
      <c r="D115" s="59"/>
      <c r="E115" s="88" t="str">
        <f>CONCATENATE(TEXT(N2-7, "yyyy/mm/dd"), "(화)")</f>
        <v>2018/10/16(화)</v>
      </c>
      <c r="F115" s="59"/>
      <c r="G115" s="88" t="str">
        <f>CONCATENATE(TEXT(N2-6, "yyyy/mm/dd"), "(수)")</f>
        <v>2018/10/17(수)</v>
      </c>
      <c r="H115" s="59"/>
      <c r="I115" s="88" t="str">
        <f>CONCATENATE(TEXT(N2-5, "yyyy/mm/dd"), "(목)")</f>
        <v>2018/10/18(목)</v>
      </c>
      <c r="J115" s="59"/>
      <c r="K115" s="88" t="str">
        <f>CONCATENATE(TEXT(N2-4, "yyyy/mm/dd"), "(금)")</f>
        <v>2018/10/19(금)</v>
      </c>
      <c r="L115" s="59"/>
      <c r="M115" s="88" t="str">
        <f>CONCATENATE(TEXT(N2-3, "yyyy/mm/dd"), "(토)")</f>
        <v>2018/10/20(토)</v>
      </c>
      <c r="N115" s="59"/>
      <c r="O115" s="88" t="str">
        <f>CONCATENATE(TEXT(N2-2, "yyyy/mm/dd"), "(일)")</f>
        <v>2018/10/21(일)</v>
      </c>
      <c r="P115" s="59"/>
      <c r="Q115" s="72" t="s">
        <v>39</v>
      </c>
      <c r="R115" s="73"/>
      <c r="S115" s="72" t="s">
        <v>38</v>
      </c>
      <c r="T115" s="73"/>
    </row>
    <row r="116" spans="1:20" s="12" customFormat="1" ht="18" customHeight="1" x14ac:dyDescent="0.3">
      <c r="A116" s="59" t="s">
        <v>36</v>
      </c>
      <c r="B116" s="59"/>
      <c r="C116" s="87">
        <v>5</v>
      </c>
      <c r="D116" s="87"/>
      <c r="E116" s="87">
        <v>2</v>
      </c>
      <c r="F116" s="87"/>
      <c r="G116" s="87">
        <v>5</v>
      </c>
      <c r="H116" s="87"/>
      <c r="I116" s="85">
        <v>8</v>
      </c>
      <c r="J116" s="86"/>
      <c r="K116" s="85">
        <v>4</v>
      </c>
      <c r="L116" s="86"/>
      <c r="M116" s="85">
        <v>8</v>
      </c>
      <c r="N116" s="86"/>
      <c r="O116" s="85">
        <v>10</v>
      </c>
      <c r="P116" s="86"/>
      <c r="Q116" s="89">
        <f>SUM(C116:P116)</f>
        <v>42</v>
      </c>
      <c r="R116" s="90"/>
      <c r="S116" s="63">
        <v>14952</v>
      </c>
      <c r="T116" s="63"/>
    </row>
    <row r="117" spans="1:20" s="12" customFormat="1" ht="18" customHeight="1" x14ac:dyDescent="0.3">
      <c r="A117" s="59" t="s">
        <v>35</v>
      </c>
      <c r="B117" s="59"/>
      <c r="C117" s="87">
        <v>10</v>
      </c>
      <c r="D117" s="87"/>
      <c r="E117" s="87">
        <v>16</v>
      </c>
      <c r="F117" s="87"/>
      <c r="G117" s="87">
        <v>8</v>
      </c>
      <c r="H117" s="87"/>
      <c r="I117" s="85">
        <v>9</v>
      </c>
      <c r="J117" s="86"/>
      <c r="K117" s="85">
        <v>7</v>
      </c>
      <c r="L117" s="86"/>
      <c r="M117" s="85">
        <v>4</v>
      </c>
      <c r="N117" s="86"/>
      <c r="O117" s="85">
        <v>8</v>
      </c>
      <c r="P117" s="86"/>
      <c r="Q117" s="89">
        <f>SUM(C117:P117)</f>
        <v>62</v>
      </c>
      <c r="R117" s="90"/>
      <c r="S117" s="63">
        <v>26904</v>
      </c>
      <c r="T117" s="63"/>
    </row>
    <row r="118" spans="1:20" s="6" customFormat="1" ht="21.75" customHeight="1" x14ac:dyDescent="0.3">
      <c r="A118" s="7" t="s">
        <v>113</v>
      </c>
      <c r="B118" s="7"/>
    </row>
    <row r="119" spans="1:20" s="6" customFormat="1" ht="18.75" customHeight="1" x14ac:dyDescent="0.3">
      <c r="A119" s="64" t="s">
        <v>43</v>
      </c>
      <c r="B119" s="65"/>
      <c r="C119" s="72" t="s">
        <v>40</v>
      </c>
      <c r="D119" s="78"/>
      <c r="E119" s="78"/>
      <c r="F119" s="78"/>
      <c r="G119" s="78"/>
      <c r="H119" s="73"/>
      <c r="I119" s="72" t="s">
        <v>66</v>
      </c>
      <c r="J119" s="78"/>
      <c r="K119" s="78"/>
      <c r="L119" s="78"/>
      <c r="M119" s="78"/>
      <c r="N119" s="73"/>
      <c r="O119" s="64" t="s">
        <v>72</v>
      </c>
      <c r="P119" s="65"/>
      <c r="Q119" s="64" t="s">
        <v>67</v>
      </c>
      <c r="R119" s="65"/>
      <c r="S119" s="64" t="s">
        <v>75</v>
      </c>
      <c r="T119" s="65"/>
    </row>
    <row r="120" spans="1:20" s="6" customFormat="1" ht="18.75" customHeight="1" x14ac:dyDescent="0.3">
      <c r="A120" s="66"/>
      <c r="B120" s="67"/>
      <c r="C120" s="59" t="s">
        <v>64</v>
      </c>
      <c r="D120" s="59"/>
      <c r="E120" s="59" t="s">
        <v>54</v>
      </c>
      <c r="F120" s="59"/>
      <c r="G120" s="59" t="s">
        <v>28</v>
      </c>
      <c r="H120" s="59"/>
      <c r="I120" s="59" t="s">
        <v>64</v>
      </c>
      <c r="J120" s="59"/>
      <c r="K120" s="59" t="s">
        <v>54</v>
      </c>
      <c r="L120" s="59"/>
      <c r="M120" s="59" t="s">
        <v>3</v>
      </c>
      <c r="N120" s="59"/>
      <c r="O120" s="66"/>
      <c r="P120" s="67"/>
      <c r="Q120" s="66"/>
      <c r="R120" s="67"/>
      <c r="S120" s="66"/>
      <c r="T120" s="67"/>
    </row>
    <row r="121" spans="1:20" ht="18.75" customHeight="1" x14ac:dyDescent="0.3">
      <c r="A121" s="59" t="s">
        <v>68</v>
      </c>
      <c r="B121" s="59"/>
      <c r="C121" s="61">
        <v>16101</v>
      </c>
      <c r="D121" s="61"/>
      <c r="E121" s="68">
        <v>1000</v>
      </c>
      <c r="F121" s="68"/>
      <c r="G121" s="63">
        <f>C121+E121</f>
        <v>17101</v>
      </c>
      <c r="H121" s="63"/>
      <c r="I121" s="61">
        <v>2181</v>
      </c>
      <c r="J121" s="61"/>
      <c r="K121" s="68">
        <v>100</v>
      </c>
      <c r="L121" s="68"/>
      <c r="M121" s="63">
        <f>I121+K121</f>
        <v>2281</v>
      </c>
      <c r="N121" s="63"/>
      <c r="O121" s="61">
        <v>2143</v>
      </c>
      <c r="P121" s="61"/>
      <c r="Q121" s="61">
        <v>100</v>
      </c>
      <c r="R121" s="61"/>
      <c r="S121" s="61"/>
      <c r="T121" s="61"/>
    </row>
    <row r="122" spans="1:20" s="6" customFormat="1" ht="21.75" customHeight="1" x14ac:dyDescent="0.3">
      <c r="A122" s="7" t="s">
        <v>114</v>
      </c>
      <c r="B122" s="7"/>
    </row>
    <row r="123" spans="1:20" s="6" customFormat="1" ht="17.25" customHeight="1" x14ac:dyDescent="0.3">
      <c r="A123" s="64" t="s">
        <v>43</v>
      </c>
      <c r="B123" s="65"/>
      <c r="C123" s="59" t="s">
        <v>69</v>
      </c>
      <c r="D123" s="59"/>
      <c r="E123" s="59"/>
      <c r="F123" s="59"/>
      <c r="G123" s="59"/>
      <c r="H123" s="59"/>
      <c r="I123" s="59" t="s">
        <v>70</v>
      </c>
      <c r="J123" s="59"/>
      <c r="K123" s="59"/>
      <c r="L123" s="59"/>
      <c r="M123" s="59"/>
      <c r="N123" s="59"/>
      <c r="O123" s="59" t="s">
        <v>71</v>
      </c>
      <c r="P123" s="59"/>
      <c r="Q123" s="59"/>
      <c r="R123" s="59"/>
      <c r="S123" s="59"/>
      <c r="T123" s="59"/>
    </row>
    <row r="124" spans="1:20" s="6" customFormat="1" ht="17.25" customHeight="1" x14ac:dyDescent="0.3">
      <c r="A124" s="66"/>
      <c r="B124" s="67"/>
      <c r="C124" s="72" t="s">
        <v>149</v>
      </c>
      <c r="D124" s="73"/>
      <c r="E124" s="72" t="s">
        <v>150</v>
      </c>
      <c r="F124" s="73"/>
      <c r="G124" s="72" t="s">
        <v>151</v>
      </c>
      <c r="H124" s="73"/>
      <c r="I124" s="72" t="s">
        <v>149</v>
      </c>
      <c r="J124" s="73"/>
      <c r="K124" s="72" t="s">
        <v>150</v>
      </c>
      <c r="L124" s="73"/>
      <c r="M124" s="72" t="s">
        <v>151</v>
      </c>
      <c r="N124" s="73"/>
      <c r="O124" s="72" t="s">
        <v>149</v>
      </c>
      <c r="P124" s="73"/>
      <c r="Q124" s="72" t="s">
        <v>150</v>
      </c>
      <c r="R124" s="73"/>
      <c r="S124" s="72" t="s">
        <v>151</v>
      </c>
      <c r="T124" s="73"/>
    </row>
    <row r="125" spans="1:20" s="12" customFormat="1" ht="17.25" customHeight="1" x14ac:dyDescent="0.3">
      <c r="A125" s="59" t="s">
        <v>40</v>
      </c>
      <c r="B125" s="59"/>
      <c r="C125" s="60">
        <v>33000</v>
      </c>
      <c r="D125" s="60"/>
      <c r="E125" s="61">
        <v>32000</v>
      </c>
      <c r="F125" s="61"/>
      <c r="G125" s="62">
        <f>E125/C125</f>
        <v>0.96969696969696972</v>
      </c>
      <c r="H125" s="62"/>
      <c r="I125" s="60">
        <v>10000</v>
      </c>
      <c r="J125" s="60"/>
      <c r="K125" s="61">
        <v>10000</v>
      </c>
      <c r="L125" s="61"/>
      <c r="M125" s="62">
        <f>K125/I125</f>
        <v>1</v>
      </c>
      <c r="N125" s="62"/>
      <c r="O125" s="60">
        <v>100</v>
      </c>
      <c r="P125" s="60"/>
      <c r="Q125" s="61">
        <v>116</v>
      </c>
      <c r="R125" s="61"/>
      <c r="S125" s="62">
        <f>Q125/O125</f>
        <v>1.1599999999999999</v>
      </c>
      <c r="T125" s="62"/>
    </row>
    <row r="126" spans="1:20" s="12" customFormat="1" ht="17.25" customHeight="1" x14ac:dyDescent="0.3">
      <c r="A126" s="59" t="s">
        <v>41</v>
      </c>
      <c r="B126" s="59"/>
      <c r="C126" s="60">
        <v>3800</v>
      </c>
      <c r="D126" s="60"/>
      <c r="E126" s="61">
        <v>3800</v>
      </c>
      <c r="F126" s="61"/>
      <c r="G126" s="62">
        <f>E126/C126</f>
        <v>1</v>
      </c>
      <c r="H126" s="62"/>
      <c r="I126" s="60">
        <v>1000</v>
      </c>
      <c r="J126" s="60"/>
      <c r="K126" s="61">
        <v>1000</v>
      </c>
      <c r="L126" s="61"/>
      <c r="M126" s="62">
        <f>K126/I126</f>
        <v>1</v>
      </c>
      <c r="N126" s="62"/>
      <c r="O126" s="60">
        <v>100</v>
      </c>
      <c r="P126" s="60"/>
      <c r="Q126" s="61">
        <v>138</v>
      </c>
      <c r="R126" s="61"/>
      <c r="S126" s="62">
        <f>Q126/O126</f>
        <v>1.38</v>
      </c>
      <c r="T126" s="62"/>
    </row>
    <row r="127" spans="1:20" s="12" customFormat="1" ht="17.25" customHeight="1" x14ac:dyDescent="0.3">
      <c r="A127" s="59" t="s">
        <v>42</v>
      </c>
      <c r="B127" s="59"/>
      <c r="C127" s="60">
        <v>2700</v>
      </c>
      <c r="D127" s="60"/>
      <c r="E127" s="61">
        <v>2700</v>
      </c>
      <c r="F127" s="61"/>
      <c r="G127" s="62">
        <f>E127/C127</f>
        <v>1</v>
      </c>
      <c r="H127" s="62"/>
      <c r="I127" s="60">
        <v>1000</v>
      </c>
      <c r="J127" s="60"/>
      <c r="K127" s="61">
        <v>1000</v>
      </c>
      <c r="L127" s="61"/>
      <c r="M127" s="62">
        <f>K127/I127</f>
        <v>1</v>
      </c>
      <c r="N127" s="62"/>
      <c r="O127" s="69" t="s">
        <v>44</v>
      </c>
      <c r="P127" s="70"/>
      <c r="Q127" s="70"/>
      <c r="R127" s="70"/>
      <c r="S127" s="70"/>
      <c r="T127" s="71"/>
    </row>
    <row r="128" spans="1:20" s="12" customFormat="1" ht="17.25" customHeight="1" x14ac:dyDescent="0.3">
      <c r="A128" s="74" t="s">
        <v>73</v>
      </c>
      <c r="B128" s="75"/>
      <c r="C128" s="60">
        <v>2800</v>
      </c>
      <c r="D128" s="60"/>
      <c r="E128" s="61">
        <v>2800</v>
      </c>
      <c r="F128" s="61"/>
      <c r="G128" s="62">
        <f>E128/C128</f>
        <v>1</v>
      </c>
      <c r="H128" s="62"/>
      <c r="I128" s="69" t="s">
        <v>44</v>
      </c>
      <c r="J128" s="70"/>
      <c r="K128" s="70"/>
      <c r="L128" s="70"/>
      <c r="M128" s="70"/>
      <c r="N128" s="71"/>
      <c r="O128" s="69" t="s">
        <v>44</v>
      </c>
      <c r="P128" s="70"/>
      <c r="Q128" s="70"/>
      <c r="R128" s="70"/>
      <c r="S128" s="70"/>
      <c r="T128" s="71"/>
    </row>
    <row r="129" spans="1:20" s="12" customFormat="1" ht="17.25" customHeight="1" x14ac:dyDescent="0.3">
      <c r="A129" s="76" t="s">
        <v>74</v>
      </c>
      <c r="B129" s="77"/>
      <c r="C129" s="60">
        <v>2700</v>
      </c>
      <c r="D129" s="60"/>
      <c r="E129" s="61">
        <v>2700</v>
      </c>
      <c r="F129" s="61"/>
      <c r="G129" s="62">
        <f>E129/C129</f>
        <v>1</v>
      </c>
      <c r="H129" s="62"/>
      <c r="I129" s="69" t="s">
        <v>65</v>
      </c>
      <c r="J129" s="70"/>
      <c r="K129" s="70"/>
      <c r="L129" s="70"/>
      <c r="M129" s="70"/>
      <c r="N129" s="71"/>
      <c r="O129" s="69" t="s">
        <v>45</v>
      </c>
      <c r="P129" s="70"/>
      <c r="Q129" s="70"/>
      <c r="R129" s="70"/>
      <c r="S129" s="70"/>
      <c r="T129" s="71"/>
    </row>
  </sheetData>
  <mergeCells count="272">
    <mergeCell ref="G94:H94"/>
    <mergeCell ref="I94:T94"/>
    <mergeCell ref="A92:B92"/>
    <mergeCell ref="D92:G92"/>
    <mergeCell ref="A38:G38"/>
    <mergeCell ref="H38:M38"/>
    <mergeCell ref="N38:T38"/>
    <mergeCell ref="A41:T64"/>
    <mergeCell ref="A69:B69"/>
    <mergeCell ref="C69:K69"/>
    <mergeCell ref="H92:O92"/>
    <mergeCell ref="P92:Q92"/>
    <mergeCell ref="R92:T92"/>
    <mergeCell ref="C84:D84"/>
    <mergeCell ref="E77:P77"/>
    <mergeCell ref="Q77:T77"/>
    <mergeCell ref="A78:G78"/>
    <mergeCell ref="H78:M78"/>
    <mergeCell ref="N78:T78"/>
    <mergeCell ref="G85:H85"/>
    <mergeCell ref="I85:T85"/>
    <mergeCell ref="C74:K74"/>
    <mergeCell ref="L74:T74"/>
    <mergeCell ref="A75:B75"/>
    <mergeCell ref="I96:T96"/>
    <mergeCell ref="A97:B97"/>
    <mergeCell ref="C97:D97"/>
    <mergeCell ref="E97:F97"/>
    <mergeCell ref="A86:B86"/>
    <mergeCell ref="C82:D82"/>
    <mergeCell ref="E82:F82"/>
    <mergeCell ref="G82:H82"/>
    <mergeCell ref="I82:T82"/>
    <mergeCell ref="I86:T86"/>
    <mergeCell ref="C86:D86"/>
    <mergeCell ref="E86:F86"/>
    <mergeCell ref="G86:H86"/>
    <mergeCell ref="G84:H84"/>
    <mergeCell ref="I84:T84"/>
    <mergeCell ref="A85:B85"/>
    <mergeCell ref="C85:D85"/>
    <mergeCell ref="A94:B94"/>
    <mergeCell ref="C94:D94"/>
    <mergeCell ref="E94:F94"/>
    <mergeCell ref="A82:B82"/>
    <mergeCell ref="E85:F85"/>
    <mergeCell ref="I83:T83"/>
    <mergeCell ref="A84:B84"/>
    <mergeCell ref="H99:P99"/>
    <mergeCell ref="H100:P100"/>
    <mergeCell ref="H101:P101"/>
    <mergeCell ref="H102:P102"/>
    <mergeCell ref="A100:B100"/>
    <mergeCell ref="D100:G100"/>
    <mergeCell ref="S100:T100"/>
    <mergeCell ref="A101:B101"/>
    <mergeCell ref="D101:G101"/>
    <mergeCell ref="S101:T101"/>
    <mergeCell ref="A102:B102"/>
    <mergeCell ref="S102:T102"/>
    <mergeCell ref="K115:L115"/>
    <mergeCell ref="S117:T117"/>
    <mergeCell ref="O117:P117"/>
    <mergeCell ref="O116:P116"/>
    <mergeCell ref="K116:L116"/>
    <mergeCell ref="K117:L117"/>
    <mergeCell ref="C117:D117"/>
    <mergeCell ref="E117:F117"/>
    <mergeCell ref="I116:J116"/>
    <mergeCell ref="I117:J117"/>
    <mergeCell ref="I115:J115"/>
    <mergeCell ref="G115:H115"/>
    <mergeCell ref="M115:N115"/>
    <mergeCell ref="E116:F116"/>
    <mergeCell ref="G116:H116"/>
    <mergeCell ref="M116:N116"/>
    <mergeCell ref="Q8:T8"/>
    <mergeCell ref="A9:G9"/>
    <mergeCell ref="H9:M9"/>
    <mergeCell ref="N9:T9"/>
    <mergeCell ref="A71:B71"/>
    <mergeCell ref="C71:K71"/>
    <mergeCell ref="L71:T71"/>
    <mergeCell ref="A73:B73"/>
    <mergeCell ref="C73:K73"/>
    <mergeCell ref="L73:T73"/>
    <mergeCell ref="L69:T69"/>
    <mergeCell ref="A70:B70"/>
    <mergeCell ref="C70:K70"/>
    <mergeCell ref="L70:T70"/>
    <mergeCell ref="Q37:T37"/>
    <mergeCell ref="A66:D66"/>
    <mergeCell ref="E66:P66"/>
    <mergeCell ref="Q66:T66"/>
    <mergeCell ref="A67:G67"/>
    <mergeCell ref="H67:M67"/>
    <mergeCell ref="N67:T67"/>
    <mergeCell ref="C75:K75"/>
    <mergeCell ref="L75:T75"/>
    <mergeCell ref="Q76:T76"/>
    <mergeCell ref="A12:T35"/>
    <mergeCell ref="A37:D37"/>
    <mergeCell ref="E37:P37"/>
    <mergeCell ref="A72:B72"/>
    <mergeCell ref="C72:K72"/>
    <mergeCell ref="L72:T72"/>
    <mergeCell ref="A74:B74"/>
    <mergeCell ref="N112:T112"/>
    <mergeCell ref="A109:F109"/>
    <mergeCell ref="G109:M109"/>
    <mergeCell ref="H90:O90"/>
    <mergeCell ref="P90:Q90"/>
    <mergeCell ref="R90:T90"/>
    <mergeCell ref="A91:B91"/>
    <mergeCell ref="D91:G91"/>
    <mergeCell ref="H91:O91"/>
    <mergeCell ref="G97:H97"/>
    <mergeCell ref="I97:T97"/>
    <mergeCell ref="A99:B99"/>
    <mergeCell ref="D99:G99"/>
    <mergeCell ref="S99:T99"/>
    <mergeCell ref="A95:B95"/>
    <mergeCell ref="C95:D95"/>
    <mergeCell ref="E95:F95"/>
    <mergeCell ref="G95:H95"/>
    <mergeCell ref="I95:T95"/>
    <mergeCell ref="A96:B96"/>
    <mergeCell ref="C96:D96"/>
    <mergeCell ref="E96:F96"/>
    <mergeCell ref="G96:H96"/>
    <mergeCell ref="D102:G102"/>
    <mergeCell ref="Q104:T104"/>
    <mergeCell ref="A104:D104"/>
    <mergeCell ref="A83:B83"/>
    <mergeCell ref="C83:D83"/>
    <mergeCell ref="E83:F83"/>
    <mergeCell ref="G83:H83"/>
    <mergeCell ref="A108:F108"/>
    <mergeCell ref="G113:M113"/>
    <mergeCell ref="E104:P104"/>
    <mergeCell ref="H105:M105"/>
    <mergeCell ref="N105:T105"/>
    <mergeCell ref="E84:F84"/>
    <mergeCell ref="A87:B87"/>
    <mergeCell ref="C87:D87"/>
    <mergeCell ref="E87:F87"/>
    <mergeCell ref="G87:H87"/>
    <mergeCell ref="I87:T87"/>
    <mergeCell ref="A89:B89"/>
    <mergeCell ref="D89:G89"/>
    <mergeCell ref="H89:O89"/>
    <mergeCell ref="P89:Q89"/>
    <mergeCell ref="R89:T89"/>
    <mergeCell ref="A90:B90"/>
    <mergeCell ref="A113:F113"/>
    <mergeCell ref="Q1:T1"/>
    <mergeCell ref="G112:M112"/>
    <mergeCell ref="G108:M108"/>
    <mergeCell ref="N108:T108"/>
    <mergeCell ref="A111:F111"/>
    <mergeCell ref="G111:M111"/>
    <mergeCell ref="N111:T111"/>
    <mergeCell ref="A110:F110"/>
    <mergeCell ref="G110:M110"/>
    <mergeCell ref="P91:Q91"/>
    <mergeCell ref="R91:T91"/>
    <mergeCell ref="A2:G2"/>
    <mergeCell ref="H2:M2"/>
    <mergeCell ref="A5:T6"/>
    <mergeCell ref="A1:D1"/>
    <mergeCell ref="E1:P1"/>
    <mergeCell ref="N2:T2"/>
    <mergeCell ref="A105:G105"/>
    <mergeCell ref="A76:B76"/>
    <mergeCell ref="O76:P76"/>
    <mergeCell ref="D90:G90"/>
    <mergeCell ref="A8:D8"/>
    <mergeCell ref="E8:P8"/>
    <mergeCell ref="A77:D77"/>
    <mergeCell ref="N109:T109"/>
    <mergeCell ref="O119:P120"/>
    <mergeCell ref="Q119:R120"/>
    <mergeCell ref="N113:T113"/>
    <mergeCell ref="N110:T110"/>
    <mergeCell ref="A112:F112"/>
    <mergeCell ref="M117:N117"/>
    <mergeCell ref="S116:T116"/>
    <mergeCell ref="S115:T115"/>
    <mergeCell ref="S119:T120"/>
    <mergeCell ref="C116:D116"/>
    <mergeCell ref="O115:P115"/>
    <mergeCell ref="A115:B115"/>
    <mergeCell ref="C115:D115"/>
    <mergeCell ref="E115:F115"/>
    <mergeCell ref="Q115:R115"/>
    <mergeCell ref="Q116:R116"/>
    <mergeCell ref="Q117:R117"/>
    <mergeCell ref="A119:B120"/>
    <mergeCell ref="A116:B116"/>
    <mergeCell ref="C120:D120"/>
    <mergeCell ref="E120:F120"/>
    <mergeCell ref="G117:H117"/>
    <mergeCell ref="C119:H119"/>
    <mergeCell ref="C124:D124"/>
    <mergeCell ref="G120:H120"/>
    <mergeCell ref="I120:J120"/>
    <mergeCell ref="K120:L120"/>
    <mergeCell ref="M120:N120"/>
    <mergeCell ref="E121:F121"/>
    <mergeCell ref="I121:J121"/>
    <mergeCell ref="S121:T121"/>
    <mergeCell ref="I119:N119"/>
    <mergeCell ref="A128:B128"/>
    <mergeCell ref="C128:D128"/>
    <mergeCell ref="E128:F128"/>
    <mergeCell ref="G128:H128"/>
    <mergeCell ref="A129:B129"/>
    <mergeCell ref="I128:N128"/>
    <mergeCell ref="I129:N129"/>
    <mergeCell ref="O128:T128"/>
    <mergeCell ref="O129:T129"/>
    <mergeCell ref="C129:D129"/>
    <mergeCell ref="E129:F129"/>
    <mergeCell ref="G129:H129"/>
    <mergeCell ref="A127:B127"/>
    <mergeCell ref="O127:T127"/>
    <mergeCell ref="S126:T126"/>
    <mergeCell ref="M126:N126"/>
    <mergeCell ref="E124:F124"/>
    <mergeCell ref="G124:H124"/>
    <mergeCell ref="I124:J124"/>
    <mergeCell ref="K124:L124"/>
    <mergeCell ref="M124:N124"/>
    <mergeCell ref="O124:P124"/>
    <mergeCell ref="Q124:R124"/>
    <mergeCell ref="S124:T124"/>
    <mergeCell ref="C127:D127"/>
    <mergeCell ref="E127:F127"/>
    <mergeCell ref="G127:H127"/>
    <mergeCell ref="I127:J127"/>
    <mergeCell ref="K127:L127"/>
    <mergeCell ref="M127:N127"/>
    <mergeCell ref="O126:P126"/>
    <mergeCell ref="Q126:R126"/>
    <mergeCell ref="S125:T125"/>
    <mergeCell ref="A125:B125"/>
    <mergeCell ref="O125:P125"/>
    <mergeCell ref="C125:D125"/>
    <mergeCell ref="A126:B126"/>
    <mergeCell ref="C126:D126"/>
    <mergeCell ref="E126:F126"/>
    <mergeCell ref="G126:H126"/>
    <mergeCell ref="I126:J126"/>
    <mergeCell ref="K126:L126"/>
    <mergeCell ref="A117:B117"/>
    <mergeCell ref="O121:P121"/>
    <mergeCell ref="Q121:R121"/>
    <mergeCell ref="A121:B121"/>
    <mergeCell ref="G121:H121"/>
    <mergeCell ref="C121:D121"/>
    <mergeCell ref="E125:F125"/>
    <mergeCell ref="Q125:R125"/>
    <mergeCell ref="G125:H125"/>
    <mergeCell ref="I125:J125"/>
    <mergeCell ref="K125:L125"/>
    <mergeCell ref="M125:N125"/>
    <mergeCell ref="A123:B124"/>
    <mergeCell ref="C123:H123"/>
    <mergeCell ref="I123:N123"/>
    <mergeCell ref="K121:L121"/>
    <mergeCell ref="M121:N121"/>
    <mergeCell ref="O123:T123"/>
  </mergeCells>
  <phoneticPr fontId="2" type="noConversion"/>
  <pageMargins left="0.23622047244094491" right="0.23622047244094491" top="0.39370078740157483" bottom="0.39370078740157483" header="0" footer="0"/>
  <pageSetup paperSize="9" fitToHeight="0" orientation="landscape" r:id="rId1"/>
  <headerFooter>
    <oddFooter>&amp;C&amp;P /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15"/>
  <sheetViews>
    <sheetView workbookViewId="0">
      <selection activeCell="R15" sqref="R15"/>
    </sheetView>
  </sheetViews>
  <sheetFormatPr defaultColWidth="6.625" defaultRowHeight="16.5" x14ac:dyDescent="0.3"/>
  <cols>
    <col min="1" max="2" width="6.625" style="11"/>
    <col min="3" max="9" width="7.625" style="11" bestFit="1" customWidth="1"/>
    <col min="10" max="10" width="5.125" style="11" bestFit="1" customWidth="1"/>
    <col min="11" max="16384" width="6.625" style="11"/>
  </cols>
  <sheetData>
    <row r="2" spans="2:23" x14ac:dyDescent="0.3">
      <c r="B2" s="11" t="s">
        <v>5</v>
      </c>
    </row>
    <row r="3" spans="2:23" x14ac:dyDescent="0.3">
      <c r="C3" s="11" t="s">
        <v>46</v>
      </c>
      <c r="D3" s="11" t="s">
        <v>47</v>
      </c>
      <c r="E3" s="11" t="s">
        <v>48</v>
      </c>
      <c r="F3" s="11" t="s">
        <v>49</v>
      </c>
      <c r="G3" s="11" t="s">
        <v>50</v>
      </c>
      <c r="H3" s="11" t="s">
        <v>51</v>
      </c>
      <c r="I3" s="11" t="s">
        <v>52</v>
      </c>
    </row>
    <row r="4" spans="2:23" x14ac:dyDescent="0.3">
      <c r="B4" s="11" t="s">
        <v>6</v>
      </c>
      <c r="C4" s="11">
        <v>0</v>
      </c>
      <c r="D4" s="11">
        <v>0</v>
      </c>
      <c r="E4" s="11">
        <v>0</v>
      </c>
      <c r="F4" s="11">
        <v>0</v>
      </c>
      <c r="G4" s="11">
        <v>0</v>
      </c>
      <c r="H4" s="11">
        <v>0</v>
      </c>
      <c r="I4" s="11">
        <v>0</v>
      </c>
      <c r="J4" s="8"/>
      <c r="K4" s="8"/>
    </row>
    <row r="5" spans="2:23" x14ac:dyDescent="0.3">
      <c r="B5" s="11" t="s">
        <v>7</v>
      </c>
      <c r="C5" s="11">
        <v>0</v>
      </c>
      <c r="D5" s="11">
        <v>0</v>
      </c>
      <c r="E5" s="11">
        <v>0</v>
      </c>
      <c r="F5" s="11">
        <v>0</v>
      </c>
      <c r="G5" s="11">
        <v>0</v>
      </c>
      <c r="H5" s="11">
        <v>0</v>
      </c>
      <c r="I5" s="11">
        <v>0</v>
      </c>
      <c r="J5" s="8"/>
      <c r="K5" s="8"/>
    </row>
    <row r="6" spans="2:23" x14ac:dyDescent="0.3">
      <c r="B6" s="11" t="s">
        <v>8</v>
      </c>
      <c r="C6" s="9" t="e">
        <f t="shared" ref="C6:I6" si="0">(C5/C4) * 100</f>
        <v>#DIV/0!</v>
      </c>
      <c r="D6" s="9" t="e">
        <f t="shared" si="0"/>
        <v>#DIV/0!</v>
      </c>
      <c r="E6" s="9" t="e">
        <f t="shared" si="0"/>
        <v>#DIV/0!</v>
      </c>
      <c r="F6" s="9" t="e">
        <f t="shared" si="0"/>
        <v>#DIV/0!</v>
      </c>
      <c r="G6" s="9" t="e">
        <f t="shared" si="0"/>
        <v>#DIV/0!</v>
      </c>
      <c r="H6" s="9" t="e">
        <f t="shared" si="0"/>
        <v>#DIV/0!</v>
      </c>
      <c r="I6" s="9" t="e">
        <f t="shared" si="0"/>
        <v>#DIV/0!</v>
      </c>
      <c r="J6" s="9"/>
      <c r="K6" s="9"/>
    </row>
    <row r="11" spans="2:23" x14ac:dyDescent="0.3">
      <c r="B11" s="11" t="s">
        <v>33</v>
      </c>
    </row>
    <row r="12" spans="2:23" s="13" customFormat="1" x14ac:dyDescent="0.3">
      <c r="C12" s="13">
        <v>43290</v>
      </c>
      <c r="D12" s="13">
        <v>43297</v>
      </c>
      <c r="E12" s="13">
        <v>43304</v>
      </c>
      <c r="F12" s="13">
        <v>43311</v>
      </c>
      <c r="G12" s="13">
        <v>43318</v>
      </c>
      <c r="H12" s="13">
        <v>43325</v>
      </c>
      <c r="I12" s="13">
        <v>43332</v>
      </c>
      <c r="J12" s="13">
        <v>43339</v>
      </c>
      <c r="K12" s="13">
        <v>43346</v>
      </c>
      <c r="L12" s="13">
        <v>43353</v>
      </c>
      <c r="M12" s="13">
        <v>43360</v>
      </c>
      <c r="N12" s="13">
        <v>43367</v>
      </c>
      <c r="O12" s="13">
        <v>43374</v>
      </c>
      <c r="P12" s="13">
        <v>43381</v>
      </c>
      <c r="Q12" s="13">
        <v>43388</v>
      </c>
      <c r="R12" s="13">
        <v>43395</v>
      </c>
      <c r="S12" s="13">
        <v>43402</v>
      </c>
      <c r="T12" s="13">
        <v>43409</v>
      </c>
      <c r="U12" s="13">
        <v>43416</v>
      </c>
      <c r="V12" s="13">
        <v>43423</v>
      </c>
      <c r="W12" s="13">
        <v>43430</v>
      </c>
    </row>
    <row r="13" spans="2:23" x14ac:dyDescent="0.3">
      <c r="B13" s="11" t="s">
        <v>6</v>
      </c>
      <c r="C13" s="11">
        <v>18</v>
      </c>
      <c r="D13" s="11">
        <v>25</v>
      </c>
      <c r="E13" s="11">
        <v>31</v>
      </c>
      <c r="F13" s="11">
        <v>44</v>
      </c>
      <c r="G13" s="11">
        <v>49</v>
      </c>
      <c r="H13" s="11">
        <v>52</v>
      </c>
      <c r="I13" s="11">
        <v>55</v>
      </c>
      <c r="J13" s="11">
        <v>58</v>
      </c>
      <c r="K13" s="11">
        <v>60</v>
      </c>
      <c r="L13" s="11">
        <v>62</v>
      </c>
      <c r="M13" s="11">
        <v>69</v>
      </c>
      <c r="N13" s="11">
        <v>73</v>
      </c>
      <c r="O13" s="11">
        <v>73</v>
      </c>
      <c r="P13" s="11">
        <v>77</v>
      </c>
      <c r="Q13" s="11">
        <v>82</v>
      </c>
      <c r="R13" s="11">
        <v>83</v>
      </c>
      <c r="S13" s="11">
        <v>87</v>
      </c>
      <c r="T13" s="11">
        <v>90</v>
      </c>
      <c r="U13" s="11">
        <v>92</v>
      </c>
      <c r="V13" s="11">
        <v>94</v>
      </c>
      <c r="W13" s="11">
        <v>97</v>
      </c>
    </row>
    <row r="14" spans="2:23" x14ac:dyDescent="0.3">
      <c r="B14" s="11" t="s">
        <v>7</v>
      </c>
      <c r="C14" s="11">
        <v>15</v>
      </c>
      <c r="D14" s="11">
        <v>26</v>
      </c>
      <c r="E14" s="11">
        <v>30</v>
      </c>
      <c r="F14" s="11">
        <v>41</v>
      </c>
      <c r="G14" s="11">
        <v>47</v>
      </c>
      <c r="H14" s="11">
        <v>53</v>
      </c>
      <c r="I14" s="11">
        <v>55</v>
      </c>
      <c r="J14" s="11">
        <v>58</v>
      </c>
      <c r="K14" s="11">
        <v>60</v>
      </c>
      <c r="L14" s="11">
        <v>62</v>
      </c>
      <c r="M14" s="11">
        <v>68</v>
      </c>
      <c r="N14" s="11">
        <v>69</v>
      </c>
      <c r="O14" s="11">
        <v>68</v>
      </c>
      <c r="P14" s="11">
        <v>75</v>
      </c>
      <c r="Q14" s="11">
        <v>76</v>
      </c>
      <c r="R14" s="11">
        <v>79</v>
      </c>
      <c r="S14" s="11">
        <v>0</v>
      </c>
      <c r="T14" s="11">
        <v>0</v>
      </c>
      <c r="U14" s="11">
        <v>0</v>
      </c>
      <c r="V14" s="11">
        <v>0</v>
      </c>
      <c r="W14" s="11">
        <v>0</v>
      </c>
    </row>
    <row r="15" spans="2:23" s="14" customFormat="1" x14ac:dyDescent="0.3">
      <c r="B15" s="14" t="s">
        <v>8</v>
      </c>
      <c r="C15" s="18">
        <f>C14/C13*100</f>
        <v>83.333333333333343</v>
      </c>
      <c r="D15" s="18">
        <f t="shared" ref="D15:W15" si="1">D14/D13*100</f>
        <v>104</v>
      </c>
      <c r="E15" s="18">
        <f t="shared" si="1"/>
        <v>96.774193548387103</v>
      </c>
      <c r="F15" s="18">
        <f t="shared" si="1"/>
        <v>93.181818181818173</v>
      </c>
      <c r="G15" s="18">
        <f t="shared" si="1"/>
        <v>95.918367346938766</v>
      </c>
      <c r="H15" s="18">
        <f t="shared" si="1"/>
        <v>101.92307692307692</v>
      </c>
      <c r="I15" s="18">
        <f t="shared" si="1"/>
        <v>100</v>
      </c>
      <c r="J15" s="18">
        <f t="shared" si="1"/>
        <v>100</v>
      </c>
      <c r="K15" s="18">
        <f t="shared" si="1"/>
        <v>100</v>
      </c>
      <c r="L15" s="18">
        <f t="shared" si="1"/>
        <v>100</v>
      </c>
      <c r="M15" s="18">
        <f t="shared" si="1"/>
        <v>98.550724637681171</v>
      </c>
      <c r="N15" s="18">
        <f t="shared" si="1"/>
        <v>94.520547945205479</v>
      </c>
      <c r="O15" s="18">
        <f t="shared" si="1"/>
        <v>93.150684931506845</v>
      </c>
      <c r="P15" s="18">
        <f t="shared" si="1"/>
        <v>97.402597402597408</v>
      </c>
      <c r="Q15" s="18">
        <f t="shared" si="1"/>
        <v>92.682926829268297</v>
      </c>
      <c r="R15" s="18">
        <f t="shared" si="1"/>
        <v>95.180722891566262</v>
      </c>
      <c r="S15" s="18">
        <f t="shared" si="1"/>
        <v>0</v>
      </c>
      <c r="T15" s="18">
        <f t="shared" si="1"/>
        <v>0</v>
      </c>
      <c r="U15" s="18">
        <f t="shared" si="1"/>
        <v>0</v>
      </c>
      <c r="V15" s="18">
        <f t="shared" si="1"/>
        <v>0</v>
      </c>
      <c r="W15" s="18">
        <f t="shared" si="1"/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6"/>
  <sheetViews>
    <sheetView topLeftCell="A50" zoomScale="115" zoomScaleNormal="115" workbookViewId="0">
      <selection activeCell="B33" sqref="B33:I66"/>
    </sheetView>
  </sheetViews>
  <sheetFormatPr defaultColWidth="70.375" defaultRowHeight="16.5" x14ac:dyDescent="0.3"/>
  <cols>
    <col min="1" max="1" width="9.375" style="19" customWidth="1"/>
    <col min="2" max="2" width="45" style="11" bestFit="1" customWidth="1"/>
    <col min="3" max="5" width="11" style="11" customWidth="1"/>
    <col min="6" max="6" width="11" style="19" customWidth="1"/>
    <col min="7" max="8" width="7.25" style="19" customWidth="1"/>
    <col min="9" max="9" width="6.5" style="11" customWidth="1"/>
    <col min="10" max="10" width="10.25" style="11" customWidth="1"/>
    <col min="11" max="16384" width="70.375" style="11"/>
  </cols>
  <sheetData>
    <row r="1" spans="1:9" ht="9.75" customHeight="1" thickBot="1" x14ac:dyDescent="0.35">
      <c r="A1" s="24"/>
      <c r="B1" s="156"/>
      <c r="C1" s="157"/>
      <c r="D1" s="157"/>
      <c r="E1" s="157"/>
      <c r="F1" s="157"/>
      <c r="G1" s="157"/>
      <c r="H1" s="157"/>
      <c r="I1" s="25"/>
    </row>
    <row r="2" spans="1:9" ht="22.5" x14ac:dyDescent="0.3">
      <c r="A2" s="24"/>
      <c r="B2" s="43" t="s">
        <v>86</v>
      </c>
      <c r="C2" s="44" t="s">
        <v>143</v>
      </c>
      <c r="D2" s="44" t="s">
        <v>142</v>
      </c>
      <c r="E2" s="44" t="s">
        <v>144</v>
      </c>
      <c r="F2" s="44" t="s">
        <v>145</v>
      </c>
      <c r="G2" s="44" t="s">
        <v>146</v>
      </c>
      <c r="H2" s="44" t="s">
        <v>147</v>
      </c>
      <c r="I2" s="45" t="s">
        <v>88</v>
      </c>
    </row>
    <row r="3" spans="1:9" s="23" customFormat="1" ht="11.25" customHeight="1" x14ac:dyDescent="0.3">
      <c r="A3" s="26"/>
      <c r="B3" s="35" t="s">
        <v>138</v>
      </c>
      <c r="C3" s="27" t="s">
        <v>109</v>
      </c>
      <c r="D3" s="27" t="s">
        <v>137</v>
      </c>
      <c r="E3" s="27" t="s">
        <v>133</v>
      </c>
      <c r="F3" s="27"/>
      <c r="G3" s="28">
        <v>0.91</v>
      </c>
      <c r="H3" s="28">
        <v>0.86</v>
      </c>
      <c r="I3" s="36" t="s">
        <v>97</v>
      </c>
    </row>
    <row r="4" spans="1:9" s="23" customFormat="1" ht="11.25" customHeight="1" x14ac:dyDescent="0.3">
      <c r="A4" s="26"/>
      <c r="B4" s="35" t="s">
        <v>163</v>
      </c>
      <c r="C4" s="27" t="s">
        <v>89</v>
      </c>
      <c r="D4" s="27" t="s">
        <v>228</v>
      </c>
      <c r="E4" s="27" t="s">
        <v>89</v>
      </c>
      <c r="F4" s="27"/>
      <c r="G4" s="28">
        <v>1</v>
      </c>
      <c r="H4" s="28">
        <v>0.71</v>
      </c>
      <c r="I4" s="36" t="s">
        <v>97</v>
      </c>
    </row>
    <row r="5" spans="1:9" s="23" customFormat="1" ht="11.25" customHeight="1" x14ac:dyDescent="0.3">
      <c r="A5" s="26"/>
      <c r="B5" s="37" t="s">
        <v>164</v>
      </c>
      <c r="C5" s="29" t="s">
        <v>89</v>
      </c>
      <c r="D5" s="29" t="s">
        <v>90</v>
      </c>
      <c r="E5" s="29" t="s">
        <v>89</v>
      </c>
      <c r="F5" s="29" t="s">
        <v>90</v>
      </c>
      <c r="G5" s="30">
        <v>1</v>
      </c>
      <c r="H5" s="30">
        <v>1</v>
      </c>
      <c r="I5" s="38" t="s">
        <v>87</v>
      </c>
    </row>
    <row r="6" spans="1:9" s="23" customFormat="1" ht="11.25" customHeight="1" x14ac:dyDescent="0.3">
      <c r="A6" s="26"/>
      <c r="B6" s="37" t="s">
        <v>165</v>
      </c>
      <c r="C6" s="29" t="s">
        <v>91</v>
      </c>
      <c r="D6" s="29" t="s">
        <v>92</v>
      </c>
      <c r="E6" s="29" t="s">
        <v>91</v>
      </c>
      <c r="F6" s="29" t="s">
        <v>92</v>
      </c>
      <c r="G6" s="30">
        <v>1</v>
      </c>
      <c r="H6" s="30">
        <v>1</v>
      </c>
      <c r="I6" s="38" t="s">
        <v>87</v>
      </c>
    </row>
    <row r="7" spans="1:9" s="23" customFormat="1" ht="11.25" customHeight="1" x14ac:dyDescent="0.3">
      <c r="A7" s="26"/>
      <c r="B7" s="35" t="s">
        <v>166</v>
      </c>
      <c r="C7" s="27" t="s">
        <v>92</v>
      </c>
      <c r="D7" s="27" t="s">
        <v>228</v>
      </c>
      <c r="E7" s="27" t="s">
        <v>92</v>
      </c>
      <c r="F7" s="27"/>
      <c r="G7" s="28">
        <v>1</v>
      </c>
      <c r="H7" s="28">
        <v>0.53</v>
      </c>
      <c r="I7" s="36" t="s">
        <v>97</v>
      </c>
    </row>
    <row r="8" spans="1:9" s="23" customFormat="1" ht="11.25" customHeight="1" x14ac:dyDescent="0.3">
      <c r="A8" s="26"/>
      <c r="B8" s="37" t="s">
        <v>167</v>
      </c>
      <c r="C8" s="29" t="s">
        <v>92</v>
      </c>
      <c r="D8" s="29" t="s">
        <v>92</v>
      </c>
      <c r="E8" s="29" t="s">
        <v>92</v>
      </c>
      <c r="F8" s="29" t="s">
        <v>92</v>
      </c>
      <c r="G8" s="30">
        <v>1</v>
      </c>
      <c r="H8" s="30">
        <v>1</v>
      </c>
      <c r="I8" s="38" t="s">
        <v>87</v>
      </c>
    </row>
    <row r="9" spans="1:9" s="23" customFormat="1" ht="11.25" customHeight="1" x14ac:dyDescent="0.3">
      <c r="A9" s="26"/>
      <c r="B9" s="37" t="s">
        <v>168</v>
      </c>
      <c r="C9" s="29" t="s">
        <v>93</v>
      </c>
      <c r="D9" s="29" t="s">
        <v>94</v>
      </c>
      <c r="E9" s="29" t="s">
        <v>93</v>
      </c>
      <c r="F9" s="29" t="s">
        <v>94</v>
      </c>
      <c r="G9" s="30">
        <v>1</v>
      </c>
      <c r="H9" s="30">
        <v>1</v>
      </c>
      <c r="I9" s="38" t="s">
        <v>87</v>
      </c>
    </row>
    <row r="10" spans="1:9" s="23" customFormat="1" ht="11.25" customHeight="1" x14ac:dyDescent="0.3">
      <c r="A10" s="26"/>
      <c r="B10" s="37" t="s">
        <v>169</v>
      </c>
      <c r="C10" s="29" t="s">
        <v>93</v>
      </c>
      <c r="D10" s="29" t="s">
        <v>94</v>
      </c>
      <c r="E10" s="29" t="s">
        <v>93</v>
      </c>
      <c r="F10" s="29" t="s">
        <v>94</v>
      </c>
      <c r="G10" s="30">
        <v>1</v>
      </c>
      <c r="H10" s="30">
        <v>1</v>
      </c>
      <c r="I10" s="38" t="s">
        <v>87</v>
      </c>
    </row>
    <row r="11" spans="1:9" s="23" customFormat="1" ht="11.25" customHeight="1" x14ac:dyDescent="0.3">
      <c r="A11" s="26"/>
      <c r="B11" s="37" t="s">
        <v>170</v>
      </c>
      <c r="C11" s="29" t="s">
        <v>102</v>
      </c>
      <c r="D11" s="29" t="s">
        <v>102</v>
      </c>
      <c r="E11" s="29" t="s">
        <v>102</v>
      </c>
      <c r="F11" s="29" t="s">
        <v>102</v>
      </c>
      <c r="G11" s="30">
        <v>1</v>
      </c>
      <c r="H11" s="30">
        <v>1</v>
      </c>
      <c r="I11" s="38" t="s">
        <v>87</v>
      </c>
    </row>
    <row r="12" spans="1:9" s="23" customFormat="1" ht="11.25" customHeight="1" x14ac:dyDescent="0.3">
      <c r="A12" s="26"/>
      <c r="B12" s="37" t="s">
        <v>171</v>
      </c>
      <c r="C12" s="29" t="s">
        <v>141</v>
      </c>
      <c r="D12" s="29" t="s">
        <v>141</v>
      </c>
      <c r="E12" s="29" t="s">
        <v>141</v>
      </c>
      <c r="F12" s="29"/>
      <c r="G12" s="30">
        <v>1</v>
      </c>
      <c r="H12" s="30">
        <v>0.3</v>
      </c>
      <c r="I12" s="38" t="s">
        <v>97</v>
      </c>
    </row>
    <row r="13" spans="1:9" s="23" customFormat="1" ht="11.25" customHeight="1" x14ac:dyDescent="0.3">
      <c r="A13" s="26"/>
      <c r="B13" s="37" t="s">
        <v>172</v>
      </c>
      <c r="C13" s="29" t="s">
        <v>152</v>
      </c>
      <c r="D13" s="29" t="s">
        <v>96</v>
      </c>
      <c r="E13" s="29" t="s">
        <v>152</v>
      </c>
      <c r="F13" s="29" t="s">
        <v>96</v>
      </c>
      <c r="G13" s="30">
        <v>1</v>
      </c>
      <c r="H13" s="30">
        <v>1</v>
      </c>
      <c r="I13" s="38" t="s">
        <v>87</v>
      </c>
    </row>
    <row r="14" spans="1:9" s="23" customFormat="1" ht="11.25" customHeight="1" x14ac:dyDescent="0.3">
      <c r="A14" s="26"/>
      <c r="B14" s="37" t="s">
        <v>173</v>
      </c>
      <c r="C14" s="29" t="s">
        <v>122</v>
      </c>
      <c r="D14" s="29" t="s">
        <v>228</v>
      </c>
      <c r="E14" s="29" t="s">
        <v>122</v>
      </c>
      <c r="F14" s="29"/>
      <c r="G14" s="30">
        <v>1</v>
      </c>
      <c r="H14" s="30">
        <v>0.3</v>
      </c>
      <c r="I14" s="38" t="s">
        <v>97</v>
      </c>
    </row>
    <row r="15" spans="1:9" s="23" customFormat="1" ht="11.25" customHeight="1" x14ac:dyDescent="0.3">
      <c r="A15" s="26"/>
      <c r="B15" s="35" t="s">
        <v>174</v>
      </c>
      <c r="C15" s="27" t="s">
        <v>92</v>
      </c>
      <c r="D15" s="27" t="s">
        <v>153</v>
      </c>
      <c r="E15" s="27" t="s">
        <v>92</v>
      </c>
      <c r="F15" s="27" t="s">
        <v>153</v>
      </c>
      <c r="G15" s="28">
        <v>1</v>
      </c>
      <c r="H15" s="28">
        <v>1</v>
      </c>
      <c r="I15" s="36" t="s">
        <v>87</v>
      </c>
    </row>
    <row r="16" spans="1:9" s="23" customFormat="1" ht="11.25" customHeight="1" x14ac:dyDescent="0.3">
      <c r="A16" s="26"/>
      <c r="B16" s="37" t="s">
        <v>175</v>
      </c>
      <c r="C16" s="29" t="s">
        <v>92</v>
      </c>
      <c r="D16" s="29" t="s">
        <v>153</v>
      </c>
      <c r="E16" s="29" t="s">
        <v>92</v>
      </c>
      <c r="F16" s="29" t="s">
        <v>153</v>
      </c>
      <c r="G16" s="30">
        <v>1</v>
      </c>
      <c r="H16" s="30">
        <v>1</v>
      </c>
      <c r="I16" s="38" t="s">
        <v>87</v>
      </c>
    </row>
    <row r="17" spans="1:9" s="23" customFormat="1" ht="11.25" customHeight="1" x14ac:dyDescent="0.3">
      <c r="A17" s="26"/>
      <c r="B17" s="35" t="s">
        <v>176</v>
      </c>
      <c r="C17" s="27" t="s">
        <v>92</v>
      </c>
      <c r="D17" s="27" t="s">
        <v>141</v>
      </c>
      <c r="E17" s="27" t="s">
        <v>92</v>
      </c>
      <c r="F17" s="27" t="s">
        <v>141</v>
      </c>
      <c r="G17" s="28">
        <v>1</v>
      </c>
      <c r="H17" s="28">
        <v>1</v>
      </c>
      <c r="I17" s="36" t="s">
        <v>87</v>
      </c>
    </row>
    <row r="18" spans="1:9" s="23" customFormat="1" ht="11.25" customHeight="1" x14ac:dyDescent="0.3">
      <c r="A18" s="26"/>
      <c r="B18" s="37" t="s">
        <v>177</v>
      </c>
      <c r="C18" s="29" t="s">
        <v>92</v>
      </c>
      <c r="D18" s="29" t="s">
        <v>116</v>
      </c>
      <c r="E18" s="29" t="s">
        <v>92</v>
      </c>
      <c r="F18" s="29" t="s">
        <v>116</v>
      </c>
      <c r="G18" s="30">
        <v>1</v>
      </c>
      <c r="H18" s="30">
        <v>1</v>
      </c>
      <c r="I18" s="38" t="s">
        <v>87</v>
      </c>
    </row>
    <row r="19" spans="1:9" s="23" customFormat="1" ht="11.25" customHeight="1" x14ac:dyDescent="0.3">
      <c r="A19" s="26"/>
      <c r="B19" s="37" t="s">
        <v>178</v>
      </c>
      <c r="C19" s="29" t="s">
        <v>95</v>
      </c>
      <c r="D19" s="29" t="s">
        <v>154</v>
      </c>
      <c r="E19" s="29" t="s">
        <v>95</v>
      </c>
      <c r="F19" s="29" t="s">
        <v>154</v>
      </c>
      <c r="G19" s="30">
        <v>1</v>
      </c>
      <c r="H19" s="30">
        <v>1</v>
      </c>
      <c r="I19" s="38" t="s">
        <v>87</v>
      </c>
    </row>
    <row r="20" spans="1:9" s="23" customFormat="1" ht="11.25" customHeight="1" x14ac:dyDescent="0.3">
      <c r="A20" s="26"/>
      <c r="B20" s="37" t="s">
        <v>179</v>
      </c>
      <c r="C20" s="29" t="s">
        <v>98</v>
      </c>
      <c r="D20" s="29" t="s">
        <v>120</v>
      </c>
      <c r="E20" s="29" t="s">
        <v>98</v>
      </c>
      <c r="F20" s="29" t="s">
        <v>120</v>
      </c>
      <c r="G20" s="30">
        <v>1</v>
      </c>
      <c r="H20" s="30">
        <v>1</v>
      </c>
      <c r="I20" s="38" t="s">
        <v>87</v>
      </c>
    </row>
    <row r="21" spans="1:9" s="23" customFormat="1" ht="11.25" customHeight="1" x14ac:dyDescent="0.3">
      <c r="A21" s="26"/>
      <c r="B21" s="37" t="s">
        <v>180</v>
      </c>
      <c r="C21" s="29" t="s">
        <v>99</v>
      </c>
      <c r="D21" s="29" t="s">
        <v>99</v>
      </c>
      <c r="E21" s="29" t="s">
        <v>99</v>
      </c>
      <c r="F21" s="29" t="s">
        <v>99</v>
      </c>
      <c r="G21" s="30">
        <v>1</v>
      </c>
      <c r="H21" s="30">
        <v>1</v>
      </c>
      <c r="I21" s="38" t="s">
        <v>87</v>
      </c>
    </row>
    <row r="22" spans="1:9" s="23" customFormat="1" ht="11.25" customHeight="1" x14ac:dyDescent="0.3">
      <c r="A22" s="26"/>
      <c r="B22" s="37" t="s">
        <v>181</v>
      </c>
      <c r="C22" s="29" t="s">
        <v>96</v>
      </c>
      <c r="D22" s="29" t="s">
        <v>141</v>
      </c>
      <c r="E22" s="29" t="s">
        <v>96</v>
      </c>
      <c r="F22" s="29" t="s">
        <v>141</v>
      </c>
      <c r="G22" s="30">
        <v>1</v>
      </c>
      <c r="H22" s="30">
        <v>1</v>
      </c>
      <c r="I22" s="38" t="s">
        <v>87</v>
      </c>
    </row>
    <row r="23" spans="1:9" s="23" customFormat="1" ht="11.25" customHeight="1" x14ac:dyDescent="0.3">
      <c r="A23" s="26"/>
      <c r="B23" s="35" t="s">
        <v>182</v>
      </c>
      <c r="C23" s="27" t="s">
        <v>92</v>
      </c>
      <c r="D23" s="27" t="s">
        <v>127</v>
      </c>
      <c r="E23" s="27" t="s">
        <v>92</v>
      </c>
      <c r="F23" s="27"/>
      <c r="G23" s="28">
        <v>1</v>
      </c>
      <c r="H23" s="28">
        <v>0.96</v>
      </c>
      <c r="I23" s="36" t="s">
        <v>97</v>
      </c>
    </row>
    <row r="24" spans="1:9" s="23" customFormat="1" ht="11.25" customHeight="1" x14ac:dyDescent="0.3">
      <c r="A24" s="26"/>
      <c r="B24" s="37" t="s">
        <v>183</v>
      </c>
      <c r="C24" s="29" t="s">
        <v>92</v>
      </c>
      <c r="D24" s="29" t="s">
        <v>117</v>
      </c>
      <c r="E24" s="29" t="s">
        <v>92</v>
      </c>
      <c r="F24" s="29" t="s">
        <v>117</v>
      </c>
      <c r="G24" s="30">
        <v>1</v>
      </c>
      <c r="H24" s="30">
        <v>1</v>
      </c>
      <c r="I24" s="38" t="s">
        <v>87</v>
      </c>
    </row>
    <row r="25" spans="1:9" s="23" customFormat="1" ht="11.25" customHeight="1" x14ac:dyDescent="0.3">
      <c r="A25" s="26"/>
      <c r="B25" s="37" t="s">
        <v>184</v>
      </c>
      <c r="C25" s="29" t="s">
        <v>98</v>
      </c>
      <c r="D25" s="29" t="s">
        <v>96</v>
      </c>
      <c r="E25" s="29" t="s">
        <v>98</v>
      </c>
      <c r="F25" s="29" t="s">
        <v>96</v>
      </c>
      <c r="G25" s="30">
        <v>1</v>
      </c>
      <c r="H25" s="30">
        <v>1</v>
      </c>
      <c r="I25" s="38" t="s">
        <v>87</v>
      </c>
    </row>
    <row r="26" spans="1:9" s="23" customFormat="1" ht="11.25" customHeight="1" x14ac:dyDescent="0.3">
      <c r="A26" s="26"/>
      <c r="B26" s="37" t="s">
        <v>185</v>
      </c>
      <c r="C26" s="29" t="s">
        <v>101</v>
      </c>
      <c r="D26" s="29" t="s">
        <v>127</v>
      </c>
      <c r="E26" s="29" t="s">
        <v>101</v>
      </c>
      <c r="F26" s="29" t="s">
        <v>127</v>
      </c>
      <c r="G26" s="30">
        <v>1</v>
      </c>
      <c r="H26" s="30">
        <v>1</v>
      </c>
      <c r="I26" s="38" t="s">
        <v>87</v>
      </c>
    </row>
    <row r="27" spans="1:9" s="23" customFormat="1" ht="11.25" customHeight="1" x14ac:dyDescent="0.3">
      <c r="A27" s="26"/>
      <c r="B27" s="37" t="s">
        <v>186</v>
      </c>
      <c r="C27" s="29" t="s">
        <v>135</v>
      </c>
      <c r="D27" s="29" t="s">
        <v>125</v>
      </c>
      <c r="E27" s="29" t="s">
        <v>135</v>
      </c>
      <c r="F27" s="29"/>
      <c r="G27" s="30">
        <v>1</v>
      </c>
      <c r="H27" s="30">
        <v>0.45</v>
      </c>
      <c r="I27" s="38" t="s">
        <v>97</v>
      </c>
    </row>
    <row r="28" spans="1:9" s="23" customFormat="1" ht="11.25" customHeight="1" x14ac:dyDescent="0.3">
      <c r="A28" s="26"/>
      <c r="B28" s="35" t="s">
        <v>187</v>
      </c>
      <c r="C28" s="27" t="s">
        <v>100</v>
      </c>
      <c r="D28" s="27" t="s">
        <v>243</v>
      </c>
      <c r="E28" s="27" t="s">
        <v>100</v>
      </c>
      <c r="F28" s="27" t="s">
        <v>243</v>
      </c>
      <c r="G28" s="28">
        <v>1</v>
      </c>
      <c r="H28" s="28">
        <v>1</v>
      </c>
      <c r="I28" s="36" t="s">
        <v>87</v>
      </c>
    </row>
    <row r="29" spans="1:9" s="23" customFormat="1" ht="11.25" customHeight="1" x14ac:dyDescent="0.3">
      <c r="A29" s="26"/>
      <c r="B29" s="37" t="s">
        <v>188</v>
      </c>
      <c r="C29" s="29" t="s">
        <v>100</v>
      </c>
      <c r="D29" s="29" t="s">
        <v>243</v>
      </c>
      <c r="E29" s="29" t="s">
        <v>100</v>
      </c>
      <c r="F29" s="29" t="s">
        <v>243</v>
      </c>
      <c r="G29" s="30">
        <v>1</v>
      </c>
      <c r="H29" s="30">
        <v>1</v>
      </c>
      <c r="I29" s="38" t="s">
        <v>87</v>
      </c>
    </row>
    <row r="30" spans="1:9" s="23" customFormat="1" ht="11.25" customHeight="1" x14ac:dyDescent="0.3">
      <c r="A30" s="26"/>
      <c r="B30" s="37" t="s">
        <v>189</v>
      </c>
      <c r="C30" s="29" t="s">
        <v>102</v>
      </c>
      <c r="D30" s="29" t="s">
        <v>243</v>
      </c>
      <c r="E30" s="29" t="s">
        <v>102</v>
      </c>
      <c r="F30" s="29" t="s">
        <v>243</v>
      </c>
      <c r="G30" s="30">
        <v>1</v>
      </c>
      <c r="H30" s="30">
        <v>1</v>
      </c>
      <c r="I30" s="38" t="s">
        <v>87</v>
      </c>
    </row>
    <row r="31" spans="1:9" s="23" customFormat="1" ht="11.25" customHeight="1" x14ac:dyDescent="0.3">
      <c r="A31" s="26"/>
      <c r="B31" s="35" t="s">
        <v>190</v>
      </c>
      <c r="C31" s="27" t="s">
        <v>102</v>
      </c>
      <c r="D31" s="27" t="s">
        <v>225</v>
      </c>
      <c r="E31" s="27" t="s">
        <v>102</v>
      </c>
      <c r="F31" s="27" t="s">
        <v>225</v>
      </c>
      <c r="G31" s="28">
        <v>1</v>
      </c>
      <c r="H31" s="28">
        <v>1</v>
      </c>
      <c r="I31" s="36" t="s">
        <v>87</v>
      </c>
    </row>
    <row r="32" spans="1:9" s="23" customFormat="1" ht="11.25" customHeight="1" thickBot="1" x14ac:dyDescent="0.35">
      <c r="A32" s="26"/>
      <c r="B32" s="52" t="s">
        <v>191</v>
      </c>
      <c r="C32" s="53" t="s">
        <v>102</v>
      </c>
      <c r="D32" s="53" t="s">
        <v>225</v>
      </c>
      <c r="E32" s="53" t="s">
        <v>102</v>
      </c>
      <c r="F32" s="53" t="s">
        <v>225</v>
      </c>
      <c r="G32" s="54">
        <v>1</v>
      </c>
      <c r="H32" s="54">
        <v>1</v>
      </c>
      <c r="I32" s="55" t="s">
        <v>87</v>
      </c>
    </row>
    <row r="33" spans="1:9" ht="22.5" x14ac:dyDescent="0.3">
      <c r="A33" s="24"/>
      <c r="B33" s="56" t="s">
        <v>86</v>
      </c>
      <c r="C33" s="57" t="s">
        <v>143</v>
      </c>
      <c r="D33" s="57" t="s">
        <v>142</v>
      </c>
      <c r="E33" s="57" t="s">
        <v>144</v>
      </c>
      <c r="F33" s="57" t="s">
        <v>145</v>
      </c>
      <c r="G33" s="57" t="s">
        <v>146</v>
      </c>
      <c r="H33" s="57" t="s">
        <v>147</v>
      </c>
      <c r="I33" s="58" t="s">
        <v>88</v>
      </c>
    </row>
    <row r="34" spans="1:9" s="23" customFormat="1" ht="11.25" customHeight="1" x14ac:dyDescent="0.3">
      <c r="A34" s="26"/>
      <c r="B34" s="35" t="s">
        <v>192</v>
      </c>
      <c r="C34" s="27" t="s">
        <v>121</v>
      </c>
      <c r="D34" s="27" t="s">
        <v>230</v>
      </c>
      <c r="E34" s="27" t="s">
        <v>121</v>
      </c>
      <c r="F34" s="27" t="s">
        <v>230</v>
      </c>
      <c r="G34" s="28">
        <v>1</v>
      </c>
      <c r="H34" s="28">
        <v>1</v>
      </c>
      <c r="I34" s="36" t="s">
        <v>87</v>
      </c>
    </row>
    <row r="35" spans="1:9" s="23" customFormat="1" ht="11.25" customHeight="1" x14ac:dyDescent="0.3">
      <c r="A35" s="26"/>
      <c r="B35" s="37" t="s">
        <v>193</v>
      </c>
      <c r="C35" s="29" t="s">
        <v>121</v>
      </c>
      <c r="D35" s="29" t="s">
        <v>122</v>
      </c>
      <c r="E35" s="29" t="s">
        <v>121</v>
      </c>
      <c r="F35" s="29" t="s">
        <v>122</v>
      </c>
      <c r="G35" s="30">
        <v>1</v>
      </c>
      <c r="H35" s="30">
        <v>1</v>
      </c>
      <c r="I35" s="38" t="s">
        <v>87</v>
      </c>
    </row>
    <row r="36" spans="1:9" s="23" customFormat="1" ht="11.25" customHeight="1" x14ac:dyDescent="0.3">
      <c r="A36" s="26"/>
      <c r="B36" s="37" t="s">
        <v>194</v>
      </c>
      <c r="C36" s="29" t="s">
        <v>231</v>
      </c>
      <c r="D36" s="29" t="s">
        <v>230</v>
      </c>
      <c r="E36" s="29" t="s">
        <v>231</v>
      </c>
      <c r="F36" s="29" t="s">
        <v>230</v>
      </c>
      <c r="G36" s="30">
        <v>1</v>
      </c>
      <c r="H36" s="30">
        <v>1</v>
      </c>
      <c r="I36" s="38" t="s">
        <v>87</v>
      </c>
    </row>
    <row r="37" spans="1:9" s="23" customFormat="1" ht="11.25" customHeight="1" x14ac:dyDescent="0.3">
      <c r="A37" s="26"/>
      <c r="B37" s="35" t="s">
        <v>195</v>
      </c>
      <c r="C37" s="27" t="s">
        <v>123</v>
      </c>
      <c r="D37" s="27" t="s">
        <v>132</v>
      </c>
      <c r="E37" s="27" t="s">
        <v>123</v>
      </c>
      <c r="F37" s="27"/>
      <c r="G37" s="28">
        <v>0.93</v>
      </c>
      <c r="H37" s="28">
        <v>0.87</v>
      </c>
      <c r="I37" s="36" t="s">
        <v>97</v>
      </c>
    </row>
    <row r="38" spans="1:9" s="23" customFormat="1" ht="11.25" customHeight="1" x14ac:dyDescent="0.3">
      <c r="A38" s="26"/>
      <c r="B38" s="37" t="s">
        <v>196</v>
      </c>
      <c r="C38" s="29" t="s">
        <v>123</v>
      </c>
      <c r="D38" s="29" t="s">
        <v>132</v>
      </c>
      <c r="E38" s="29" t="s">
        <v>123</v>
      </c>
      <c r="F38" s="29" t="s">
        <v>132</v>
      </c>
      <c r="G38" s="30">
        <v>0.92</v>
      </c>
      <c r="H38" s="30">
        <v>1</v>
      </c>
      <c r="I38" s="38" t="s">
        <v>87</v>
      </c>
    </row>
    <row r="39" spans="1:9" s="23" customFormat="1" ht="11.25" customHeight="1" x14ac:dyDescent="0.3">
      <c r="A39" s="26"/>
      <c r="B39" s="37" t="s">
        <v>197</v>
      </c>
      <c r="C39" s="29" t="s">
        <v>126</v>
      </c>
      <c r="D39" s="29" t="s">
        <v>132</v>
      </c>
      <c r="E39" s="29" t="s">
        <v>126</v>
      </c>
      <c r="F39" s="29" t="s">
        <v>132</v>
      </c>
      <c r="G39" s="30">
        <v>0.91</v>
      </c>
      <c r="H39" s="30">
        <v>1</v>
      </c>
      <c r="I39" s="38" t="s">
        <v>87</v>
      </c>
    </row>
    <row r="40" spans="1:9" s="23" customFormat="1" ht="11.25" customHeight="1" x14ac:dyDescent="0.3">
      <c r="A40" s="26"/>
      <c r="B40" s="37" t="s">
        <v>198</v>
      </c>
      <c r="C40" s="29" t="s">
        <v>128</v>
      </c>
      <c r="D40" s="29" t="s">
        <v>129</v>
      </c>
      <c r="E40" s="29"/>
      <c r="F40" s="29"/>
      <c r="G40" s="30">
        <v>1</v>
      </c>
      <c r="H40" s="30">
        <v>0</v>
      </c>
      <c r="I40" s="38" t="s">
        <v>97</v>
      </c>
    </row>
    <row r="41" spans="1:9" s="23" customFormat="1" ht="11.25" customHeight="1" x14ac:dyDescent="0.3">
      <c r="A41" s="26"/>
      <c r="B41" s="37" t="s">
        <v>199</v>
      </c>
      <c r="C41" s="29" t="s">
        <v>130</v>
      </c>
      <c r="D41" s="29" t="s">
        <v>124</v>
      </c>
      <c r="E41" s="29"/>
      <c r="F41" s="29"/>
      <c r="G41" s="30">
        <v>1</v>
      </c>
      <c r="H41" s="30">
        <v>0</v>
      </c>
      <c r="I41" s="38" t="s">
        <v>97</v>
      </c>
    </row>
    <row r="42" spans="1:9" s="23" customFormat="1" ht="11.25" customHeight="1" x14ac:dyDescent="0.3">
      <c r="A42" s="26"/>
      <c r="B42" s="35" t="s">
        <v>200</v>
      </c>
      <c r="C42" s="27" t="s">
        <v>123</v>
      </c>
      <c r="D42" s="27" t="s">
        <v>115</v>
      </c>
      <c r="E42" s="27" t="s">
        <v>123</v>
      </c>
      <c r="F42" s="27"/>
      <c r="G42" s="28">
        <v>0.61</v>
      </c>
      <c r="H42" s="28">
        <v>0.21</v>
      </c>
      <c r="I42" s="36" t="s">
        <v>97</v>
      </c>
    </row>
    <row r="43" spans="1:9" s="23" customFormat="1" ht="11.25" customHeight="1" x14ac:dyDescent="0.3">
      <c r="A43" s="26"/>
      <c r="B43" s="37" t="s">
        <v>201</v>
      </c>
      <c r="C43" s="29" t="s">
        <v>132</v>
      </c>
      <c r="D43" s="29" t="s">
        <v>132</v>
      </c>
      <c r="E43" s="29" t="s">
        <v>132</v>
      </c>
      <c r="F43" s="29" t="s">
        <v>132</v>
      </c>
      <c r="G43" s="30">
        <v>0</v>
      </c>
      <c r="H43" s="30">
        <v>1</v>
      </c>
      <c r="I43" s="38" t="s">
        <v>87</v>
      </c>
    </row>
    <row r="44" spans="1:9" s="23" customFormat="1" ht="11.25" customHeight="1" x14ac:dyDescent="0.3">
      <c r="A44" s="26"/>
      <c r="B44" s="37" t="s">
        <v>202</v>
      </c>
      <c r="C44" s="29" t="s">
        <v>132</v>
      </c>
      <c r="D44" s="29" t="s">
        <v>132</v>
      </c>
      <c r="E44" s="29" t="s">
        <v>132</v>
      </c>
      <c r="F44" s="29" t="s">
        <v>132</v>
      </c>
      <c r="G44" s="30">
        <v>0</v>
      </c>
      <c r="H44" s="30">
        <v>1</v>
      </c>
      <c r="I44" s="38" t="s">
        <v>87</v>
      </c>
    </row>
    <row r="45" spans="1:9" s="23" customFormat="1" ht="11.25" customHeight="1" x14ac:dyDescent="0.3">
      <c r="A45" s="26"/>
      <c r="B45" s="37" t="s">
        <v>203</v>
      </c>
      <c r="C45" s="29" t="s">
        <v>258</v>
      </c>
      <c r="D45" s="29" t="s">
        <v>132</v>
      </c>
      <c r="E45" s="29" t="s">
        <v>258</v>
      </c>
      <c r="F45" s="29"/>
      <c r="G45" s="30">
        <v>0</v>
      </c>
      <c r="H45" s="30">
        <v>0.5</v>
      </c>
      <c r="I45" s="38"/>
    </row>
    <row r="46" spans="1:9" s="23" customFormat="1" ht="11.25" customHeight="1" x14ac:dyDescent="0.3">
      <c r="A46" s="26"/>
      <c r="B46" s="37" t="s">
        <v>204</v>
      </c>
      <c r="C46" s="29" t="s">
        <v>132</v>
      </c>
      <c r="D46" s="29" t="s">
        <v>259</v>
      </c>
      <c r="E46" s="29" t="s">
        <v>132</v>
      </c>
      <c r="F46" s="29"/>
      <c r="G46" s="30">
        <v>0</v>
      </c>
      <c r="H46" s="30">
        <v>0.5</v>
      </c>
      <c r="I46" s="38"/>
    </row>
    <row r="47" spans="1:9" s="23" customFormat="1" ht="11.25" customHeight="1" x14ac:dyDescent="0.3">
      <c r="A47" s="26"/>
      <c r="B47" s="37" t="s">
        <v>205</v>
      </c>
      <c r="C47" s="29" t="s">
        <v>132</v>
      </c>
      <c r="D47" s="29" t="s">
        <v>132</v>
      </c>
      <c r="E47" s="29" t="s">
        <v>132</v>
      </c>
      <c r="F47" s="29"/>
      <c r="G47" s="30">
        <v>0</v>
      </c>
      <c r="H47" s="30">
        <v>0.5</v>
      </c>
      <c r="I47" s="38"/>
    </row>
    <row r="48" spans="1:9" s="23" customFormat="1" ht="11.25" customHeight="1" x14ac:dyDescent="0.3">
      <c r="A48" s="26"/>
      <c r="B48" s="37" t="s">
        <v>206</v>
      </c>
      <c r="C48" s="29" t="s">
        <v>123</v>
      </c>
      <c r="D48" s="29" t="s">
        <v>132</v>
      </c>
      <c r="E48" s="29"/>
      <c r="F48" s="29"/>
      <c r="G48" s="30">
        <v>0.92</v>
      </c>
      <c r="H48" s="30">
        <v>0</v>
      </c>
      <c r="I48" s="38" t="s">
        <v>97</v>
      </c>
    </row>
    <row r="49" spans="1:9" s="23" customFormat="1" ht="11.25" customHeight="1" x14ac:dyDescent="0.3">
      <c r="A49" s="26"/>
      <c r="B49" s="35" t="s">
        <v>207</v>
      </c>
      <c r="C49" s="27" t="s">
        <v>98</v>
      </c>
      <c r="D49" s="27" t="s">
        <v>224</v>
      </c>
      <c r="E49" s="27" t="s">
        <v>98</v>
      </c>
      <c r="F49" s="27"/>
      <c r="G49" s="28">
        <v>0.76</v>
      </c>
      <c r="H49" s="28">
        <v>0.78</v>
      </c>
      <c r="I49" s="36" t="s">
        <v>257</v>
      </c>
    </row>
    <row r="50" spans="1:9" s="23" customFormat="1" ht="11.25" customHeight="1" x14ac:dyDescent="0.3">
      <c r="A50" s="26"/>
      <c r="B50" s="37" t="s">
        <v>208</v>
      </c>
      <c r="C50" s="29" t="s">
        <v>98</v>
      </c>
      <c r="D50" s="29" t="s">
        <v>119</v>
      </c>
      <c r="E50" s="29" t="s">
        <v>98</v>
      </c>
      <c r="F50" s="29"/>
      <c r="G50" s="30">
        <v>1</v>
      </c>
      <c r="H50" s="30">
        <v>0.85</v>
      </c>
      <c r="I50" s="38" t="s">
        <v>97</v>
      </c>
    </row>
    <row r="51" spans="1:9" s="23" customFormat="1" ht="11.25" customHeight="1" thickBot="1" x14ac:dyDescent="0.35">
      <c r="A51" s="26"/>
      <c r="B51" s="39" t="s">
        <v>209</v>
      </c>
      <c r="C51" s="40" t="s">
        <v>226</v>
      </c>
      <c r="D51" s="40" t="s">
        <v>224</v>
      </c>
      <c r="E51" s="40" t="s">
        <v>226</v>
      </c>
      <c r="F51" s="40"/>
      <c r="G51" s="41">
        <v>0.5</v>
      </c>
      <c r="H51" s="41">
        <v>0.7</v>
      </c>
      <c r="I51" s="42" t="s">
        <v>257</v>
      </c>
    </row>
    <row r="52" spans="1:9" s="23" customFormat="1" ht="11.25" customHeight="1" x14ac:dyDescent="0.3">
      <c r="A52" s="26"/>
      <c r="B52" s="31" t="s">
        <v>139</v>
      </c>
      <c r="C52" s="32" t="s">
        <v>109</v>
      </c>
      <c r="D52" s="32" t="s">
        <v>260</v>
      </c>
      <c r="E52" s="32" t="s">
        <v>109</v>
      </c>
      <c r="F52" s="32"/>
      <c r="G52" s="33">
        <v>0.83</v>
      </c>
      <c r="H52" s="33">
        <v>0.77</v>
      </c>
      <c r="I52" s="34" t="s">
        <v>97</v>
      </c>
    </row>
    <row r="53" spans="1:9" s="23" customFormat="1" ht="11.25" customHeight="1" x14ac:dyDescent="0.3">
      <c r="A53" s="26"/>
      <c r="B53" s="35" t="s">
        <v>210</v>
      </c>
      <c r="C53" s="27" t="s">
        <v>103</v>
      </c>
      <c r="D53" s="27" t="s">
        <v>125</v>
      </c>
      <c r="E53" s="27" t="s">
        <v>103</v>
      </c>
      <c r="F53" s="27" t="s">
        <v>125</v>
      </c>
      <c r="G53" s="28">
        <v>1</v>
      </c>
      <c r="H53" s="28">
        <v>1</v>
      </c>
      <c r="I53" s="36" t="s">
        <v>87</v>
      </c>
    </row>
    <row r="54" spans="1:9" s="23" customFormat="1" ht="11.25" customHeight="1" x14ac:dyDescent="0.3">
      <c r="A54" s="26"/>
      <c r="B54" s="37" t="s">
        <v>211</v>
      </c>
      <c r="C54" s="29" t="s">
        <v>103</v>
      </c>
      <c r="D54" s="29" t="s">
        <v>140</v>
      </c>
      <c r="E54" s="29" t="s">
        <v>103</v>
      </c>
      <c r="F54" s="29" t="s">
        <v>140</v>
      </c>
      <c r="G54" s="30">
        <v>1</v>
      </c>
      <c r="H54" s="30">
        <v>1</v>
      </c>
      <c r="I54" s="38" t="s">
        <v>87</v>
      </c>
    </row>
    <row r="55" spans="1:9" s="23" customFormat="1" ht="11.25" customHeight="1" x14ac:dyDescent="0.3">
      <c r="A55" s="26"/>
      <c r="B55" s="37" t="s">
        <v>212</v>
      </c>
      <c r="C55" s="29" t="s">
        <v>108</v>
      </c>
      <c r="D55" s="29" t="s">
        <v>93</v>
      </c>
      <c r="E55" s="29" t="s">
        <v>108</v>
      </c>
      <c r="F55" s="29" t="s">
        <v>93</v>
      </c>
      <c r="G55" s="30">
        <v>1</v>
      </c>
      <c r="H55" s="30">
        <v>1</v>
      </c>
      <c r="I55" s="38" t="s">
        <v>87</v>
      </c>
    </row>
    <row r="56" spans="1:9" s="23" customFormat="1" ht="11.25" customHeight="1" x14ac:dyDescent="0.3">
      <c r="A56" s="26"/>
      <c r="B56" s="37" t="s">
        <v>213</v>
      </c>
      <c r="C56" s="29" t="s">
        <v>98</v>
      </c>
      <c r="D56" s="29" t="s">
        <v>118</v>
      </c>
      <c r="E56" s="29" t="s">
        <v>98</v>
      </c>
      <c r="F56" s="29" t="s">
        <v>118</v>
      </c>
      <c r="G56" s="30">
        <v>1</v>
      </c>
      <c r="H56" s="30">
        <v>1</v>
      </c>
      <c r="I56" s="38" t="s">
        <v>87</v>
      </c>
    </row>
    <row r="57" spans="1:9" s="23" customFormat="1" ht="11.25" customHeight="1" x14ac:dyDescent="0.3">
      <c r="A57" s="26"/>
      <c r="B57" s="37" t="s">
        <v>214</v>
      </c>
      <c r="C57" s="29" t="s">
        <v>96</v>
      </c>
      <c r="D57" s="29" t="s">
        <v>232</v>
      </c>
      <c r="E57" s="29" t="s">
        <v>96</v>
      </c>
      <c r="F57" s="29" t="s">
        <v>232</v>
      </c>
      <c r="G57" s="30">
        <v>1</v>
      </c>
      <c r="H57" s="30">
        <v>1</v>
      </c>
      <c r="I57" s="38" t="s">
        <v>87</v>
      </c>
    </row>
    <row r="58" spans="1:9" s="23" customFormat="1" ht="11.25" customHeight="1" x14ac:dyDescent="0.3">
      <c r="A58" s="26"/>
      <c r="B58" s="37" t="s">
        <v>215</v>
      </c>
      <c r="C58" s="29" t="s">
        <v>229</v>
      </c>
      <c r="D58" s="29" t="s">
        <v>125</v>
      </c>
      <c r="E58" s="29" t="s">
        <v>229</v>
      </c>
      <c r="F58" s="29" t="s">
        <v>125</v>
      </c>
      <c r="G58" s="30">
        <v>1</v>
      </c>
      <c r="H58" s="30">
        <v>1</v>
      </c>
      <c r="I58" s="38" t="s">
        <v>87</v>
      </c>
    </row>
    <row r="59" spans="1:9" s="23" customFormat="1" ht="11.25" customHeight="1" x14ac:dyDescent="0.3">
      <c r="A59" s="26"/>
      <c r="B59" s="35" t="s">
        <v>216</v>
      </c>
      <c r="C59" s="27" t="s">
        <v>134</v>
      </c>
      <c r="D59" s="27" t="s">
        <v>260</v>
      </c>
      <c r="E59" s="27" t="s">
        <v>134</v>
      </c>
      <c r="F59" s="27"/>
      <c r="G59" s="28">
        <v>0.65</v>
      </c>
      <c r="H59" s="28">
        <v>0.5</v>
      </c>
      <c r="I59" s="36" t="s">
        <v>97</v>
      </c>
    </row>
    <row r="60" spans="1:9" s="23" customFormat="1" ht="11.25" customHeight="1" x14ac:dyDescent="0.3">
      <c r="A60" s="26"/>
      <c r="B60" s="37" t="s">
        <v>217</v>
      </c>
      <c r="C60" s="29" t="s">
        <v>134</v>
      </c>
      <c r="D60" s="29" t="s">
        <v>135</v>
      </c>
      <c r="E60" s="29" t="s">
        <v>134</v>
      </c>
      <c r="F60" s="29" t="s">
        <v>135</v>
      </c>
      <c r="G60" s="30">
        <v>1</v>
      </c>
      <c r="H60" s="30">
        <v>1</v>
      </c>
      <c r="I60" s="38" t="s">
        <v>87</v>
      </c>
    </row>
    <row r="61" spans="1:9" s="23" customFormat="1" ht="11.25" customHeight="1" x14ac:dyDescent="0.3">
      <c r="A61" s="26"/>
      <c r="B61" s="37" t="s">
        <v>218</v>
      </c>
      <c r="C61" s="29" t="s">
        <v>136</v>
      </c>
      <c r="D61" s="29" t="s">
        <v>131</v>
      </c>
      <c r="E61" s="29" t="s">
        <v>136</v>
      </c>
      <c r="F61" s="29" t="s">
        <v>131</v>
      </c>
      <c r="G61" s="30">
        <v>1</v>
      </c>
      <c r="H61" s="30">
        <v>1</v>
      </c>
      <c r="I61" s="38" t="s">
        <v>87</v>
      </c>
    </row>
    <row r="62" spans="1:9" s="23" customFormat="1" ht="11.25" customHeight="1" x14ac:dyDescent="0.3">
      <c r="A62" s="26"/>
      <c r="B62" s="37" t="s">
        <v>219</v>
      </c>
      <c r="C62" s="29" t="s">
        <v>127</v>
      </c>
      <c r="D62" s="29" t="s">
        <v>261</v>
      </c>
      <c r="E62" s="29" t="s">
        <v>127</v>
      </c>
      <c r="F62" s="29"/>
      <c r="G62" s="30">
        <v>1</v>
      </c>
      <c r="H62" s="30">
        <v>0.1</v>
      </c>
      <c r="I62" s="38" t="s">
        <v>97</v>
      </c>
    </row>
    <row r="63" spans="1:9" s="23" customFormat="1" ht="11.25" customHeight="1" x14ac:dyDescent="0.3">
      <c r="A63" s="26"/>
      <c r="B63" s="37" t="s">
        <v>220</v>
      </c>
      <c r="C63" s="29" t="s">
        <v>115</v>
      </c>
      <c r="D63" s="29" t="s">
        <v>262</v>
      </c>
      <c r="E63" s="29"/>
      <c r="F63" s="29"/>
      <c r="G63" s="30">
        <v>0</v>
      </c>
      <c r="H63" s="30">
        <v>0</v>
      </c>
      <c r="I63" s="38"/>
    </row>
    <row r="64" spans="1:9" s="23" customFormat="1" ht="11.25" customHeight="1" x14ac:dyDescent="0.3">
      <c r="A64" s="26"/>
      <c r="B64" s="37" t="s">
        <v>221</v>
      </c>
      <c r="C64" s="29" t="s">
        <v>263</v>
      </c>
      <c r="D64" s="29" t="s">
        <v>260</v>
      </c>
      <c r="E64" s="29"/>
      <c r="F64" s="29"/>
      <c r="G64" s="30">
        <v>0</v>
      </c>
      <c r="H64" s="30">
        <v>0</v>
      </c>
      <c r="I64" s="38"/>
    </row>
    <row r="65" spans="1:9" s="23" customFormat="1" ht="11.25" customHeight="1" x14ac:dyDescent="0.3">
      <c r="A65" s="26"/>
      <c r="B65" s="35" t="s">
        <v>222</v>
      </c>
      <c r="C65" s="27" t="s">
        <v>136</v>
      </c>
      <c r="D65" s="27" t="s">
        <v>126</v>
      </c>
      <c r="E65" s="27"/>
      <c r="F65" s="27"/>
      <c r="G65" s="28">
        <v>1</v>
      </c>
      <c r="H65" s="28">
        <v>0</v>
      </c>
      <c r="I65" s="36" t="s">
        <v>97</v>
      </c>
    </row>
    <row r="66" spans="1:9" s="23" customFormat="1" ht="11.25" customHeight="1" thickBot="1" x14ac:dyDescent="0.35">
      <c r="A66" s="26"/>
      <c r="B66" s="39" t="s">
        <v>223</v>
      </c>
      <c r="C66" s="40" t="s">
        <v>136</v>
      </c>
      <c r="D66" s="40" t="s">
        <v>126</v>
      </c>
      <c r="E66" s="40"/>
      <c r="F66" s="40"/>
      <c r="G66" s="41">
        <v>1</v>
      </c>
      <c r="H66" s="41">
        <v>0</v>
      </c>
      <c r="I66" s="42" t="s">
        <v>97</v>
      </c>
    </row>
  </sheetData>
  <mergeCells count="1">
    <mergeCell ref="B1:H1"/>
  </mergeCells>
  <phoneticPr fontId="2" type="noConversion"/>
  <conditionalFormatting sqref="B3:I66">
    <cfRule type="expression" dxfId="1" priority="1">
      <formula>$I3="완료"</formula>
    </cfRule>
    <cfRule type="expression" dxfId="0" priority="2">
      <formula>$I3="지연"</formula>
    </cfRule>
  </conditionalFormatting>
  <pageMargins left="0.23622047244094491" right="0.23622047244094491" top="0.39370078740157483" bottom="0.39370078740157483" header="0" footer="0"/>
  <pageSetup paperSize="8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2"/>
  <sheetViews>
    <sheetView topLeftCell="A56" workbookViewId="0">
      <selection activeCell="B55" sqref="B55:I69"/>
    </sheetView>
  </sheetViews>
  <sheetFormatPr defaultColWidth="83.75" defaultRowHeight="16.5" x14ac:dyDescent="0.3"/>
  <cols>
    <col min="1" max="1" width="10.75" style="11" customWidth="1"/>
    <col min="2" max="2" width="45" bestFit="1" customWidth="1"/>
    <col min="3" max="4" width="12.75" bestFit="1" customWidth="1"/>
    <col min="5" max="6" width="12.125" customWidth="1"/>
    <col min="7" max="7" width="8" bestFit="1" customWidth="1"/>
    <col min="8" max="8" width="10.25" bestFit="1" customWidth="1"/>
    <col min="9" max="9" width="8" bestFit="1" customWidth="1"/>
  </cols>
  <sheetData>
    <row r="1" spans="1:9" ht="27" x14ac:dyDescent="0.3">
      <c r="A1" s="46" t="s">
        <v>239</v>
      </c>
      <c r="B1" s="46" t="s">
        <v>86</v>
      </c>
      <c r="C1" s="46" t="s">
        <v>155</v>
      </c>
      <c r="D1" s="46" t="s">
        <v>156</v>
      </c>
      <c r="E1" s="46" t="s">
        <v>157</v>
      </c>
      <c r="F1" s="46" t="s">
        <v>158</v>
      </c>
      <c r="G1" s="46" t="s">
        <v>159</v>
      </c>
      <c r="H1" s="46" t="s">
        <v>160</v>
      </c>
      <c r="I1" s="46" t="s">
        <v>88</v>
      </c>
    </row>
    <row r="2" spans="1:9" x14ac:dyDescent="0.3">
      <c r="A2" s="47" t="s">
        <v>240</v>
      </c>
      <c r="B2" s="47" t="s">
        <v>255</v>
      </c>
      <c r="C2" s="47" t="s">
        <v>109</v>
      </c>
      <c r="D2" s="47" t="s">
        <v>137</v>
      </c>
      <c r="E2" s="47" t="s">
        <v>109</v>
      </c>
      <c r="F2" s="47"/>
      <c r="G2" s="48">
        <v>0.83</v>
      </c>
      <c r="H2" s="48">
        <v>0.79</v>
      </c>
      <c r="I2" s="47" t="s">
        <v>97</v>
      </c>
    </row>
    <row r="3" spans="1:9" x14ac:dyDescent="0.3">
      <c r="A3" s="47" t="s">
        <v>241</v>
      </c>
      <c r="B3" s="47" t="s">
        <v>256</v>
      </c>
      <c r="C3" s="47" t="s">
        <v>242</v>
      </c>
      <c r="D3" s="47" t="s">
        <v>137</v>
      </c>
      <c r="E3" s="47" t="s">
        <v>242</v>
      </c>
      <c r="F3" s="47"/>
      <c r="G3" s="48">
        <v>0.42</v>
      </c>
      <c r="H3" s="48">
        <v>0.42</v>
      </c>
      <c r="I3" s="47" t="s">
        <v>257</v>
      </c>
    </row>
    <row r="4" spans="1:9" x14ac:dyDescent="0.3">
      <c r="A4" s="47" t="s">
        <v>240</v>
      </c>
      <c r="B4" s="47" t="s">
        <v>138</v>
      </c>
      <c r="C4" s="47" t="s">
        <v>109</v>
      </c>
      <c r="D4" s="47" t="s">
        <v>137</v>
      </c>
      <c r="E4" s="47" t="s">
        <v>133</v>
      </c>
      <c r="F4" s="47"/>
      <c r="G4" s="48">
        <v>0.91</v>
      </c>
      <c r="H4" s="48">
        <v>0.86</v>
      </c>
      <c r="I4" s="47" t="s">
        <v>97</v>
      </c>
    </row>
    <row r="5" spans="1:9" x14ac:dyDescent="0.3">
      <c r="A5" s="47" t="s">
        <v>241</v>
      </c>
      <c r="B5" s="47" t="s">
        <v>163</v>
      </c>
      <c r="C5" s="47" t="s">
        <v>89</v>
      </c>
      <c r="D5" s="47" t="s">
        <v>228</v>
      </c>
      <c r="E5" s="47" t="s">
        <v>89</v>
      </c>
      <c r="F5" s="47"/>
      <c r="G5" s="48">
        <v>1</v>
      </c>
      <c r="H5" s="48">
        <v>0.71</v>
      </c>
      <c r="I5" s="47" t="s">
        <v>97</v>
      </c>
    </row>
    <row r="6" spans="1:9" x14ac:dyDescent="0.3">
      <c r="A6" s="49" t="s">
        <v>240</v>
      </c>
      <c r="B6" s="49" t="s">
        <v>164</v>
      </c>
      <c r="C6" s="49" t="s">
        <v>89</v>
      </c>
      <c r="D6" s="49" t="s">
        <v>90</v>
      </c>
      <c r="E6" s="49" t="s">
        <v>89</v>
      </c>
      <c r="F6" s="49" t="s">
        <v>90</v>
      </c>
      <c r="G6" s="50">
        <v>1</v>
      </c>
      <c r="H6" s="50">
        <v>1</v>
      </c>
      <c r="I6" s="49" t="s">
        <v>87</v>
      </c>
    </row>
    <row r="7" spans="1:9" x14ac:dyDescent="0.3">
      <c r="A7" s="49" t="s">
        <v>240</v>
      </c>
      <c r="B7" s="49" t="s">
        <v>165</v>
      </c>
      <c r="C7" s="49" t="s">
        <v>91</v>
      </c>
      <c r="D7" s="49" t="s">
        <v>92</v>
      </c>
      <c r="E7" s="49" t="s">
        <v>91</v>
      </c>
      <c r="F7" s="49" t="s">
        <v>92</v>
      </c>
      <c r="G7" s="50">
        <v>1</v>
      </c>
      <c r="H7" s="50">
        <v>1</v>
      </c>
      <c r="I7" s="49" t="s">
        <v>87</v>
      </c>
    </row>
    <row r="8" spans="1:9" x14ac:dyDescent="0.3">
      <c r="A8" s="47" t="s">
        <v>241</v>
      </c>
      <c r="B8" s="47" t="s">
        <v>166</v>
      </c>
      <c r="C8" s="47" t="s">
        <v>92</v>
      </c>
      <c r="D8" s="47" t="s">
        <v>228</v>
      </c>
      <c r="E8" s="47" t="s">
        <v>92</v>
      </c>
      <c r="F8" s="47"/>
      <c r="G8" s="48">
        <v>1</v>
      </c>
      <c r="H8" s="48">
        <v>0.53</v>
      </c>
      <c r="I8" s="47" t="s">
        <v>97</v>
      </c>
    </row>
    <row r="9" spans="1:9" x14ac:dyDescent="0.3">
      <c r="A9" s="49" t="s">
        <v>240</v>
      </c>
      <c r="B9" s="49" t="s">
        <v>167</v>
      </c>
      <c r="C9" s="49" t="s">
        <v>92</v>
      </c>
      <c r="D9" s="49" t="s">
        <v>92</v>
      </c>
      <c r="E9" s="49" t="s">
        <v>92</v>
      </c>
      <c r="F9" s="49" t="s">
        <v>92</v>
      </c>
      <c r="G9" s="50">
        <v>1</v>
      </c>
      <c r="H9" s="50">
        <v>1</v>
      </c>
      <c r="I9" s="49" t="s">
        <v>87</v>
      </c>
    </row>
    <row r="10" spans="1:9" x14ac:dyDescent="0.3">
      <c r="A10" s="49" t="s">
        <v>240</v>
      </c>
      <c r="B10" s="49" t="s">
        <v>168</v>
      </c>
      <c r="C10" s="49" t="s">
        <v>93</v>
      </c>
      <c r="D10" s="49" t="s">
        <v>94</v>
      </c>
      <c r="E10" s="49" t="s">
        <v>93</v>
      </c>
      <c r="F10" s="49" t="s">
        <v>94</v>
      </c>
      <c r="G10" s="50">
        <v>1</v>
      </c>
      <c r="H10" s="50">
        <v>1</v>
      </c>
      <c r="I10" s="49" t="s">
        <v>87</v>
      </c>
    </row>
    <row r="11" spans="1:9" x14ac:dyDescent="0.3">
      <c r="A11" s="49" t="s">
        <v>240</v>
      </c>
      <c r="B11" s="49" t="s">
        <v>169</v>
      </c>
      <c r="C11" s="49" t="s">
        <v>93</v>
      </c>
      <c r="D11" s="49" t="s">
        <v>94</v>
      </c>
      <c r="E11" s="49" t="s">
        <v>93</v>
      </c>
      <c r="F11" s="49" t="s">
        <v>94</v>
      </c>
      <c r="G11" s="50">
        <v>1</v>
      </c>
      <c r="H11" s="50">
        <v>1</v>
      </c>
      <c r="I11" s="49" t="s">
        <v>87</v>
      </c>
    </row>
    <row r="12" spans="1:9" x14ac:dyDescent="0.3">
      <c r="A12" s="49" t="s">
        <v>240</v>
      </c>
      <c r="B12" s="49" t="s">
        <v>170</v>
      </c>
      <c r="C12" s="49" t="s">
        <v>102</v>
      </c>
      <c r="D12" s="49" t="s">
        <v>102</v>
      </c>
      <c r="E12" s="49" t="s">
        <v>102</v>
      </c>
      <c r="F12" s="49" t="s">
        <v>102</v>
      </c>
      <c r="G12" s="50">
        <v>1</v>
      </c>
      <c r="H12" s="50">
        <v>1</v>
      </c>
      <c r="I12" s="49" t="s">
        <v>87</v>
      </c>
    </row>
    <row r="13" spans="1:9" x14ac:dyDescent="0.3">
      <c r="A13" s="49" t="s">
        <v>240</v>
      </c>
      <c r="B13" s="49" t="s">
        <v>171</v>
      </c>
      <c r="C13" s="49" t="s">
        <v>141</v>
      </c>
      <c r="D13" s="49" t="s">
        <v>141</v>
      </c>
      <c r="E13" s="49" t="s">
        <v>141</v>
      </c>
      <c r="F13" s="49"/>
      <c r="G13" s="50">
        <v>1</v>
      </c>
      <c r="H13" s="50">
        <v>0.3</v>
      </c>
      <c r="I13" s="49" t="s">
        <v>97</v>
      </c>
    </row>
    <row r="14" spans="1:9" x14ac:dyDescent="0.3">
      <c r="A14" s="49" t="s">
        <v>240</v>
      </c>
      <c r="B14" s="49" t="s">
        <v>172</v>
      </c>
      <c r="C14" s="49" t="s">
        <v>152</v>
      </c>
      <c r="D14" s="49" t="s">
        <v>96</v>
      </c>
      <c r="E14" s="49" t="s">
        <v>152</v>
      </c>
      <c r="F14" s="49" t="s">
        <v>96</v>
      </c>
      <c r="G14" s="50">
        <v>1</v>
      </c>
      <c r="H14" s="50">
        <v>1</v>
      </c>
      <c r="I14" s="49" t="s">
        <v>87</v>
      </c>
    </row>
    <row r="15" spans="1:9" x14ac:dyDescent="0.3">
      <c r="A15" s="49" t="s">
        <v>240</v>
      </c>
      <c r="B15" s="49" t="s">
        <v>173</v>
      </c>
      <c r="C15" s="49" t="s">
        <v>122</v>
      </c>
      <c r="D15" s="49" t="s">
        <v>228</v>
      </c>
      <c r="E15" s="49" t="s">
        <v>122</v>
      </c>
      <c r="F15" s="49"/>
      <c r="G15" s="50">
        <v>1</v>
      </c>
      <c r="H15" s="50">
        <v>0.3</v>
      </c>
      <c r="I15" s="49" t="s">
        <v>97</v>
      </c>
    </row>
    <row r="16" spans="1:9" x14ac:dyDescent="0.3">
      <c r="A16" s="47" t="s">
        <v>241</v>
      </c>
      <c r="B16" s="47" t="s">
        <v>174</v>
      </c>
      <c r="C16" s="47" t="s">
        <v>92</v>
      </c>
      <c r="D16" s="47" t="s">
        <v>153</v>
      </c>
      <c r="E16" s="47" t="s">
        <v>92</v>
      </c>
      <c r="F16" s="47" t="s">
        <v>153</v>
      </c>
      <c r="G16" s="48">
        <v>1</v>
      </c>
      <c r="H16" s="48">
        <v>1</v>
      </c>
      <c r="I16" s="47" t="s">
        <v>87</v>
      </c>
    </row>
    <row r="17" spans="1:9" x14ac:dyDescent="0.3">
      <c r="A17" s="49" t="s">
        <v>240</v>
      </c>
      <c r="B17" s="49" t="s">
        <v>175</v>
      </c>
      <c r="C17" s="49" t="s">
        <v>92</v>
      </c>
      <c r="D17" s="49" t="s">
        <v>153</v>
      </c>
      <c r="E17" s="49" t="s">
        <v>92</v>
      </c>
      <c r="F17" s="49" t="s">
        <v>153</v>
      </c>
      <c r="G17" s="50">
        <v>1</v>
      </c>
      <c r="H17" s="50">
        <v>1</v>
      </c>
      <c r="I17" s="49" t="s">
        <v>87</v>
      </c>
    </row>
    <row r="18" spans="1:9" x14ac:dyDescent="0.3">
      <c r="A18" s="47" t="s">
        <v>241</v>
      </c>
      <c r="B18" s="47" t="s">
        <v>176</v>
      </c>
      <c r="C18" s="47" t="s">
        <v>92</v>
      </c>
      <c r="D18" s="47" t="s">
        <v>141</v>
      </c>
      <c r="E18" s="47" t="s">
        <v>92</v>
      </c>
      <c r="F18" s="47" t="s">
        <v>141</v>
      </c>
      <c r="G18" s="48">
        <v>1</v>
      </c>
      <c r="H18" s="48">
        <v>1</v>
      </c>
      <c r="I18" s="47" t="s">
        <v>87</v>
      </c>
    </row>
    <row r="19" spans="1:9" x14ac:dyDescent="0.3">
      <c r="A19" s="49" t="s">
        <v>240</v>
      </c>
      <c r="B19" s="49" t="s">
        <v>177</v>
      </c>
      <c r="C19" s="49" t="s">
        <v>92</v>
      </c>
      <c r="D19" s="49" t="s">
        <v>116</v>
      </c>
      <c r="E19" s="49" t="s">
        <v>92</v>
      </c>
      <c r="F19" s="49" t="s">
        <v>116</v>
      </c>
      <c r="G19" s="50">
        <v>1</v>
      </c>
      <c r="H19" s="50">
        <v>1</v>
      </c>
      <c r="I19" s="49" t="s">
        <v>87</v>
      </c>
    </row>
    <row r="20" spans="1:9" x14ac:dyDescent="0.3">
      <c r="A20" s="49" t="s">
        <v>240</v>
      </c>
      <c r="B20" s="49" t="s">
        <v>178</v>
      </c>
      <c r="C20" s="49" t="s">
        <v>95</v>
      </c>
      <c r="D20" s="49" t="s">
        <v>154</v>
      </c>
      <c r="E20" s="49" t="s">
        <v>95</v>
      </c>
      <c r="F20" s="49" t="s">
        <v>154</v>
      </c>
      <c r="G20" s="50">
        <v>1</v>
      </c>
      <c r="H20" s="50">
        <v>1</v>
      </c>
      <c r="I20" s="49" t="s">
        <v>87</v>
      </c>
    </row>
    <row r="21" spans="1:9" x14ac:dyDescent="0.3">
      <c r="A21" s="49" t="s">
        <v>240</v>
      </c>
      <c r="B21" s="49" t="s">
        <v>179</v>
      </c>
      <c r="C21" s="49" t="s">
        <v>98</v>
      </c>
      <c r="D21" s="49" t="s">
        <v>120</v>
      </c>
      <c r="E21" s="49" t="s">
        <v>98</v>
      </c>
      <c r="F21" s="49" t="s">
        <v>120</v>
      </c>
      <c r="G21" s="50">
        <v>1</v>
      </c>
      <c r="H21" s="50">
        <v>1</v>
      </c>
      <c r="I21" s="49" t="s">
        <v>87</v>
      </c>
    </row>
    <row r="22" spans="1:9" x14ac:dyDescent="0.3">
      <c r="A22" s="49" t="s">
        <v>240</v>
      </c>
      <c r="B22" s="49" t="s">
        <v>180</v>
      </c>
      <c r="C22" s="49" t="s">
        <v>99</v>
      </c>
      <c r="D22" s="49" t="s">
        <v>99</v>
      </c>
      <c r="E22" s="49" t="s">
        <v>99</v>
      </c>
      <c r="F22" s="49" t="s">
        <v>99</v>
      </c>
      <c r="G22" s="50">
        <v>1</v>
      </c>
      <c r="H22" s="50">
        <v>1</v>
      </c>
      <c r="I22" s="49" t="s">
        <v>87</v>
      </c>
    </row>
    <row r="23" spans="1:9" x14ac:dyDescent="0.3">
      <c r="A23" s="49" t="s">
        <v>240</v>
      </c>
      <c r="B23" s="49" t="s">
        <v>181</v>
      </c>
      <c r="C23" s="49" t="s">
        <v>96</v>
      </c>
      <c r="D23" s="49" t="s">
        <v>141</v>
      </c>
      <c r="E23" s="49" t="s">
        <v>96</v>
      </c>
      <c r="F23" s="49" t="s">
        <v>141</v>
      </c>
      <c r="G23" s="50">
        <v>1</v>
      </c>
      <c r="H23" s="50">
        <v>1</v>
      </c>
      <c r="I23" s="49" t="s">
        <v>87</v>
      </c>
    </row>
    <row r="24" spans="1:9" x14ac:dyDescent="0.3">
      <c r="A24" s="47" t="s">
        <v>241</v>
      </c>
      <c r="B24" s="47" t="s">
        <v>182</v>
      </c>
      <c r="C24" s="47" t="s">
        <v>92</v>
      </c>
      <c r="D24" s="47" t="s">
        <v>127</v>
      </c>
      <c r="E24" s="47" t="s">
        <v>92</v>
      </c>
      <c r="F24" s="47"/>
      <c r="G24" s="48">
        <v>1</v>
      </c>
      <c r="H24" s="48">
        <v>0.96</v>
      </c>
      <c r="I24" s="47" t="s">
        <v>97</v>
      </c>
    </row>
    <row r="25" spans="1:9" x14ac:dyDescent="0.3">
      <c r="A25" s="49" t="s">
        <v>240</v>
      </c>
      <c r="B25" s="49" t="s">
        <v>183</v>
      </c>
      <c r="C25" s="49" t="s">
        <v>92</v>
      </c>
      <c r="D25" s="49" t="s">
        <v>117</v>
      </c>
      <c r="E25" s="49" t="s">
        <v>92</v>
      </c>
      <c r="F25" s="49" t="s">
        <v>117</v>
      </c>
      <c r="G25" s="50">
        <v>1</v>
      </c>
      <c r="H25" s="50">
        <v>1</v>
      </c>
      <c r="I25" s="49" t="s">
        <v>87</v>
      </c>
    </row>
    <row r="26" spans="1:9" x14ac:dyDescent="0.3">
      <c r="A26" s="49" t="s">
        <v>240</v>
      </c>
      <c r="B26" s="49" t="s">
        <v>184</v>
      </c>
      <c r="C26" s="49" t="s">
        <v>98</v>
      </c>
      <c r="D26" s="49" t="s">
        <v>96</v>
      </c>
      <c r="E26" s="49" t="s">
        <v>98</v>
      </c>
      <c r="F26" s="49" t="s">
        <v>96</v>
      </c>
      <c r="G26" s="50">
        <v>1</v>
      </c>
      <c r="H26" s="50">
        <v>1</v>
      </c>
      <c r="I26" s="49" t="s">
        <v>87</v>
      </c>
    </row>
    <row r="27" spans="1:9" x14ac:dyDescent="0.3">
      <c r="A27" s="49" t="s">
        <v>240</v>
      </c>
      <c r="B27" s="49" t="s">
        <v>185</v>
      </c>
      <c r="C27" s="49" t="s">
        <v>101</v>
      </c>
      <c r="D27" s="49" t="s">
        <v>127</v>
      </c>
      <c r="E27" s="49" t="s">
        <v>101</v>
      </c>
      <c r="F27" s="49" t="s">
        <v>127</v>
      </c>
      <c r="G27" s="50">
        <v>1</v>
      </c>
      <c r="H27" s="50">
        <v>1</v>
      </c>
      <c r="I27" s="49" t="s">
        <v>87</v>
      </c>
    </row>
    <row r="28" spans="1:9" x14ac:dyDescent="0.3">
      <c r="A28" s="49" t="s">
        <v>240</v>
      </c>
      <c r="B28" s="49" t="s">
        <v>186</v>
      </c>
      <c r="C28" s="49" t="s">
        <v>135</v>
      </c>
      <c r="D28" s="49" t="s">
        <v>125</v>
      </c>
      <c r="E28" s="49" t="s">
        <v>135</v>
      </c>
      <c r="F28" s="49"/>
      <c r="G28" s="50">
        <v>1</v>
      </c>
      <c r="H28" s="50">
        <v>0.45</v>
      </c>
      <c r="I28" s="49" t="s">
        <v>97</v>
      </c>
    </row>
    <row r="29" spans="1:9" x14ac:dyDescent="0.3">
      <c r="A29" s="47" t="s">
        <v>241</v>
      </c>
      <c r="B29" s="47" t="s">
        <v>187</v>
      </c>
      <c r="C29" s="47" t="s">
        <v>100</v>
      </c>
      <c r="D29" s="47" t="s">
        <v>243</v>
      </c>
      <c r="E29" s="47" t="s">
        <v>100</v>
      </c>
      <c r="F29" s="47" t="s">
        <v>243</v>
      </c>
      <c r="G29" s="48">
        <v>1</v>
      </c>
      <c r="H29" s="48">
        <v>1</v>
      </c>
      <c r="I29" s="47" t="s">
        <v>87</v>
      </c>
    </row>
    <row r="30" spans="1:9" x14ac:dyDescent="0.3">
      <c r="A30" s="49" t="s">
        <v>240</v>
      </c>
      <c r="B30" s="49" t="s">
        <v>188</v>
      </c>
      <c r="C30" s="49" t="s">
        <v>100</v>
      </c>
      <c r="D30" s="49" t="s">
        <v>243</v>
      </c>
      <c r="E30" s="49" t="s">
        <v>100</v>
      </c>
      <c r="F30" s="49" t="s">
        <v>243</v>
      </c>
      <c r="G30" s="50">
        <v>1</v>
      </c>
      <c r="H30" s="50">
        <v>1</v>
      </c>
      <c r="I30" s="49" t="s">
        <v>87</v>
      </c>
    </row>
    <row r="31" spans="1:9" x14ac:dyDescent="0.3">
      <c r="A31" s="49" t="s">
        <v>240</v>
      </c>
      <c r="B31" s="49" t="s">
        <v>189</v>
      </c>
      <c r="C31" s="49" t="s">
        <v>102</v>
      </c>
      <c r="D31" s="49" t="s">
        <v>243</v>
      </c>
      <c r="E31" s="49" t="s">
        <v>102</v>
      </c>
      <c r="F31" s="49" t="s">
        <v>243</v>
      </c>
      <c r="G31" s="50">
        <v>1</v>
      </c>
      <c r="H31" s="50">
        <v>1</v>
      </c>
      <c r="I31" s="49" t="s">
        <v>87</v>
      </c>
    </row>
    <row r="32" spans="1:9" x14ac:dyDescent="0.3">
      <c r="A32" s="47" t="s">
        <v>241</v>
      </c>
      <c r="B32" s="47" t="s">
        <v>190</v>
      </c>
      <c r="C32" s="47" t="s">
        <v>102</v>
      </c>
      <c r="D32" s="47" t="s">
        <v>225</v>
      </c>
      <c r="E32" s="47" t="s">
        <v>102</v>
      </c>
      <c r="F32" s="47" t="s">
        <v>225</v>
      </c>
      <c r="G32" s="48">
        <v>1</v>
      </c>
      <c r="H32" s="48">
        <v>1</v>
      </c>
      <c r="I32" s="47" t="s">
        <v>87</v>
      </c>
    </row>
    <row r="33" spans="1:9" x14ac:dyDescent="0.3">
      <c r="A33" s="49" t="s">
        <v>240</v>
      </c>
      <c r="B33" s="49" t="s">
        <v>191</v>
      </c>
      <c r="C33" s="49" t="s">
        <v>102</v>
      </c>
      <c r="D33" s="49" t="s">
        <v>225</v>
      </c>
      <c r="E33" s="49" t="s">
        <v>102</v>
      </c>
      <c r="F33" s="49" t="s">
        <v>225</v>
      </c>
      <c r="G33" s="50">
        <v>1</v>
      </c>
      <c r="H33" s="50">
        <v>1</v>
      </c>
      <c r="I33" s="49" t="s">
        <v>87</v>
      </c>
    </row>
    <row r="34" spans="1:9" x14ac:dyDescent="0.3">
      <c r="A34" s="47" t="s">
        <v>241</v>
      </c>
      <c r="B34" s="47" t="s">
        <v>192</v>
      </c>
      <c r="C34" s="47" t="s">
        <v>121</v>
      </c>
      <c r="D34" s="47" t="s">
        <v>230</v>
      </c>
      <c r="E34" s="47" t="s">
        <v>121</v>
      </c>
      <c r="F34" s="47" t="s">
        <v>230</v>
      </c>
      <c r="G34" s="48">
        <v>1</v>
      </c>
      <c r="H34" s="48">
        <v>1</v>
      </c>
      <c r="I34" s="47" t="s">
        <v>87</v>
      </c>
    </row>
    <row r="35" spans="1:9" x14ac:dyDescent="0.3">
      <c r="A35" s="49" t="s">
        <v>240</v>
      </c>
      <c r="B35" s="49" t="s">
        <v>193</v>
      </c>
      <c r="C35" s="49" t="s">
        <v>121</v>
      </c>
      <c r="D35" s="49" t="s">
        <v>122</v>
      </c>
      <c r="E35" s="49" t="s">
        <v>121</v>
      </c>
      <c r="F35" s="49" t="s">
        <v>122</v>
      </c>
      <c r="G35" s="50">
        <v>1</v>
      </c>
      <c r="H35" s="50">
        <v>1</v>
      </c>
      <c r="I35" s="49" t="s">
        <v>87</v>
      </c>
    </row>
    <row r="36" spans="1:9" x14ac:dyDescent="0.3">
      <c r="A36" s="49" t="s">
        <v>240</v>
      </c>
      <c r="B36" s="49" t="s">
        <v>194</v>
      </c>
      <c r="C36" s="49" t="s">
        <v>231</v>
      </c>
      <c r="D36" s="49" t="s">
        <v>230</v>
      </c>
      <c r="E36" s="49" t="s">
        <v>231</v>
      </c>
      <c r="F36" s="49" t="s">
        <v>230</v>
      </c>
      <c r="G36" s="50">
        <v>1</v>
      </c>
      <c r="H36" s="50">
        <v>1</v>
      </c>
      <c r="I36" s="49" t="s">
        <v>87</v>
      </c>
    </row>
    <row r="37" spans="1:9" x14ac:dyDescent="0.3">
      <c r="A37" s="47" t="s">
        <v>241</v>
      </c>
      <c r="B37" s="47" t="s">
        <v>195</v>
      </c>
      <c r="C37" s="47" t="s">
        <v>123</v>
      </c>
      <c r="D37" s="47" t="s">
        <v>132</v>
      </c>
      <c r="E37" s="47" t="s">
        <v>123</v>
      </c>
      <c r="F37" s="47"/>
      <c r="G37" s="48">
        <v>0.93</v>
      </c>
      <c r="H37" s="48">
        <v>0.87</v>
      </c>
      <c r="I37" s="47" t="s">
        <v>97</v>
      </c>
    </row>
    <row r="38" spans="1:9" x14ac:dyDescent="0.3">
      <c r="A38" s="49" t="s">
        <v>240</v>
      </c>
      <c r="B38" s="49" t="s">
        <v>196</v>
      </c>
      <c r="C38" s="49" t="s">
        <v>123</v>
      </c>
      <c r="D38" s="49" t="s">
        <v>132</v>
      </c>
      <c r="E38" s="49" t="s">
        <v>123</v>
      </c>
      <c r="F38" s="49" t="s">
        <v>132</v>
      </c>
      <c r="G38" s="50">
        <v>0.92</v>
      </c>
      <c r="H38" s="50">
        <v>1</v>
      </c>
      <c r="I38" s="49" t="s">
        <v>87</v>
      </c>
    </row>
    <row r="39" spans="1:9" x14ac:dyDescent="0.3">
      <c r="A39" s="49" t="s">
        <v>240</v>
      </c>
      <c r="B39" s="49" t="s">
        <v>197</v>
      </c>
      <c r="C39" s="49" t="s">
        <v>126</v>
      </c>
      <c r="D39" s="49" t="s">
        <v>132</v>
      </c>
      <c r="E39" s="49" t="s">
        <v>126</v>
      </c>
      <c r="F39" s="49" t="s">
        <v>132</v>
      </c>
      <c r="G39" s="50">
        <v>0.91</v>
      </c>
      <c r="H39" s="50">
        <v>1</v>
      </c>
      <c r="I39" s="49" t="s">
        <v>87</v>
      </c>
    </row>
    <row r="40" spans="1:9" x14ac:dyDescent="0.3">
      <c r="A40" s="49" t="s">
        <v>240</v>
      </c>
      <c r="B40" s="49" t="s">
        <v>198</v>
      </c>
      <c r="C40" s="49" t="s">
        <v>128</v>
      </c>
      <c r="D40" s="49" t="s">
        <v>129</v>
      </c>
      <c r="E40" s="49"/>
      <c r="F40" s="49"/>
      <c r="G40" s="50">
        <v>1</v>
      </c>
      <c r="H40" s="50">
        <v>0</v>
      </c>
      <c r="I40" s="49" t="s">
        <v>97</v>
      </c>
    </row>
    <row r="41" spans="1:9" x14ac:dyDescent="0.3">
      <c r="A41" s="49" t="s">
        <v>240</v>
      </c>
      <c r="B41" s="49" t="s">
        <v>199</v>
      </c>
      <c r="C41" s="49" t="s">
        <v>130</v>
      </c>
      <c r="D41" s="49" t="s">
        <v>124</v>
      </c>
      <c r="E41" s="49"/>
      <c r="F41" s="49"/>
      <c r="G41" s="50">
        <v>1</v>
      </c>
      <c r="H41" s="50">
        <v>0</v>
      </c>
      <c r="I41" s="49" t="s">
        <v>97</v>
      </c>
    </row>
    <row r="42" spans="1:9" x14ac:dyDescent="0.3">
      <c r="A42" s="47" t="s">
        <v>240</v>
      </c>
      <c r="B42" s="47" t="s">
        <v>200</v>
      </c>
      <c r="C42" s="47" t="s">
        <v>123</v>
      </c>
      <c r="D42" s="47" t="s">
        <v>115</v>
      </c>
      <c r="E42" s="47" t="s">
        <v>123</v>
      </c>
      <c r="F42" s="47"/>
      <c r="G42" s="48">
        <v>0.61</v>
      </c>
      <c r="H42" s="48">
        <v>0.21</v>
      </c>
      <c r="I42" s="47" t="s">
        <v>97</v>
      </c>
    </row>
    <row r="43" spans="1:9" x14ac:dyDescent="0.3">
      <c r="A43" s="49" t="s">
        <v>241</v>
      </c>
      <c r="B43" s="49" t="s">
        <v>201</v>
      </c>
      <c r="C43" s="49" t="s">
        <v>132</v>
      </c>
      <c r="D43" s="49" t="s">
        <v>132</v>
      </c>
      <c r="E43" s="49" t="s">
        <v>132</v>
      </c>
      <c r="F43" s="49" t="s">
        <v>132</v>
      </c>
      <c r="G43" s="50">
        <v>0</v>
      </c>
      <c r="H43" s="50">
        <v>1</v>
      </c>
      <c r="I43" s="49" t="s">
        <v>87</v>
      </c>
    </row>
    <row r="44" spans="1:9" x14ac:dyDescent="0.3">
      <c r="A44" s="49" t="s">
        <v>240</v>
      </c>
      <c r="B44" s="49" t="s">
        <v>202</v>
      </c>
      <c r="C44" s="49" t="s">
        <v>132</v>
      </c>
      <c r="D44" s="49" t="s">
        <v>132</v>
      </c>
      <c r="E44" s="49" t="s">
        <v>132</v>
      </c>
      <c r="F44" s="49" t="s">
        <v>132</v>
      </c>
      <c r="G44" s="50">
        <v>0</v>
      </c>
      <c r="H44" s="50">
        <v>1</v>
      </c>
      <c r="I44" s="49" t="s">
        <v>87</v>
      </c>
    </row>
    <row r="45" spans="1:9" x14ac:dyDescent="0.3">
      <c r="A45" s="49" t="s">
        <v>240</v>
      </c>
      <c r="B45" s="49" t="s">
        <v>203</v>
      </c>
      <c r="C45" s="49" t="s">
        <v>258</v>
      </c>
      <c r="D45" s="49" t="s">
        <v>132</v>
      </c>
      <c r="E45" s="49" t="s">
        <v>258</v>
      </c>
      <c r="F45" s="49"/>
      <c r="G45" s="50">
        <v>0</v>
      </c>
      <c r="H45" s="50">
        <v>0.5</v>
      </c>
      <c r="I45" s="49"/>
    </row>
    <row r="46" spans="1:9" x14ac:dyDescent="0.3">
      <c r="A46" s="49" t="s">
        <v>240</v>
      </c>
      <c r="B46" s="49" t="s">
        <v>204</v>
      </c>
      <c r="C46" s="49" t="s">
        <v>132</v>
      </c>
      <c r="D46" s="49" t="s">
        <v>259</v>
      </c>
      <c r="E46" s="49" t="s">
        <v>132</v>
      </c>
      <c r="F46" s="49"/>
      <c r="G46" s="50">
        <v>0</v>
      </c>
      <c r="H46" s="50">
        <v>0.5</v>
      </c>
      <c r="I46" s="49"/>
    </row>
    <row r="47" spans="1:9" x14ac:dyDescent="0.3">
      <c r="A47" s="49" t="s">
        <v>240</v>
      </c>
      <c r="B47" s="49" t="s">
        <v>205</v>
      </c>
      <c r="C47" s="49" t="s">
        <v>132</v>
      </c>
      <c r="D47" s="49" t="s">
        <v>132</v>
      </c>
      <c r="E47" s="49" t="s">
        <v>132</v>
      </c>
      <c r="F47" s="49"/>
      <c r="G47" s="50">
        <v>0</v>
      </c>
      <c r="H47" s="50">
        <v>0.5</v>
      </c>
      <c r="I47" s="49"/>
    </row>
    <row r="48" spans="1:9" x14ac:dyDescent="0.3">
      <c r="A48" s="49" t="s">
        <v>240</v>
      </c>
      <c r="B48" s="49" t="s">
        <v>206</v>
      </c>
      <c r="C48" s="49" t="s">
        <v>123</v>
      </c>
      <c r="D48" s="49" t="s">
        <v>132</v>
      </c>
      <c r="E48" s="49"/>
      <c r="F48" s="49"/>
      <c r="G48" s="50">
        <v>0.92</v>
      </c>
      <c r="H48" s="50">
        <v>0</v>
      </c>
      <c r="I48" s="49" t="s">
        <v>97</v>
      </c>
    </row>
    <row r="49" spans="1:9" x14ac:dyDescent="0.3">
      <c r="A49" s="47" t="s">
        <v>241</v>
      </c>
      <c r="B49" s="47" t="s">
        <v>207</v>
      </c>
      <c r="C49" s="47" t="s">
        <v>98</v>
      </c>
      <c r="D49" s="47" t="s">
        <v>224</v>
      </c>
      <c r="E49" s="47" t="s">
        <v>98</v>
      </c>
      <c r="F49" s="47"/>
      <c r="G49" s="48">
        <v>0.76</v>
      </c>
      <c r="H49" s="48">
        <v>0.78</v>
      </c>
      <c r="I49" s="47" t="s">
        <v>257</v>
      </c>
    </row>
    <row r="50" spans="1:9" x14ac:dyDescent="0.3">
      <c r="A50" s="49" t="s">
        <v>240</v>
      </c>
      <c r="B50" s="49" t="s">
        <v>208</v>
      </c>
      <c r="C50" s="49" t="s">
        <v>98</v>
      </c>
      <c r="D50" s="49" t="s">
        <v>119</v>
      </c>
      <c r="E50" s="49" t="s">
        <v>98</v>
      </c>
      <c r="F50" s="49"/>
      <c r="G50" s="50">
        <v>1</v>
      </c>
      <c r="H50" s="50">
        <v>0.85</v>
      </c>
      <c r="I50" s="49" t="s">
        <v>97</v>
      </c>
    </row>
    <row r="51" spans="1:9" x14ac:dyDescent="0.3">
      <c r="A51" s="49" t="s">
        <v>240</v>
      </c>
      <c r="B51" s="49" t="s">
        <v>209</v>
      </c>
      <c r="C51" s="49" t="s">
        <v>226</v>
      </c>
      <c r="D51" s="49" t="s">
        <v>224</v>
      </c>
      <c r="E51" s="49" t="s">
        <v>226</v>
      </c>
      <c r="F51" s="49"/>
      <c r="G51" s="50">
        <v>0.5</v>
      </c>
      <c r="H51" s="50">
        <v>0.7</v>
      </c>
      <c r="I51" s="49" t="s">
        <v>257</v>
      </c>
    </row>
    <row r="52" spans="1:9" x14ac:dyDescent="0.3">
      <c r="A52" s="47" t="s">
        <v>241</v>
      </c>
      <c r="B52" s="47" t="s">
        <v>244</v>
      </c>
      <c r="C52" s="47" t="s">
        <v>132</v>
      </c>
      <c r="D52" s="47" t="s">
        <v>245</v>
      </c>
      <c r="E52" s="47"/>
      <c r="F52" s="47"/>
      <c r="G52" s="48">
        <v>0</v>
      </c>
      <c r="H52" s="48">
        <v>0</v>
      </c>
      <c r="I52" s="47"/>
    </row>
    <row r="53" spans="1:9" x14ac:dyDescent="0.3">
      <c r="A53" s="49" t="s">
        <v>240</v>
      </c>
      <c r="B53" s="49" t="s">
        <v>248</v>
      </c>
      <c r="C53" s="49" t="s">
        <v>132</v>
      </c>
      <c r="D53" s="49" t="s">
        <v>245</v>
      </c>
      <c r="E53" s="49"/>
      <c r="F53" s="49"/>
      <c r="G53" s="50">
        <v>0</v>
      </c>
      <c r="H53" s="50">
        <v>0</v>
      </c>
      <c r="I53" s="49"/>
    </row>
    <row r="54" spans="1:9" x14ac:dyDescent="0.3">
      <c r="A54" s="47" t="s">
        <v>241</v>
      </c>
      <c r="B54" s="47" t="s">
        <v>246</v>
      </c>
      <c r="C54" s="47" t="s">
        <v>131</v>
      </c>
      <c r="D54" s="47" t="s">
        <v>247</v>
      </c>
      <c r="E54" s="47"/>
      <c r="F54" s="47"/>
      <c r="G54" s="48">
        <v>1</v>
      </c>
      <c r="H54" s="48">
        <v>0</v>
      </c>
      <c r="I54" s="47" t="s">
        <v>97</v>
      </c>
    </row>
    <row r="55" spans="1:9" x14ac:dyDescent="0.3">
      <c r="A55" s="47" t="s">
        <v>241</v>
      </c>
      <c r="B55" s="47" t="s">
        <v>139</v>
      </c>
      <c r="C55" s="47" t="s">
        <v>109</v>
      </c>
      <c r="D55" s="47" t="s">
        <v>260</v>
      </c>
      <c r="E55" s="47" t="s">
        <v>109</v>
      </c>
      <c r="F55" s="47"/>
      <c r="G55" s="48">
        <v>0.83</v>
      </c>
      <c r="H55" s="48">
        <v>0.77</v>
      </c>
      <c r="I55" s="47" t="s">
        <v>97</v>
      </c>
    </row>
    <row r="56" spans="1:9" x14ac:dyDescent="0.3">
      <c r="A56" s="47" t="s">
        <v>241</v>
      </c>
      <c r="B56" s="47" t="s">
        <v>210</v>
      </c>
      <c r="C56" s="47" t="s">
        <v>103</v>
      </c>
      <c r="D56" s="47" t="s">
        <v>125</v>
      </c>
      <c r="E56" s="47" t="s">
        <v>103</v>
      </c>
      <c r="F56" s="47" t="s">
        <v>125</v>
      </c>
      <c r="G56" s="48">
        <v>1</v>
      </c>
      <c r="H56" s="48">
        <v>1</v>
      </c>
      <c r="I56" s="47" t="s">
        <v>87</v>
      </c>
    </row>
    <row r="57" spans="1:9" x14ac:dyDescent="0.3">
      <c r="A57" s="49" t="s">
        <v>241</v>
      </c>
      <c r="B57" s="49" t="s">
        <v>211</v>
      </c>
      <c r="C57" s="49" t="s">
        <v>103</v>
      </c>
      <c r="D57" s="49" t="s">
        <v>140</v>
      </c>
      <c r="E57" s="49" t="s">
        <v>103</v>
      </c>
      <c r="F57" s="49" t="s">
        <v>140</v>
      </c>
      <c r="G57" s="50">
        <v>1</v>
      </c>
      <c r="H57" s="50">
        <v>1</v>
      </c>
      <c r="I57" s="49" t="s">
        <v>87</v>
      </c>
    </row>
    <row r="58" spans="1:9" x14ac:dyDescent="0.3">
      <c r="A58" s="49" t="s">
        <v>241</v>
      </c>
      <c r="B58" s="51" t="s">
        <v>212</v>
      </c>
      <c r="C58" s="49" t="s">
        <v>108</v>
      </c>
      <c r="D58" s="49" t="s">
        <v>93</v>
      </c>
      <c r="E58" s="49" t="s">
        <v>108</v>
      </c>
      <c r="F58" s="49" t="s">
        <v>93</v>
      </c>
      <c r="G58" s="50">
        <v>1</v>
      </c>
      <c r="H58" s="50">
        <v>1</v>
      </c>
      <c r="I58" s="49" t="s">
        <v>87</v>
      </c>
    </row>
    <row r="59" spans="1:9" x14ac:dyDescent="0.3">
      <c r="A59" s="49" t="s">
        <v>241</v>
      </c>
      <c r="B59" s="51" t="s">
        <v>213</v>
      </c>
      <c r="C59" s="49" t="s">
        <v>98</v>
      </c>
      <c r="D59" s="49" t="s">
        <v>118</v>
      </c>
      <c r="E59" s="49" t="s">
        <v>98</v>
      </c>
      <c r="F59" s="49" t="s">
        <v>118</v>
      </c>
      <c r="G59" s="50">
        <v>1</v>
      </c>
      <c r="H59" s="50">
        <v>1</v>
      </c>
      <c r="I59" s="49" t="s">
        <v>87</v>
      </c>
    </row>
    <row r="60" spans="1:9" x14ac:dyDescent="0.3">
      <c r="A60" s="49" t="s">
        <v>241</v>
      </c>
      <c r="B60" s="51" t="s">
        <v>214</v>
      </c>
      <c r="C60" s="49" t="s">
        <v>96</v>
      </c>
      <c r="D60" s="49" t="s">
        <v>232</v>
      </c>
      <c r="E60" s="49" t="s">
        <v>96</v>
      </c>
      <c r="F60" s="49" t="s">
        <v>232</v>
      </c>
      <c r="G60" s="50">
        <v>1</v>
      </c>
      <c r="H60" s="50">
        <v>1</v>
      </c>
      <c r="I60" s="49" t="s">
        <v>87</v>
      </c>
    </row>
    <row r="61" spans="1:9" x14ac:dyDescent="0.3">
      <c r="A61" s="49" t="s">
        <v>241</v>
      </c>
      <c r="B61" s="51" t="s">
        <v>215</v>
      </c>
      <c r="C61" s="49" t="s">
        <v>229</v>
      </c>
      <c r="D61" s="49" t="s">
        <v>125</v>
      </c>
      <c r="E61" s="49" t="s">
        <v>229</v>
      </c>
      <c r="F61" s="49" t="s">
        <v>125</v>
      </c>
      <c r="G61" s="50">
        <v>1</v>
      </c>
      <c r="H61" s="50">
        <v>1</v>
      </c>
      <c r="I61" s="49" t="s">
        <v>87</v>
      </c>
    </row>
    <row r="62" spans="1:9" x14ac:dyDescent="0.3">
      <c r="A62" s="47" t="s">
        <v>241</v>
      </c>
      <c r="B62" s="47" t="s">
        <v>216</v>
      </c>
      <c r="C62" s="47" t="s">
        <v>134</v>
      </c>
      <c r="D62" s="47" t="s">
        <v>260</v>
      </c>
      <c r="E62" s="47" t="s">
        <v>134</v>
      </c>
      <c r="F62" s="47"/>
      <c r="G62" s="48">
        <v>0.65</v>
      </c>
      <c r="H62" s="48">
        <v>0.5</v>
      </c>
      <c r="I62" s="47" t="s">
        <v>97</v>
      </c>
    </row>
    <row r="63" spans="1:9" x14ac:dyDescent="0.3">
      <c r="A63" s="49" t="s">
        <v>241</v>
      </c>
      <c r="B63" s="49" t="s">
        <v>217</v>
      </c>
      <c r="C63" s="49" t="s">
        <v>134</v>
      </c>
      <c r="D63" s="49" t="s">
        <v>135</v>
      </c>
      <c r="E63" s="49" t="s">
        <v>134</v>
      </c>
      <c r="F63" s="49" t="s">
        <v>135</v>
      </c>
      <c r="G63" s="50">
        <v>1</v>
      </c>
      <c r="H63" s="50">
        <v>1</v>
      </c>
      <c r="I63" s="49" t="s">
        <v>87</v>
      </c>
    </row>
    <row r="64" spans="1:9" x14ac:dyDescent="0.3">
      <c r="A64" s="49" t="s">
        <v>241</v>
      </c>
      <c r="B64" s="49" t="s">
        <v>218</v>
      </c>
      <c r="C64" s="49" t="s">
        <v>136</v>
      </c>
      <c r="D64" s="49" t="s">
        <v>131</v>
      </c>
      <c r="E64" s="49" t="s">
        <v>136</v>
      </c>
      <c r="F64" s="49" t="s">
        <v>131</v>
      </c>
      <c r="G64" s="50">
        <v>1</v>
      </c>
      <c r="H64" s="50">
        <v>1</v>
      </c>
      <c r="I64" s="49" t="s">
        <v>87</v>
      </c>
    </row>
    <row r="65" spans="1:9" x14ac:dyDescent="0.3">
      <c r="A65" s="49" t="s">
        <v>241</v>
      </c>
      <c r="B65" s="49" t="s">
        <v>219</v>
      </c>
      <c r="C65" s="49" t="s">
        <v>127</v>
      </c>
      <c r="D65" s="49" t="s">
        <v>261</v>
      </c>
      <c r="E65" s="49" t="s">
        <v>127</v>
      </c>
      <c r="F65" s="49"/>
      <c r="G65" s="50">
        <v>1</v>
      </c>
      <c r="H65" s="50">
        <v>0.1</v>
      </c>
      <c r="I65" s="49" t="s">
        <v>97</v>
      </c>
    </row>
    <row r="66" spans="1:9" x14ac:dyDescent="0.3">
      <c r="A66" s="49" t="s">
        <v>241</v>
      </c>
      <c r="B66" s="49" t="s">
        <v>220</v>
      </c>
      <c r="C66" s="49" t="s">
        <v>115</v>
      </c>
      <c r="D66" s="49" t="s">
        <v>262</v>
      </c>
      <c r="E66" s="49"/>
      <c r="F66" s="49"/>
      <c r="G66" s="50">
        <v>0</v>
      </c>
      <c r="H66" s="50">
        <v>0</v>
      </c>
      <c r="I66" s="49"/>
    </row>
    <row r="67" spans="1:9" x14ac:dyDescent="0.3">
      <c r="A67" s="49" t="s">
        <v>241</v>
      </c>
      <c r="B67" s="49" t="s">
        <v>221</v>
      </c>
      <c r="C67" s="49" t="s">
        <v>263</v>
      </c>
      <c r="D67" s="49" t="s">
        <v>260</v>
      </c>
      <c r="E67" s="49"/>
      <c r="F67" s="49"/>
      <c r="G67" s="50">
        <v>0</v>
      </c>
      <c r="H67" s="50">
        <v>0</v>
      </c>
      <c r="I67" s="49"/>
    </row>
    <row r="68" spans="1:9" x14ac:dyDescent="0.3">
      <c r="A68" s="47" t="s">
        <v>241</v>
      </c>
      <c r="B68" s="47" t="s">
        <v>222</v>
      </c>
      <c r="C68" s="47" t="s">
        <v>136</v>
      </c>
      <c r="D68" s="47" t="s">
        <v>126</v>
      </c>
      <c r="E68" s="47"/>
      <c r="F68" s="47"/>
      <c r="G68" s="48">
        <v>1</v>
      </c>
      <c r="H68" s="48">
        <v>0</v>
      </c>
      <c r="I68" s="47" t="s">
        <v>97</v>
      </c>
    </row>
    <row r="69" spans="1:9" x14ac:dyDescent="0.3">
      <c r="A69" s="49" t="s">
        <v>241</v>
      </c>
      <c r="B69" s="49" t="s">
        <v>223</v>
      </c>
      <c r="C69" s="49" t="s">
        <v>136</v>
      </c>
      <c r="D69" s="49" t="s">
        <v>126</v>
      </c>
      <c r="E69" s="49"/>
      <c r="F69" s="49"/>
      <c r="G69" s="50">
        <v>1</v>
      </c>
      <c r="H69" s="50">
        <v>0</v>
      </c>
      <c r="I69" s="49" t="s">
        <v>97</v>
      </c>
    </row>
    <row r="70" spans="1:9" x14ac:dyDescent="0.3">
      <c r="A70" s="47" t="s">
        <v>241</v>
      </c>
      <c r="B70" s="47" t="s">
        <v>244</v>
      </c>
      <c r="C70" s="47" t="s">
        <v>132</v>
      </c>
      <c r="D70" s="47" t="s">
        <v>245</v>
      </c>
      <c r="E70" s="47"/>
      <c r="F70" s="47"/>
      <c r="G70" s="48">
        <v>0</v>
      </c>
      <c r="H70" s="48">
        <v>0</v>
      </c>
      <c r="I70" s="47"/>
    </row>
    <row r="71" spans="1:9" x14ac:dyDescent="0.3">
      <c r="A71" s="49" t="s">
        <v>241</v>
      </c>
      <c r="B71" s="49" t="s">
        <v>248</v>
      </c>
      <c r="C71" s="49" t="s">
        <v>132</v>
      </c>
      <c r="D71" s="49" t="s">
        <v>245</v>
      </c>
      <c r="E71" s="49"/>
      <c r="F71" s="49"/>
      <c r="G71" s="50">
        <v>0</v>
      </c>
      <c r="H71" s="50">
        <v>0</v>
      </c>
      <c r="I71" s="49"/>
    </row>
    <row r="72" spans="1:9" x14ac:dyDescent="0.3">
      <c r="A72" s="47" t="s">
        <v>241</v>
      </c>
      <c r="B72" s="47" t="s">
        <v>249</v>
      </c>
      <c r="C72" s="47" t="s">
        <v>250</v>
      </c>
      <c r="D72" s="47" t="s">
        <v>127</v>
      </c>
      <c r="E72" s="47" t="s">
        <v>250</v>
      </c>
      <c r="F72" s="47"/>
      <c r="G72" s="48">
        <v>1</v>
      </c>
      <c r="H72" s="48">
        <v>0.99</v>
      </c>
      <c r="I72" s="47" t="s">
        <v>97</v>
      </c>
    </row>
  </sheetData>
  <phoneticPr fontId="2" type="noConversion"/>
  <pageMargins left="0.7" right="0.7" top="0.75" bottom="0.75" header="0.3" footer="0.3"/>
  <pageSetup paperSize="9" orientation="portrait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주간보고</vt:lpstr>
      <vt:lpstr>공정률데이타</vt:lpstr>
      <vt:lpstr>기능목록</vt:lpstr>
      <vt:lpstr>상세 WBS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jhsuh</dc:creator>
  <cp:lastModifiedBy>Windows 사용자</cp:lastModifiedBy>
  <cp:lastPrinted>2018-07-30T04:23:03Z</cp:lastPrinted>
  <dcterms:created xsi:type="dcterms:W3CDTF">2010-05-26T01:00:47Z</dcterms:created>
  <dcterms:modified xsi:type="dcterms:W3CDTF">2018-10-24T01:53:46Z</dcterms:modified>
</cp:coreProperties>
</file>