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회사\2019년도\2. 고객사\한국저작권위원회\3. 계약\3.1. 조달 견적\"/>
    </mc:Choice>
  </mc:AlternateContent>
  <bookViews>
    <workbookView xWindow="1125" yWindow="0" windowWidth="28800" windowHeight="12975" tabRatio="869"/>
  </bookViews>
  <sheets>
    <sheet name="요약" sheetId="16" r:id="rId1"/>
    <sheet name="SW 개발용역비 세부사항" sheetId="31" r:id="rId2"/>
    <sheet name="기타 견적세부사항" sheetId="37" r:id="rId3"/>
    <sheet name="투입인력상세" sheetId="38" r:id="rId4"/>
  </sheets>
  <definedNames>
    <definedName name="_xlnm._FilterDatabase" localSheetId="3" hidden="1">투입인력상세!$F$6:$L$18</definedName>
    <definedName name="_xlnm.Print_Area" localSheetId="1">'SW 개발용역비 세부사항'!$A$1:$G$15</definedName>
    <definedName name="_xlnm.Print_Area" localSheetId="2">'기타 견적세부사항'!$A$1:$G$18</definedName>
    <definedName name="_xlnm.Print_Titles" localSheetId="1">'SW 개발용역비 세부사항'!$3:$3</definedName>
  </definedNames>
  <calcPr calcId="152511"/>
</workbook>
</file>

<file path=xl/calcChain.xml><?xml version="1.0" encoding="utf-8"?>
<calcChain xmlns="http://schemas.openxmlformats.org/spreadsheetml/2006/main">
  <c r="H23" i="16" l="1"/>
  <c r="H24" i="16" s="1"/>
  <c r="H25" i="16" s="1"/>
  <c r="H26" i="16" s="1"/>
  <c r="F8" i="31" l="1"/>
  <c r="F7" i="31"/>
  <c r="F5" i="37" l="1"/>
  <c r="E9" i="31"/>
  <c r="F5" i="31" l="1"/>
  <c r="F4" i="37"/>
  <c r="E6" i="37" s="1"/>
  <c r="F6" i="31"/>
  <c r="F4" i="31"/>
  <c r="F9" i="31" l="1"/>
  <c r="H20" i="16" s="1"/>
  <c r="H21" i="16" l="1"/>
  <c r="H22" i="16" s="1"/>
  <c r="H27" i="16" l="1"/>
  <c r="H28" i="16" s="1"/>
</calcChain>
</file>

<file path=xl/sharedStrings.xml><?xml version="1.0" encoding="utf-8"?>
<sst xmlns="http://schemas.openxmlformats.org/spreadsheetml/2006/main" count="65" uniqueCount="63">
  <si>
    <t xml:space="preserve"> 고 객 사 </t>
    <phoneticPr fontId="3" type="noConversion"/>
  </si>
  <si>
    <t xml:space="preserve"> 견적일자 </t>
    <phoneticPr fontId="3" type="noConversion"/>
  </si>
  <si>
    <t xml:space="preserve"> 참     조 </t>
    <phoneticPr fontId="3" type="noConversion"/>
  </si>
  <si>
    <t>구분</t>
    <phoneticPr fontId="3" type="noConversion"/>
  </si>
  <si>
    <t>내       역</t>
    <phoneticPr fontId="3" type="noConversion"/>
  </si>
  <si>
    <t>수량</t>
    <phoneticPr fontId="3" type="noConversion"/>
  </si>
  <si>
    <t xml:space="preserve">단위 : 원 (부가세별도)  </t>
    <phoneticPr fontId="3" type="noConversion"/>
  </si>
  <si>
    <t xml:space="preserve"> 다음과 같이 견적합니다.</t>
    <phoneticPr fontId="3" type="noConversion"/>
  </si>
  <si>
    <t xml:space="preserve">          &lt;&lt; 견 적 조 건 &gt;&gt;</t>
    <phoneticPr fontId="3" type="noConversion"/>
  </si>
  <si>
    <t>서울특별시 금천구 서부샛길 606</t>
    <phoneticPr fontId="3" type="noConversion"/>
  </si>
  <si>
    <t>엘  에  스  웨  어 주  식  회  사</t>
    <phoneticPr fontId="3" type="noConversion"/>
  </si>
  <si>
    <t>대  표  이  사   김   민   수  (인)</t>
    <phoneticPr fontId="3" type="noConversion"/>
  </si>
  <si>
    <t>내역</t>
    <phoneticPr fontId="3" type="noConversion"/>
  </si>
  <si>
    <t>등급</t>
    <phoneticPr fontId="3" type="noConversion"/>
  </si>
  <si>
    <t>SW 노임단가</t>
    <phoneticPr fontId="3" type="noConversion"/>
  </si>
  <si>
    <t>한달평균 근무일</t>
    <phoneticPr fontId="3" type="noConversion"/>
  </si>
  <si>
    <t>비고</t>
    <phoneticPr fontId="3" type="noConversion"/>
  </si>
  <si>
    <t>제경비</t>
    <phoneticPr fontId="3" type="noConversion"/>
  </si>
  <si>
    <t>직접인건비</t>
    <phoneticPr fontId="3" type="noConversion"/>
  </si>
  <si>
    <t>기술료</t>
    <phoneticPr fontId="3" type="noConversion"/>
  </si>
  <si>
    <t>합계 금액</t>
    <phoneticPr fontId="3" type="noConversion"/>
  </si>
  <si>
    <t>할인율</t>
    <phoneticPr fontId="3" type="noConversion"/>
  </si>
  <si>
    <t>부가세</t>
    <phoneticPr fontId="3" type="noConversion"/>
  </si>
  <si>
    <t xml:space="preserve"> 견적서의 유효 기간은 발행일로부터 4주간 입니다.</t>
    <phoneticPr fontId="3" type="noConversion"/>
  </si>
  <si>
    <t>초급기술자</t>
    <phoneticPr fontId="3" type="noConversion"/>
  </si>
  <si>
    <t>특급기술자</t>
    <phoneticPr fontId="3" type="noConversion"/>
  </si>
  <si>
    <t>투입기간 (M/M)</t>
    <phoneticPr fontId="3" type="noConversion"/>
  </si>
  <si>
    <t>금액</t>
    <phoneticPr fontId="3" type="noConversion"/>
  </si>
  <si>
    <t xml:space="preserve">단위 : 원 (부가세 별도)  </t>
    <phoneticPr fontId="3" type="noConversion"/>
  </si>
  <si>
    <t>담당업무</t>
    <phoneticPr fontId="3" type="noConversion"/>
  </si>
  <si>
    <t>성명</t>
    <phoneticPr fontId="3" type="noConversion"/>
  </si>
  <si>
    <t>등급</t>
    <phoneticPr fontId="3" type="noConversion"/>
  </si>
  <si>
    <t>투입기간</t>
    <phoneticPr fontId="3" type="noConversion"/>
  </si>
  <si>
    <t>인원</t>
    <phoneticPr fontId="3" type="noConversion"/>
  </si>
  <si>
    <t>총 투입기간</t>
    <phoneticPr fontId="3" type="noConversion"/>
  </si>
  <si>
    <t>역할</t>
    <phoneticPr fontId="3" type="noConversion"/>
  </si>
  <si>
    <t>오디오 데이터셋 1,000 곡
비디오 데이터셋 100 편</t>
    <phoneticPr fontId="3" type="noConversion"/>
  </si>
  <si>
    <t>직접인건비 합계</t>
    <phoneticPr fontId="3" type="noConversion"/>
  </si>
  <si>
    <t>고급기술자</t>
    <phoneticPr fontId="3" type="noConversion"/>
  </si>
  <si>
    <t>중급기술자</t>
    <phoneticPr fontId="3" type="noConversion"/>
  </si>
  <si>
    <t>데이터셋 구입비</t>
    <phoneticPr fontId="3" type="noConversion"/>
  </si>
  <si>
    <t xml:space="preserve"> 상세 항목은 하단 페이지를 참조하시길 바랍니다.</t>
    <phoneticPr fontId="3" type="noConversion"/>
  </si>
  <si>
    <t>자료입력원</t>
    <phoneticPr fontId="3" type="noConversion"/>
  </si>
  <si>
    <t>직접경비</t>
    <phoneticPr fontId="3" type="noConversion"/>
  </si>
  <si>
    <t>근거</t>
    <phoneticPr fontId="3" type="noConversion"/>
  </si>
  <si>
    <t>장비구입</t>
    <phoneticPr fontId="3" type="noConversion"/>
  </si>
  <si>
    <t>단가</t>
    <phoneticPr fontId="3" type="noConversion"/>
  </si>
  <si>
    <t>금액</t>
    <phoneticPr fontId="3" type="noConversion"/>
  </si>
  <si>
    <t>(직접인건비의 110%)</t>
    <phoneticPr fontId="3" type="noConversion"/>
  </si>
  <si>
    <t>(직접인건비 + 제경비)의 20%</t>
    <phoneticPr fontId="3" type="noConversion"/>
  </si>
  <si>
    <t xml:space="preserve"> 상기 견적은 한국저작권위원회 "저작권기술 성능평가 시스템 기능개선 및 운영" 사업에 한 합니다.</t>
    <phoneticPr fontId="3" type="noConversion"/>
  </si>
  <si>
    <t>: 경남지방조달청 귀중</t>
    <phoneticPr fontId="3" type="noConversion"/>
  </si>
  <si>
    <t xml:space="preserve">: </t>
    <phoneticPr fontId="3" type="noConversion"/>
  </si>
  <si>
    <t>공고명 : 저작권 기술 성능평가 시스템 기능개선 및 운영</t>
    <phoneticPr fontId="3" type="noConversion"/>
  </si>
  <si>
    <t>입찰공고번호 : 20190349834</t>
    <phoneticPr fontId="3" type="noConversion"/>
  </si>
  <si>
    <t>직접비 합계</t>
    <phoneticPr fontId="3" type="noConversion"/>
  </si>
  <si>
    <t>153-803 서울시 금천구 서부샛길 606 대성디폴리스A동 18층 Tel :02-6919-0321 Fax : 02-6919-0329  worryscg@lsware.co.kr</t>
    <phoneticPr fontId="3" type="noConversion"/>
  </si>
  <si>
    <t>신창권 상무 (010-3468-0718)</t>
    <phoneticPr fontId="3" type="noConversion"/>
  </si>
  <si>
    <t>합  계 (부가세 포함)</t>
    <phoneticPr fontId="3" type="noConversion"/>
  </si>
  <si>
    <t>최 종 견 적 금 액 (천단위 절사)</t>
    <phoneticPr fontId="3" type="noConversion"/>
  </si>
  <si>
    <t>: 2019년 4월 23일</t>
    <phoneticPr fontId="3" type="noConversion"/>
  </si>
  <si>
    <t>데스크톱 5대 (400만원 * 5ea)</t>
    <phoneticPr fontId="3" type="noConversion"/>
  </si>
  <si>
    <t>S/W 
개발용역비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</si>
</sst>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43" formatCode="_-* #,##0.00_-;\-* #,##0.00_-;_-* &quot;-&quot;??_-;_-@_-"/>
    <numFmt numFmtId="176" formatCode="&quot;Won&quot;#,##0;[Red]\-&quot;Won&quot;#,##0"/>
    <numFmt numFmtId="177" formatCode="_-&quot;Won&quot;* #,##0_-;\-&quot;Won&quot;* #,##0_-;_-&quot;Won&quot;* &quot;-&quot;_-;_-@_-"/>
    <numFmt numFmtId="178" formatCode="_ * #,##0_ ;_ * \-#,##0_ ;_ * &quot;-&quot;_ ;_ @_ "/>
    <numFmt numFmtId="179" formatCode="#,##0_);[Red]\(#,##0\)"/>
    <numFmt numFmtId="180" formatCode="#,##0.0_);[Red]\(#,##0.0\)"/>
  </numFmts>
  <fonts count="16" x14ac:knownFonts="1">
    <font>
      <sz val="10"/>
      <name val="새굴림"/>
      <family val="1"/>
      <charset val="129"/>
    </font>
    <font>
      <sz val="10"/>
      <name val="새굴림"/>
      <family val="1"/>
      <charset val="129"/>
    </font>
    <font>
      <sz val="10"/>
      <name val="새굴림"/>
      <family val="1"/>
      <charset val="129"/>
    </font>
    <font>
      <sz val="8"/>
      <name val="새굴림"/>
      <family val="1"/>
      <charset val="129"/>
    </font>
    <font>
      <sz val="10"/>
      <name val="Tahoma"/>
      <family val="2"/>
    </font>
    <font>
      <sz val="11"/>
      <name val="휴먼옛체"/>
      <family val="1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9"/>
      <name val="맑은 고딕"/>
      <family val="3"/>
      <charset val="129"/>
    </font>
    <font>
      <sz val="10"/>
      <name val="휴먼옛체"/>
      <family val="1"/>
      <charset val="129"/>
    </font>
    <font>
      <b/>
      <sz val="11"/>
      <name val="휴먼옛체"/>
      <family val="1"/>
      <charset val="129"/>
    </font>
    <font>
      <sz val="8"/>
      <name val="휴먼옛체"/>
      <family val="1"/>
      <charset val="129"/>
    </font>
    <font>
      <sz val="9"/>
      <name val="휴먼옛체"/>
      <family val="1"/>
      <charset val="129"/>
    </font>
    <font>
      <b/>
      <sz val="10"/>
      <name val="휴먼옛체"/>
      <family val="1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7">
    <border>
      <left/>
      <right/>
      <top/>
      <bottom/>
      <diagonal/>
    </border>
    <border>
      <left style="medium">
        <color indexed="63"/>
      </left>
      <right/>
      <top style="medium">
        <color indexed="63"/>
      </top>
      <bottom/>
      <diagonal/>
    </border>
    <border>
      <left/>
      <right/>
      <top style="medium">
        <color indexed="63"/>
      </top>
      <bottom/>
      <diagonal/>
    </border>
    <border>
      <left/>
      <right style="medium">
        <color indexed="63"/>
      </right>
      <top style="medium">
        <color indexed="63"/>
      </top>
      <bottom/>
      <diagonal/>
    </border>
    <border>
      <left style="medium">
        <color indexed="63"/>
      </left>
      <right/>
      <top/>
      <bottom/>
      <diagonal/>
    </border>
    <border>
      <left/>
      <right style="medium">
        <color indexed="63"/>
      </right>
      <top/>
      <bottom/>
      <diagonal/>
    </border>
    <border>
      <left style="medium">
        <color indexed="63"/>
      </left>
      <right/>
      <top/>
      <bottom style="medium">
        <color indexed="63"/>
      </bottom>
      <diagonal/>
    </border>
    <border>
      <left/>
      <right/>
      <top/>
      <bottom style="medium">
        <color indexed="63"/>
      </bottom>
      <diagonal/>
    </border>
    <border>
      <left/>
      <right style="medium">
        <color indexed="63"/>
      </right>
      <top/>
      <bottom style="medium">
        <color indexed="63"/>
      </bottom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medium">
        <color indexed="18"/>
      </bottom>
      <diagonal/>
    </border>
    <border>
      <left/>
      <right style="thin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18"/>
      </left>
      <right/>
      <top style="thin">
        <color indexed="18"/>
      </top>
      <bottom style="medium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/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thin">
        <color indexed="18"/>
      </right>
      <top/>
      <bottom style="thin">
        <color indexed="18"/>
      </bottom>
      <diagonal/>
    </border>
    <border diagonalUp="1"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 style="thin">
        <color indexed="18"/>
      </diagonal>
    </border>
    <border diagonalUp="1">
      <left style="thin">
        <color indexed="18"/>
      </left>
      <right style="thin">
        <color indexed="18"/>
      </right>
      <top style="thin">
        <color indexed="18"/>
      </top>
      <bottom style="medium">
        <color indexed="18"/>
      </bottom>
      <diagonal style="thin">
        <color indexed="18"/>
      </diagonal>
    </border>
    <border>
      <left style="thin">
        <color indexed="18"/>
      </left>
      <right style="medium">
        <color indexed="18"/>
      </right>
      <top style="thin">
        <color indexed="18"/>
      </top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8"/>
      </left>
      <right/>
      <top style="thin">
        <color indexed="18"/>
      </top>
      <bottom style="medium">
        <color indexed="18"/>
      </bottom>
      <diagonal/>
    </border>
    <border>
      <left style="medium">
        <color indexed="18"/>
      </left>
      <right style="thin">
        <color indexed="18"/>
      </right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18"/>
      </left>
      <right/>
      <top style="thin">
        <color indexed="18"/>
      </top>
      <bottom/>
      <diagonal/>
    </border>
    <border>
      <left/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/>
      <top style="thin">
        <color indexed="18"/>
      </top>
      <bottom style="thin">
        <color indexed="18"/>
      </bottom>
      <diagonal/>
    </border>
    <border>
      <left/>
      <right/>
      <top/>
      <bottom style="medium">
        <color indexed="18"/>
      </bottom>
      <diagonal/>
    </border>
    <border>
      <left style="medium">
        <color indexed="18"/>
      </left>
      <right/>
      <top style="thin">
        <color indexed="18"/>
      </top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/>
      <top style="medium">
        <color indexed="18"/>
      </top>
      <bottom style="thin">
        <color indexed="18"/>
      </bottom>
      <diagonal/>
    </border>
    <border>
      <left/>
      <right/>
      <top style="thin">
        <color indexed="18"/>
      </top>
      <bottom/>
      <diagonal/>
    </border>
    <border>
      <left/>
      <right/>
      <top style="medium">
        <color indexed="18"/>
      </top>
      <bottom style="thin">
        <color indexed="18"/>
      </bottom>
      <diagonal/>
    </border>
    <border>
      <left style="thin">
        <color indexed="64"/>
      </left>
      <right style="thin">
        <color indexed="18"/>
      </right>
      <top style="thin">
        <color indexed="64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thin">
        <color indexed="64"/>
      </top>
      <bottom style="thin">
        <color indexed="18"/>
      </bottom>
      <diagonal/>
    </border>
    <border>
      <left style="thin">
        <color indexed="18"/>
      </left>
      <right style="thin">
        <color indexed="64"/>
      </right>
      <top style="thin">
        <color indexed="64"/>
      </top>
      <bottom style="thin">
        <color indexed="18"/>
      </bottom>
      <diagonal/>
    </border>
    <border>
      <left style="thin">
        <color indexed="64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thin">
        <color indexed="64"/>
      </right>
      <top style="thin">
        <color indexed="18"/>
      </top>
      <bottom/>
      <diagonal/>
    </border>
    <border>
      <left style="thin">
        <color indexed="64"/>
      </left>
      <right/>
      <top style="thin">
        <color indexed="18"/>
      </top>
      <bottom style="thin">
        <color indexed="64"/>
      </bottom>
      <diagonal/>
    </border>
    <border>
      <left/>
      <right/>
      <top style="thin">
        <color indexed="18"/>
      </top>
      <bottom style="thin">
        <color indexed="64"/>
      </bottom>
      <diagonal/>
    </border>
    <border>
      <left/>
      <right style="thin">
        <color indexed="18"/>
      </right>
      <top style="thin">
        <color indexed="18"/>
      </top>
      <bottom style="thin">
        <color indexed="64"/>
      </bottom>
      <diagonal/>
    </border>
    <border>
      <left style="thin">
        <color indexed="18"/>
      </left>
      <right/>
      <top style="thin">
        <color indexed="18"/>
      </top>
      <bottom style="thin">
        <color indexed="64"/>
      </bottom>
      <diagonal/>
    </border>
    <border>
      <left/>
      <right style="thin">
        <color indexed="64"/>
      </right>
      <top style="thin">
        <color indexed="18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1" fontId="7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/>
    <xf numFmtId="178" fontId="6" fillId="0" borderId="0" applyFont="0" applyFill="0" applyBorder="0" applyAlignment="0" applyProtection="0"/>
    <xf numFmtId="177" fontId="2" fillId="0" borderId="0" applyFont="0" applyFill="0" applyBorder="0" applyAlignment="0" applyProtection="0">
      <alignment vertical="center"/>
    </xf>
    <xf numFmtId="0" fontId="8" fillId="0" borderId="0">
      <alignment wrapText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2">
    <xf numFmtId="0" fontId="0" fillId="0" borderId="0" xfId="0" applyAlignment="1">
      <alignment vertical="center"/>
    </xf>
    <xf numFmtId="0" fontId="5" fillId="2" borderId="0" xfId="10" applyFont="1" applyFill="1" applyBorder="1">
      <alignment vertical="center"/>
    </xf>
    <xf numFmtId="0" fontId="5" fillId="2" borderId="0" xfId="0" applyFont="1" applyFill="1" applyBorder="1" applyAlignment="1">
      <alignment vertical="center"/>
    </xf>
    <xf numFmtId="14" fontId="5" fillId="2" borderId="0" xfId="10" applyNumberFormat="1" applyFont="1" applyFill="1" applyBorder="1">
      <alignment vertical="center"/>
    </xf>
    <xf numFmtId="0" fontId="4" fillId="2" borderId="1" xfId="11" applyFont="1" applyFill="1" applyBorder="1">
      <alignment vertical="center"/>
    </xf>
    <xf numFmtId="0" fontId="4" fillId="2" borderId="2" xfId="11" applyFont="1" applyFill="1" applyBorder="1">
      <alignment vertical="center"/>
    </xf>
    <xf numFmtId="177" fontId="5" fillId="2" borderId="2" xfId="7" applyFont="1" applyFill="1" applyBorder="1" applyAlignment="1">
      <alignment vertical="center"/>
    </xf>
    <xf numFmtId="0" fontId="4" fillId="2" borderId="3" xfId="11" applyFont="1" applyFill="1" applyBorder="1">
      <alignment vertical="center"/>
    </xf>
    <xf numFmtId="0" fontId="4" fillId="2" borderId="0" xfId="11" applyFont="1" applyFill="1">
      <alignment vertical="center"/>
    </xf>
    <xf numFmtId="0" fontId="9" fillId="2" borderId="4" xfId="9" applyFont="1" applyFill="1" applyBorder="1">
      <alignment vertical="center"/>
    </xf>
    <xf numFmtId="0" fontId="9" fillId="2" borderId="0" xfId="9" applyFont="1" applyFill="1" applyBorder="1">
      <alignment vertical="center"/>
    </xf>
    <xf numFmtId="0" fontId="9" fillId="2" borderId="5" xfId="9" applyFont="1" applyFill="1" applyBorder="1">
      <alignment vertical="center"/>
    </xf>
    <xf numFmtId="0" fontId="9" fillId="2" borderId="0" xfId="9" applyFont="1" applyFill="1">
      <alignment vertical="center"/>
    </xf>
    <xf numFmtId="0" fontId="4" fillId="2" borderId="4" xfId="9" applyFont="1" applyFill="1" applyBorder="1">
      <alignment vertical="center"/>
    </xf>
    <xf numFmtId="0" fontId="4" fillId="2" borderId="5" xfId="9" applyFont="1" applyFill="1" applyBorder="1">
      <alignment vertical="center"/>
    </xf>
    <xf numFmtId="0" fontId="4" fillId="2" borderId="0" xfId="9" applyFont="1" applyFill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4" fillId="2" borderId="0" xfId="9" applyFont="1" applyFill="1" applyBorder="1">
      <alignment vertical="center"/>
    </xf>
    <xf numFmtId="0" fontId="4" fillId="2" borderId="6" xfId="9" applyFont="1" applyFill="1" applyBorder="1">
      <alignment vertical="center"/>
    </xf>
    <xf numFmtId="0" fontId="4" fillId="2" borderId="7" xfId="9" applyFont="1" applyFill="1" applyBorder="1">
      <alignment vertical="center"/>
    </xf>
    <xf numFmtId="0" fontId="4" fillId="2" borderId="8" xfId="9" applyFont="1" applyFill="1" applyBorder="1">
      <alignment vertical="center"/>
    </xf>
    <xf numFmtId="0" fontId="5" fillId="3" borderId="9" xfId="9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11" fillId="2" borderId="0" xfId="10" applyFont="1" applyFill="1" applyBorder="1">
      <alignment vertical="center"/>
    </xf>
    <xf numFmtId="0" fontId="11" fillId="2" borderId="0" xfId="10" applyFont="1" applyFill="1" applyBorder="1" applyAlignment="1">
      <alignment horizontal="center" vertical="center"/>
    </xf>
    <xf numFmtId="0" fontId="5" fillId="3" borderId="15" xfId="9" applyFont="1" applyFill="1" applyBorder="1" applyAlignment="1">
      <alignment horizontal="center" vertical="center"/>
    </xf>
    <xf numFmtId="0" fontId="5" fillId="3" borderId="17" xfId="9" applyFont="1" applyFill="1" applyBorder="1" applyAlignment="1">
      <alignment horizontal="center" vertical="center"/>
    </xf>
    <xf numFmtId="179" fontId="5" fillId="3" borderId="22" xfId="9" applyNumberFormat="1" applyFont="1" applyFill="1" applyBorder="1" applyAlignment="1">
      <alignment vertical="center"/>
    </xf>
    <xf numFmtId="41" fontId="5" fillId="3" borderId="23" xfId="3" applyFont="1" applyFill="1" applyBorder="1" applyAlignment="1">
      <alignment vertical="center"/>
    </xf>
    <xf numFmtId="43" fontId="4" fillId="2" borderId="0" xfId="9" applyNumberFormat="1" applyFont="1" applyFill="1">
      <alignment vertical="center"/>
    </xf>
    <xf numFmtId="0" fontId="0" fillId="0" borderId="24" xfId="0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41" fontId="0" fillId="0" borderId="24" xfId="3" applyFont="1" applyBorder="1" applyAlignment="1">
      <alignment horizontal="center" vertical="center"/>
    </xf>
    <xf numFmtId="180" fontId="4" fillId="2" borderId="0" xfId="9" applyNumberFormat="1" applyFont="1" applyFill="1" applyBorder="1">
      <alignment vertical="center"/>
    </xf>
    <xf numFmtId="9" fontId="5" fillId="2" borderId="0" xfId="10" applyNumberFormat="1" applyFont="1" applyFill="1" applyBorder="1">
      <alignment vertical="center"/>
    </xf>
    <xf numFmtId="0" fontId="10" fillId="2" borderId="32" xfId="9" applyFont="1" applyFill="1" applyBorder="1" applyAlignment="1">
      <alignment vertical="center"/>
    </xf>
    <xf numFmtId="0" fontId="5" fillId="2" borderId="49" xfId="10" applyFont="1" applyFill="1" applyBorder="1">
      <alignment vertical="center"/>
    </xf>
    <xf numFmtId="0" fontId="11" fillId="5" borderId="15" xfId="9" applyFont="1" applyFill="1" applyBorder="1" applyAlignment="1">
      <alignment horizontal="center" vertical="center"/>
    </xf>
    <xf numFmtId="0" fontId="11" fillId="5" borderId="15" xfId="9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41" fontId="11" fillId="2" borderId="10" xfId="3" applyFont="1" applyFill="1" applyBorder="1" applyAlignment="1">
      <alignment vertical="center"/>
    </xf>
    <xf numFmtId="180" fontId="11" fillId="2" borderId="10" xfId="3" applyNumberFormat="1" applyFont="1" applyFill="1" applyBorder="1" applyAlignment="1">
      <alignment vertical="center"/>
    </xf>
    <xf numFmtId="41" fontId="11" fillId="2" borderId="10" xfId="3" applyNumberFormat="1" applyFont="1" applyFill="1" applyBorder="1" applyAlignment="1">
      <alignment vertical="center"/>
    </xf>
    <xf numFmtId="180" fontId="11" fillId="2" borderId="18" xfId="3" applyNumberFormat="1" applyFont="1" applyFill="1" applyBorder="1" applyAlignment="1">
      <alignment vertical="center"/>
    </xf>
    <xf numFmtId="180" fontId="11" fillId="2" borderId="24" xfId="0" applyNumberFormat="1" applyFont="1" applyFill="1" applyBorder="1" applyAlignment="1">
      <alignment vertical="center"/>
    </xf>
    <xf numFmtId="41" fontId="11" fillId="2" borderId="35" xfId="3" applyNumberFormat="1" applyFont="1" applyFill="1" applyBorder="1" applyAlignment="1">
      <alignment vertical="center"/>
    </xf>
    <xf numFmtId="0" fontId="12" fillId="2" borderId="0" xfId="10" applyFont="1" applyFill="1" applyBorder="1">
      <alignment vertical="center"/>
    </xf>
    <xf numFmtId="179" fontId="11" fillId="2" borderId="11" xfId="3" applyNumberFormat="1" applyFont="1" applyFill="1" applyBorder="1" applyAlignment="1">
      <alignment vertical="center"/>
    </xf>
    <xf numFmtId="179" fontId="11" fillId="2" borderId="21" xfId="3" applyNumberFormat="1" applyFont="1" applyFill="1" applyBorder="1" applyAlignment="1">
      <alignment vertical="center"/>
    </xf>
    <xf numFmtId="0" fontId="11" fillId="2" borderId="0" xfId="10" applyFont="1" applyFill="1">
      <alignment vertical="center"/>
    </xf>
    <xf numFmtId="0" fontId="5" fillId="2" borderId="0" xfId="10" applyFont="1" applyFill="1">
      <alignment vertical="center"/>
    </xf>
    <xf numFmtId="0" fontId="11" fillId="2" borderId="4" xfId="0" applyFont="1" applyFill="1" applyBorder="1" applyAlignment="1">
      <alignment vertical="center"/>
    </xf>
    <xf numFmtId="0" fontId="11" fillId="2" borderId="5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41" fontId="11" fillId="2" borderId="0" xfId="3" applyFont="1" applyFill="1">
      <alignment vertical="center"/>
    </xf>
    <xf numFmtId="176" fontId="11" fillId="2" borderId="0" xfId="10" applyNumberFormat="1" applyFont="1" applyFill="1">
      <alignment vertical="center"/>
    </xf>
    <xf numFmtId="0" fontId="11" fillId="2" borderId="1" xfId="11" applyFont="1" applyFill="1" applyBorder="1">
      <alignment vertical="center"/>
    </xf>
    <xf numFmtId="0" fontId="11" fillId="2" borderId="2" xfId="11" applyFont="1" applyFill="1" applyBorder="1">
      <alignment vertical="center"/>
    </xf>
    <xf numFmtId="0" fontId="11" fillId="2" borderId="3" xfId="11" applyFont="1" applyFill="1" applyBorder="1">
      <alignment vertical="center"/>
    </xf>
    <xf numFmtId="0" fontId="11" fillId="2" borderId="0" xfId="11" applyFont="1" applyFill="1">
      <alignment vertical="center"/>
    </xf>
    <xf numFmtId="0" fontId="11" fillId="2" borderId="4" xfId="9" applyFont="1" applyFill="1" applyBorder="1">
      <alignment vertical="center"/>
    </xf>
    <xf numFmtId="0" fontId="12" fillId="2" borderId="0" xfId="9" applyFont="1" applyFill="1" applyBorder="1">
      <alignment vertical="center"/>
    </xf>
    <xf numFmtId="0" fontId="11" fillId="2" borderId="0" xfId="9" applyFont="1" applyFill="1" applyBorder="1">
      <alignment vertical="center"/>
    </xf>
    <xf numFmtId="0" fontId="11" fillId="2" borderId="5" xfId="9" applyFont="1" applyFill="1" applyBorder="1">
      <alignment vertical="center"/>
    </xf>
    <xf numFmtId="0" fontId="11" fillId="2" borderId="0" xfId="9" applyFont="1" applyFill="1">
      <alignment vertical="center"/>
    </xf>
    <xf numFmtId="0" fontId="11" fillId="2" borderId="4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vertical="center" wrapText="1"/>
    </xf>
    <xf numFmtId="41" fontId="11" fillId="2" borderId="18" xfId="3" applyNumberFormat="1" applyFont="1" applyFill="1" applyBorder="1" applyAlignment="1">
      <alignment vertical="center"/>
    </xf>
    <xf numFmtId="179" fontId="11" fillId="2" borderId="43" xfId="3" applyNumberFormat="1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5" fillId="2" borderId="4" xfId="9" applyFont="1" applyFill="1" applyBorder="1">
      <alignment vertical="center"/>
    </xf>
    <xf numFmtId="0" fontId="5" fillId="2" borderId="5" xfId="9" applyFont="1" applyFill="1" applyBorder="1">
      <alignment vertical="center"/>
    </xf>
    <xf numFmtId="0" fontId="5" fillId="2" borderId="0" xfId="9" applyFont="1" applyFill="1">
      <alignment vertical="center"/>
    </xf>
    <xf numFmtId="9" fontId="11" fillId="2" borderId="0" xfId="9" applyNumberFormat="1" applyFont="1" applyFill="1" applyBorder="1">
      <alignment vertical="center"/>
    </xf>
    <xf numFmtId="0" fontId="11" fillId="2" borderId="6" xfId="9" applyFont="1" applyFill="1" applyBorder="1">
      <alignment vertical="center"/>
    </xf>
    <xf numFmtId="0" fontId="11" fillId="2" borderId="7" xfId="9" applyFont="1" applyFill="1" applyBorder="1">
      <alignment vertical="center"/>
    </xf>
    <xf numFmtId="0" fontId="11" fillId="2" borderId="8" xfId="9" applyFont="1" applyFill="1" applyBorder="1">
      <alignment vertical="center"/>
    </xf>
    <xf numFmtId="0" fontId="11" fillId="5" borderId="39" xfId="9" applyFont="1" applyFill="1" applyBorder="1" applyAlignment="1">
      <alignment horizontal="center" vertical="center"/>
    </xf>
    <xf numFmtId="0" fontId="11" fillId="5" borderId="40" xfId="9" applyFont="1" applyFill="1" applyBorder="1" applyAlignment="1">
      <alignment horizontal="center" vertical="center"/>
    </xf>
    <xf numFmtId="0" fontId="11" fillId="5" borderId="41" xfId="9" applyFont="1" applyFill="1" applyBorder="1" applyAlignment="1">
      <alignment horizontal="center" vertical="center"/>
    </xf>
    <xf numFmtId="10" fontId="11" fillId="2" borderId="10" xfId="2" applyNumberFormat="1" applyFont="1" applyFill="1" applyBorder="1" applyAlignment="1">
      <alignment vertical="center"/>
    </xf>
    <xf numFmtId="0" fontId="11" fillId="2" borderId="50" xfId="10" applyFont="1" applyFill="1" applyBorder="1">
      <alignment vertical="center"/>
    </xf>
    <xf numFmtId="0" fontId="11" fillId="2" borderId="51" xfId="10" applyFont="1" applyFill="1" applyBorder="1">
      <alignment vertical="center"/>
    </xf>
    <xf numFmtId="0" fontId="11" fillId="2" borderId="52" xfId="10" applyFont="1" applyFill="1" applyBorder="1">
      <alignment vertical="center"/>
    </xf>
    <xf numFmtId="0" fontId="11" fillId="2" borderId="53" xfId="10" applyFont="1" applyFill="1" applyBorder="1">
      <alignment vertical="center"/>
    </xf>
    <xf numFmtId="0" fontId="11" fillId="2" borderId="54" xfId="10" applyFont="1" applyFill="1" applyBorder="1">
      <alignment vertical="center"/>
    </xf>
    <xf numFmtId="0" fontId="5" fillId="2" borderId="53" xfId="10" applyFont="1" applyFill="1" applyBorder="1">
      <alignment vertical="center"/>
    </xf>
    <xf numFmtId="0" fontId="5" fillId="2" borderId="54" xfId="10" applyFont="1" applyFill="1" applyBorder="1">
      <alignment vertical="center"/>
    </xf>
    <xf numFmtId="0" fontId="11" fillId="2" borderId="53" xfId="0" applyFont="1" applyFill="1" applyBorder="1" applyAlignment="1">
      <alignment vertical="center"/>
    </xf>
    <xf numFmtId="0" fontId="11" fillId="2" borderId="54" xfId="0" applyFont="1" applyFill="1" applyBorder="1" applyAlignment="1">
      <alignment vertical="center"/>
    </xf>
    <xf numFmtId="0" fontId="5" fillId="2" borderId="55" xfId="10" applyFont="1" applyFill="1" applyBorder="1">
      <alignment vertical="center"/>
    </xf>
    <xf numFmtId="0" fontId="5" fillId="2" borderId="56" xfId="10" applyFont="1" applyFill="1" applyBorder="1">
      <alignment vertical="center"/>
    </xf>
    <xf numFmtId="0" fontId="11" fillId="2" borderId="0" xfId="10" applyFont="1" applyFill="1" applyBorder="1" applyAlignment="1">
      <alignment horizontal="left" vertical="center"/>
    </xf>
    <xf numFmtId="0" fontId="11" fillId="2" borderId="0" xfId="10" applyFont="1" applyFill="1" applyBorder="1" applyAlignment="1">
      <alignment horizontal="center" vertical="center"/>
    </xf>
    <xf numFmtId="0" fontId="13" fillId="2" borderId="32" xfId="10" applyFont="1" applyFill="1" applyBorder="1" applyAlignment="1">
      <alignment horizontal="right" vertical="center"/>
    </xf>
    <xf numFmtId="0" fontId="11" fillId="2" borderId="31" xfId="0" applyFont="1" applyFill="1" applyBorder="1" applyAlignment="1">
      <alignment horizontal="center" vertical="center"/>
    </xf>
    <xf numFmtId="0" fontId="11" fillId="2" borderId="34" xfId="0" applyFont="1" applyFill="1" applyBorder="1" applyAlignment="1">
      <alignment horizontal="center" vertical="center"/>
    </xf>
    <xf numFmtId="0" fontId="11" fillId="2" borderId="35" xfId="0" applyFont="1" applyFill="1" applyBorder="1" applyAlignment="1">
      <alignment horizontal="center" vertical="center"/>
    </xf>
    <xf numFmtId="0" fontId="11" fillId="2" borderId="29" xfId="0" applyFont="1" applyFill="1" applyBorder="1" applyAlignment="1">
      <alignment horizontal="center" vertical="center"/>
    </xf>
    <xf numFmtId="0" fontId="11" fillId="2" borderId="37" xfId="0" applyFont="1" applyFill="1" applyBorder="1" applyAlignment="1">
      <alignment horizontal="center" vertical="center"/>
    </xf>
    <xf numFmtId="0" fontId="11" fillId="2" borderId="30" xfId="0" applyFont="1" applyFill="1" applyBorder="1" applyAlignment="1">
      <alignment horizontal="center" vertical="center"/>
    </xf>
    <xf numFmtId="0" fontId="5" fillId="3" borderId="36" xfId="9" applyFont="1" applyFill="1" applyBorder="1" applyAlignment="1">
      <alignment horizontal="center" vertical="center"/>
    </xf>
    <xf numFmtId="0" fontId="5" fillId="3" borderId="38" xfId="9" applyFont="1" applyFill="1" applyBorder="1" applyAlignment="1">
      <alignment horizontal="center" vertical="center"/>
    </xf>
    <xf numFmtId="0" fontId="5" fillId="3" borderId="16" xfId="9" applyFont="1" applyFill="1" applyBorder="1" applyAlignment="1">
      <alignment horizontal="center" vertical="center"/>
    </xf>
    <xf numFmtId="180" fontId="11" fillId="2" borderId="18" xfId="3" applyNumberFormat="1" applyFont="1" applyFill="1" applyBorder="1" applyAlignment="1">
      <alignment horizontal="right" vertical="center"/>
    </xf>
    <xf numFmtId="180" fontId="11" fillId="2" borderId="28" xfId="3" applyNumberFormat="1" applyFont="1" applyFill="1" applyBorder="1" applyAlignment="1">
      <alignment horizontal="right" vertical="center"/>
    </xf>
    <xf numFmtId="180" fontId="11" fillId="2" borderId="20" xfId="3" applyNumberFormat="1" applyFont="1" applyFill="1" applyBorder="1" applyAlignment="1">
      <alignment horizontal="right" vertical="center"/>
    </xf>
    <xf numFmtId="0" fontId="14" fillId="2" borderId="0" xfId="9" applyFont="1" applyFill="1" applyBorder="1" applyAlignment="1">
      <alignment horizontal="right" vertical="center"/>
    </xf>
    <xf numFmtId="0" fontId="5" fillId="5" borderId="44" xfId="9" applyFont="1" applyFill="1" applyBorder="1" applyAlignment="1">
      <alignment horizontal="center" vertical="center"/>
    </xf>
    <xf numFmtId="0" fontId="5" fillId="5" borderId="45" xfId="9" applyFont="1" applyFill="1" applyBorder="1" applyAlignment="1">
      <alignment horizontal="center" vertical="center"/>
    </xf>
    <xf numFmtId="0" fontId="5" fillId="5" borderId="46" xfId="9" applyFont="1" applyFill="1" applyBorder="1" applyAlignment="1">
      <alignment horizontal="center" vertical="center"/>
    </xf>
    <xf numFmtId="41" fontId="5" fillId="5" borderId="47" xfId="3" applyFont="1" applyFill="1" applyBorder="1" applyAlignment="1">
      <alignment horizontal="center" vertical="center"/>
    </xf>
    <xf numFmtId="41" fontId="5" fillId="5" borderId="48" xfId="3" applyFont="1" applyFill="1" applyBorder="1" applyAlignment="1">
      <alignment horizontal="center" vertical="center"/>
    </xf>
    <xf numFmtId="41" fontId="15" fillId="2" borderId="10" xfId="3" applyNumberFormat="1" applyFont="1" applyFill="1" applyBorder="1" applyAlignment="1">
      <alignment vertical="center"/>
    </xf>
    <xf numFmtId="0" fontId="15" fillId="2" borderId="18" xfId="0" applyFont="1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19" xfId="0" applyFont="1" applyFill="1" applyBorder="1" applyAlignment="1">
      <alignment horizontal="center" vertical="center"/>
    </xf>
    <xf numFmtId="0" fontId="15" fillId="2" borderId="26" xfId="0" applyFont="1" applyFill="1" applyBorder="1" applyAlignment="1">
      <alignment horizontal="center" vertical="center" wrapText="1"/>
    </xf>
    <xf numFmtId="0" fontId="15" fillId="2" borderId="33" xfId="0" applyFont="1" applyFill="1" applyBorder="1" applyAlignment="1">
      <alignment horizontal="center" vertical="center"/>
    </xf>
    <xf numFmtId="0" fontId="15" fillId="2" borderId="34" xfId="0" applyFont="1" applyFill="1" applyBorder="1" applyAlignment="1">
      <alignment horizontal="center" vertical="center"/>
    </xf>
    <xf numFmtId="0" fontId="15" fillId="2" borderId="35" xfId="0" applyFont="1" applyFill="1" applyBorder="1" applyAlignment="1">
      <alignment horizontal="center" vertical="center"/>
    </xf>
    <xf numFmtId="0" fontId="12" fillId="3" borderId="25" xfId="9" applyFont="1" applyFill="1" applyBorder="1" applyAlignment="1">
      <alignment horizontal="center" vertical="center"/>
    </xf>
    <xf numFmtId="0" fontId="12" fillId="3" borderId="12" xfId="9" applyFont="1" applyFill="1" applyBorder="1" applyAlignment="1">
      <alignment horizontal="center" vertical="center"/>
    </xf>
    <xf numFmtId="0" fontId="12" fillId="3" borderId="13" xfId="9" applyFont="1" applyFill="1" applyBorder="1" applyAlignment="1">
      <alignment horizontal="center" vertical="center"/>
    </xf>
    <xf numFmtId="10" fontId="15" fillId="2" borderId="10" xfId="2" applyNumberFormat="1" applyFont="1" applyFill="1" applyBorder="1" applyAlignment="1">
      <alignment vertical="center"/>
    </xf>
    <xf numFmtId="0" fontId="15" fillId="2" borderId="31" xfId="0" applyFont="1" applyFill="1" applyBorder="1" applyAlignment="1">
      <alignment horizontal="center" vertical="center"/>
    </xf>
    <xf numFmtId="9" fontId="15" fillId="2" borderId="10" xfId="2" applyFont="1" applyFill="1" applyBorder="1" applyAlignment="1">
      <alignment vertical="center"/>
    </xf>
    <xf numFmtId="41" fontId="12" fillId="3" borderId="14" xfId="3" applyFont="1" applyFill="1" applyBorder="1" applyAlignment="1">
      <alignment vertical="center"/>
    </xf>
  </cellXfs>
  <cellStyles count="12">
    <cellStyle name="Comma [0]_500700서버 2003년 4월 가격표1" xfId="1"/>
    <cellStyle name="백분율" xfId="2" builtinId="5"/>
    <cellStyle name="쉼표 [0]" xfId="3" builtinId="6"/>
    <cellStyle name="쉼표 [0] 10" xfId="4"/>
    <cellStyle name="쉼표 [0] 2" xfId="5"/>
    <cellStyle name="콤마 [0]_E3500-C62-코오롱정보통신" xfId="6"/>
    <cellStyle name="통화 [0]" xfId="7" builtinId="7"/>
    <cellStyle name="표준" xfId="0" builtinId="0"/>
    <cellStyle name="표준 10" xfId="8"/>
    <cellStyle name="표준_UNIX_rp4440_08" xfId="9"/>
    <cellStyle name="표준_UNIX_rp4440_08_예지정보_eva4000,msl6030l3_20070307_박준일_아미아이티_20080318_rx76,eva44,dl380_목명균" xfId="10"/>
    <cellStyle name="표준_UNIX_rp4440_08_예지정보_eva4000,msl6030l3_20070307_박준일_한독_20090225_v1_rx26,rx36,rx66,rx76_목명균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1130673</xdr:colOff>
      <xdr:row>5</xdr:row>
      <xdr:rowOff>123825</xdr:rowOff>
    </xdr:from>
    <xdr:to>
      <xdr:col>5</xdr:col>
      <xdr:colOff>1244973</xdr:colOff>
      <xdr:row>8</xdr:row>
      <xdr:rowOff>247650</xdr:rowOff>
    </xdr:to>
    <xdr:grpSp>
      <xdr:nvGrpSpPr>
        <xdr:cNvPr id="16" name="Group 1"/>
        <xdr:cNvGrpSpPr>
          <a:grpSpLocks/>
        </xdr:cNvGrpSpPr>
      </xdr:nvGrpSpPr>
      <xdr:grpSpPr bwMode="auto">
        <a:xfrm>
          <a:off x="3170144" y="863413"/>
          <a:ext cx="2781300" cy="594472"/>
          <a:chOff x="302" y="21"/>
          <a:chExt cx="306" cy="48"/>
        </a:xfrm>
        <a:solidFill>
          <a:srgbClr val="FFFFFF"/>
        </a:solidFill>
      </xdr:grpSpPr>
      <xdr:sp macro="" textlink="">
        <xdr:nvSpPr>
          <xdr:cNvPr id="63490" name="AutoShape 2"/>
          <xdr:cNvSpPr>
            <a:spLocks noChangeArrowheads="1"/>
          </xdr:cNvSpPr>
        </xdr:nvSpPr>
        <xdr:spPr bwMode="auto">
          <a:xfrm>
            <a:off x="302" y="21"/>
            <a:ext cx="306" cy="48"/>
          </a:xfrm>
          <a:prstGeom prst="bevel">
            <a:avLst>
              <a:gd name="adj" fmla="val 12500"/>
            </a:avLst>
          </a:prstGeom>
          <a:grpFill/>
          <a:ln w="19050">
            <a:solidFill>
              <a:srgbClr val="003366"/>
            </a:solidFill>
            <a:miter lim="800000"/>
            <a:headEnd/>
            <a:tailEnd/>
          </a:ln>
        </xdr:spPr>
        <xdr:txBody>
          <a:bodyPr/>
          <a:lstStyle/>
          <a:p>
            <a:endParaRPr lang="ko-KR" altLang="en-US"/>
          </a:p>
        </xdr:txBody>
      </xdr:sp>
      <xdr:sp macro="" textlink="">
        <xdr:nvSpPr>
          <xdr:cNvPr id="63491" name="Text Box 3"/>
          <xdr:cNvSpPr txBox="1">
            <a:spLocks noChangeArrowheads="1"/>
          </xdr:cNvSpPr>
        </xdr:nvSpPr>
        <xdr:spPr bwMode="auto">
          <a:xfrm>
            <a:off x="309" y="27"/>
            <a:ext cx="291" cy="35"/>
          </a:xfrm>
          <a:prstGeom prst="rect">
            <a:avLst/>
          </a:prstGeom>
          <a:grpFill/>
          <a:ln w="9525">
            <a:noFill/>
            <a:miter lim="800000"/>
            <a:headEnd/>
            <a:tailEnd/>
          </a:ln>
        </xdr:spPr>
        <xdr:txBody>
          <a:bodyPr vertOverflow="clip" wrap="square" lIns="54864" tIns="45720" rIns="54864" bIns="0" anchor="t" upright="1"/>
          <a:lstStyle/>
          <a:p>
            <a:pPr algn="ctr" rtl="1">
              <a:defRPr sz="1000"/>
            </a:pPr>
            <a:r>
              <a:rPr lang="ko-KR" altLang="en-US" sz="2500" b="0" i="0" strike="noStrike">
                <a:solidFill>
                  <a:srgbClr val="000000"/>
                </a:solidFill>
                <a:latin typeface="휴먼옛체"/>
                <a:ea typeface="휴먼옛체"/>
              </a:rPr>
              <a:t>견    적    서</a:t>
            </a:r>
          </a:p>
        </xdr:txBody>
      </xdr:sp>
    </xdr:grpSp>
    <xdr:clientData/>
  </xdr:twoCellAnchor>
  <xdr:twoCellAnchor>
    <xdr:from>
      <xdr:col>1</xdr:col>
      <xdr:colOff>0</xdr:colOff>
      <xdr:row>3</xdr:row>
      <xdr:rowOff>0</xdr:rowOff>
    </xdr:from>
    <xdr:to>
      <xdr:col>9</xdr:col>
      <xdr:colOff>0</xdr:colOff>
      <xdr:row>3</xdr:row>
      <xdr:rowOff>0</xdr:rowOff>
    </xdr:to>
    <xdr:sp macro="" textlink="">
      <xdr:nvSpPr>
        <xdr:cNvPr id="175291" name="Line 4"/>
        <xdr:cNvSpPr>
          <a:spLocks noChangeShapeType="1"/>
        </xdr:cNvSpPr>
      </xdr:nvSpPr>
      <xdr:spPr bwMode="auto">
        <a:xfrm>
          <a:off x="100853" y="470647"/>
          <a:ext cx="8807823" cy="0"/>
        </a:xfrm>
        <a:prstGeom prst="line">
          <a:avLst/>
        </a:prstGeom>
        <a:noFill/>
        <a:ln w="19050">
          <a:solidFill>
            <a:srgbClr val="00336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47625</xdr:colOff>
      <xdr:row>0</xdr:row>
      <xdr:rowOff>95250</xdr:rowOff>
    </xdr:from>
    <xdr:to>
      <xdr:col>1</xdr:col>
      <xdr:colOff>847725</xdr:colOff>
      <xdr:row>2</xdr:row>
      <xdr:rowOff>104775</xdr:rowOff>
    </xdr:to>
    <xdr:pic>
      <xdr:nvPicPr>
        <xdr:cNvPr id="175292" name="Picture 875" descr="엘에스한글조합 로고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50"/>
          <a:ext cx="895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381000</xdr:colOff>
      <xdr:row>14</xdr:row>
      <xdr:rowOff>47625</xdr:rowOff>
    </xdr:from>
    <xdr:to>
      <xdr:col>9</xdr:col>
      <xdr:colOff>76201</xdr:colOff>
      <xdr:row>16</xdr:row>
      <xdr:rowOff>161925</xdr:rowOff>
    </xdr:to>
    <xdr:pic>
      <xdr:nvPicPr>
        <xdr:cNvPr id="175294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2900" y="3067050"/>
          <a:ext cx="56197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78441</xdr:colOff>
      <xdr:row>19</xdr:row>
      <xdr:rowOff>100853</xdr:rowOff>
    </xdr:from>
    <xdr:to>
      <xdr:col>6</xdr:col>
      <xdr:colOff>792816</xdr:colOff>
      <xdr:row>19</xdr:row>
      <xdr:rowOff>1843928</xdr:rowOff>
    </xdr:to>
    <xdr:pic>
      <xdr:nvPicPr>
        <xdr:cNvPr id="11" name="그림 1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7912" y="4392706"/>
          <a:ext cx="4815728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89647</xdr:colOff>
      <xdr:row>22</xdr:row>
      <xdr:rowOff>112059</xdr:rowOff>
    </xdr:from>
    <xdr:to>
      <xdr:col>6</xdr:col>
      <xdr:colOff>823072</xdr:colOff>
      <xdr:row>22</xdr:row>
      <xdr:rowOff>1759884</xdr:rowOff>
    </xdr:to>
    <xdr:pic>
      <xdr:nvPicPr>
        <xdr:cNvPr id="105" name="그림 10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18" y="7149353"/>
          <a:ext cx="4834778" cy="1647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8020050" y="0"/>
          <a:ext cx="314325" cy="0"/>
        </a:xfrm>
        <a:prstGeom prst="rect">
          <a:avLst/>
        </a:prstGeom>
        <a:solidFill>
          <a:srgbClr val="F4F4F4"/>
        </a:solidFill>
        <a:ln w="9525">
          <a:noFill/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새굴림"/>
              <a:ea typeface="새굴림"/>
            </a:rPr>
            <a:t>(</a:t>
          </a:r>
          <a:r>
            <a:rPr lang="ko-KR" altLang="en-US" sz="800" b="1" i="0" strike="noStrike">
              <a:solidFill>
                <a:srgbClr val="000000"/>
              </a:solidFill>
              <a:latin typeface="새굴림"/>
              <a:ea typeface="새굴림"/>
            </a:rPr>
            <a:t>인</a:t>
          </a:r>
          <a:r>
            <a:rPr lang="en-US" altLang="ko-KR" sz="800" b="1" i="0" strike="noStrike">
              <a:solidFill>
                <a:srgbClr val="000000"/>
              </a:solidFill>
              <a:latin typeface="새굴림"/>
              <a:ea typeface="새굴림"/>
            </a:rPr>
            <a:t>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25" name="Text Box 1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26" name="Text Box 3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27" name="Text Box 4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28" name="Text Box 5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29" name="Text Box 6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0" name="Text Box 7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1" name="Text Box 8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2" name="Text Box 9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3" name="Text Box 10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4" name="Text Box 11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5" name="Text Box 12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6" name="Text Box 13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7" name="Text Box 14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8" name="Text Box 1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39" name="Text Box 4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40" name="Text Box 6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41" name="Text Box 10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257175</xdr:rowOff>
    </xdr:to>
    <xdr:sp macro="" textlink="">
      <xdr:nvSpPr>
        <xdr:cNvPr id="179642" name="Text Box 12"/>
        <xdr:cNvSpPr txBox="1">
          <a:spLocks noChangeArrowheads="1"/>
        </xdr:cNvSpPr>
      </xdr:nvSpPr>
      <xdr:spPr bwMode="auto">
        <a:xfrm>
          <a:off x="161925" y="809625"/>
          <a:ext cx="285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3" name="Text Box 3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4" name="Text Box 4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5" name="Text Box 5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6" name="Text Box 6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7" name="Text Box 7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8" name="Text Box 8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49" name="Text Box 9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0" name="Text Box 10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1" name="Text Box 11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2" name="Text Box 12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3" name="Text Box 13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4" name="Text Box 14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5" name="Text Box 15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6" name="Text Box 16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7" name="Text Box 17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8" name="Text Box 18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59" name="Text Box 19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0" name="Text Box 20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1" name="Text Box 21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2" name="Text Box 22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3" name="Text Box 23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4" name="Text Box 24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5" name="Text Box 25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6" name="Text Box 26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7" name="Text Box 27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8" name="Text Box 28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69" name="Text Box 29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66675</xdr:colOff>
      <xdr:row>3</xdr:row>
      <xdr:rowOff>0</xdr:rowOff>
    </xdr:from>
    <xdr:to>
      <xdr:col>1</xdr:col>
      <xdr:colOff>95250</xdr:colOff>
      <xdr:row>3</xdr:row>
      <xdr:rowOff>266700</xdr:rowOff>
    </xdr:to>
    <xdr:sp macro="" textlink="">
      <xdr:nvSpPr>
        <xdr:cNvPr id="179670" name="Text Box 30"/>
        <xdr:cNvSpPr txBox="1">
          <a:spLocks noChangeArrowheads="1"/>
        </xdr:cNvSpPr>
      </xdr:nvSpPr>
      <xdr:spPr bwMode="auto">
        <a:xfrm>
          <a:off x="161925" y="809625"/>
          <a:ext cx="285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1" name="Text Box 1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2" name="Text Box 3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3" name="Text Box 4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4" name="Text Box 5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5" name="Text Box 6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6" name="Text Box 7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7" name="Text Box 8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8" name="Text Box 9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79" name="Text Box 10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0" name="Text Box 11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1" name="Text Box 12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2" name="Text Box 13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3" name="Text Box 14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4" name="Text Box 1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5" name="Text Box 4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6" name="Text Box 6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7" name="Text Box 10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257175</xdr:rowOff>
    </xdr:to>
    <xdr:sp macro="" textlink="">
      <xdr:nvSpPr>
        <xdr:cNvPr id="179688" name="Text Box 12"/>
        <xdr:cNvSpPr txBox="1">
          <a:spLocks noChangeArrowheads="1"/>
        </xdr:cNvSpPr>
      </xdr:nvSpPr>
      <xdr:spPr bwMode="auto">
        <a:xfrm>
          <a:off x="1828800" y="809625"/>
          <a:ext cx="952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89" name="Text Box 3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0" name="Text Box 4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1" name="Text Box 5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2" name="Text Box 6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3" name="Text Box 7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4" name="Text Box 8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5" name="Text Box 9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6" name="Text Box 10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7" name="Text Box 11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8" name="Text Box 12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699" name="Text Box 13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0" name="Text Box 14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1" name="Text Box 15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2" name="Text Box 16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3" name="Text Box 17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4" name="Text Box 18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5" name="Text Box 19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6" name="Text Box 20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7" name="Text Box 21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8" name="Text Box 22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09" name="Text Box 23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0" name="Text Box 24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1" name="Text Box 25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2" name="Text Box 26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3" name="Text Box 27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4" name="Text Box 28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5" name="Text Box 29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95250</xdr:colOff>
      <xdr:row>3</xdr:row>
      <xdr:rowOff>266700</xdr:rowOff>
    </xdr:to>
    <xdr:sp macro="" textlink="">
      <xdr:nvSpPr>
        <xdr:cNvPr id="179716" name="Text Box 30"/>
        <xdr:cNvSpPr txBox="1">
          <a:spLocks noChangeArrowheads="1"/>
        </xdr:cNvSpPr>
      </xdr:nvSpPr>
      <xdr:spPr bwMode="auto">
        <a:xfrm>
          <a:off x="1828800" y="809625"/>
          <a:ext cx="952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indexed="41"/>
    <pageSetUpPr fitToPage="1"/>
  </sheetPr>
  <dimension ref="A1:J46"/>
  <sheetViews>
    <sheetView tabSelected="1" topLeftCell="A2" zoomScale="85" zoomScaleNormal="85" workbookViewId="0">
      <selection activeCell="H22" sqref="H22"/>
    </sheetView>
  </sheetViews>
  <sheetFormatPr defaultRowHeight="12.75" x14ac:dyDescent="0.15"/>
  <cols>
    <col min="1" max="1" width="1.42578125" style="52" customWidth="1"/>
    <col min="2" max="2" width="14" style="52" customWidth="1"/>
    <col min="3" max="3" width="15.140625" style="52" customWidth="1"/>
    <col min="4" max="4" width="26.140625" style="52" customWidth="1"/>
    <col min="5" max="5" width="13.7109375" style="52" customWidth="1"/>
    <col min="6" max="6" width="21.42578125" style="52" customWidth="1"/>
    <col min="7" max="7" width="12.85546875" style="52" customWidth="1"/>
    <col min="8" max="8" width="15.5703125" style="52" customWidth="1"/>
    <col min="9" max="9" width="13" style="52" customWidth="1"/>
    <col min="10" max="10" width="1.42578125" style="52" customWidth="1"/>
    <col min="11" max="16384" width="9.140625" style="52"/>
  </cols>
  <sheetData>
    <row r="1" spans="1:10" x14ac:dyDescent="0.15">
      <c r="A1" s="84"/>
      <c r="B1" s="85"/>
      <c r="C1" s="85"/>
      <c r="D1" s="85"/>
      <c r="E1" s="85"/>
      <c r="F1" s="85"/>
      <c r="G1" s="85"/>
      <c r="H1" s="85"/>
      <c r="I1" s="85"/>
      <c r="J1" s="86"/>
    </row>
    <row r="2" spans="1:10" x14ac:dyDescent="0.15">
      <c r="A2" s="87"/>
      <c r="B2" s="25"/>
      <c r="C2" s="25"/>
      <c r="D2" s="25"/>
      <c r="E2" s="25"/>
      <c r="F2" s="25"/>
      <c r="G2" s="25"/>
      <c r="H2" s="25"/>
      <c r="I2" s="25"/>
      <c r="J2" s="88"/>
    </row>
    <row r="3" spans="1:10" x14ac:dyDescent="0.15">
      <c r="A3" s="87"/>
      <c r="B3" s="25"/>
      <c r="C3" s="25"/>
      <c r="D3" s="25"/>
      <c r="E3" s="25"/>
      <c r="F3" s="25"/>
      <c r="G3" s="25"/>
      <c r="H3" s="25" t="s">
        <v>57</v>
      </c>
      <c r="I3" s="25"/>
      <c r="J3" s="88"/>
    </row>
    <row r="4" spans="1:10" ht="14.1" customHeight="1" x14ac:dyDescent="0.15">
      <c r="A4" s="87"/>
      <c r="B4" s="96" t="s">
        <v>56</v>
      </c>
      <c r="C4" s="96"/>
      <c r="D4" s="96"/>
      <c r="E4" s="96"/>
      <c r="F4" s="96"/>
      <c r="G4" s="96"/>
      <c r="H4" s="96"/>
      <c r="I4" s="96"/>
      <c r="J4" s="88"/>
    </row>
    <row r="5" spans="1:10" ht="8.25" customHeight="1" x14ac:dyDescent="0.15">
      <c r="A5" s="87"/>
      <c r="B5" s="25"/>
      <c r="C5" s="25"/>
      <c r="D5" s="25"/>
      <c r="E5" s="25"/>
      <c r="F5" s="25"/>
      <c r="G5" s="25"/>
      <c r="H5" s="25"/>
      <c r="I5" s="25"/>
      <c r="J5" s="88"/>
    </row>
    <row r="6" spans="1:10" x14ac:dyDescent="0.15">
      <c r="A6" s="87"/>
      <c r="B6" s="25"/>
      <c r="C6" s="25"/>
      <c r="D6" s="25"/>
      <c r="E6" s="25"/>
      <c r="F6" s="25"/>
      <c r="G6" s="25"/>
      <c r="H6" s="25"/>
      <c r="I6" s="25"/>
      <c r="J6" s="88"/>
    </row>
    <row r="7" spans="1:10" x14ac:dyDescent="0.15">
      <c r="A7" s="87"/>
      <c r="B7" s="25"/>
      <c r="C7" s="25"/>
      <c r="D7" s="25"/>
      <c r="E7" s="25"/>
      <c r="F7" s="25"/>
      <c r="G7" s="25"/>
      <c r="H7" s="25"/>
      <c r="I7" s="25"/>
      <c r="J7" s="88"/>
    </row>
    <row r="8" spans="1:10" x14ac:dyDescent="0.15">
      <c r="A8" s="87"/>
      <c r="B8" s="25"/>
      <c r="C8" s="25"/>
      <c r="D8" s="25"/>
      <c r="E8" s="25"/>
      <c r="F8" s="25"/>
      <c r="G8" s="25"/>
      <c r="H8" s="25"/>
      <c r="I8" s="25"/>
      <c r="J8" s="88"/>
    </row>
    <row r="9" spans="1:10" ht="44.25" customHeight="1" x14ac:dyDescent="0.15">
      <c r="A9" s="87"/>
      <c r="B9" s="25"/>
      <c r="C9" s="25"/>
      <c r="D9" s="25"/>
      <c r="E9" s="25"/>
      <c r="F9" s="25"/>
      <c r="G9" s="1"/>
      <c r="H9" s="1"/>
      <c r="I9" s="25"/>
      <c r="J9" s="88"/>
    </row>
    <row r="10" spans="1:10" ht="18" customHeight="1" x14ac:dyDescent="0.15">
      <c r="A10" s="87"/>
      <c r="B10" s="24" t="s">
        <v>1</v>
      </c>
      <c r="C10" s="2" t="s">
        <v>60</v>
      </c>
      <c r="D10" s="25"/>
      <c r="E10" s="25"/>
      <c r="F10" s="25"/>
      <c r="G10" s="1"/>
      <c r="H10" s="1"/>
      <c r="I10" s="25"/>
      <c r="J10" s="88"/>
    </row>
    <row r="11" spans="1:10" s="53" customFormat="1" ht="18" customHeight="1" x14ac:dyDescent="0.15">
      <c r="A11" s="89"/>
      <c r="B11" s="24" t="s">
        <v>0</v>
      </c>
      <c r="C11" s="2" t="s">
        <v>51</v>
      </c>
      <c r="D11" s="1"/>
      <c r="E11" s="1"/>
      <c r="F11" s="1"/>
      <c r="G11" s="1"/>
      <c r="H11" s="3"/>
      <c r="I11" s="1"/>
      <c r="J11" s="90"/>
    </row>
    <row r="12" spans="1:10" s="53" customFormat="1" ht="18" customHeight="1" x14ac:dyDescent="0.15">
      <c r="A12" s="89"/>
      <c r="B12" s="24" t="s">
        <v>2</v>
      </c>
      <c r="C12" s="2" t="s">
        <v>52</v>
      </c>
      <c r="D12" s="1"/>
      <c r="E12" s="1"/>
      <c r="F12" s="1"/>
      <c r="G12" s="37"/>
      <c r="H12" s="1"/>
      <c r="I12" s="1"/>
      <c r="J12" s="90"/>
    </row>
    <row r="13" spans="1:10" s="53" customFormat="1" ht="23.25" customHeight="1" x14ac:dyDescent="0.15">
      <c r="A13" s="89"/>
      <c r="B13" s="24"/>
      <c r="C13" s="2"/>
      <c r="D13" s="1"/>
      <c r="E13" s="1"/>
      <c r="F13" s="1"/>
      <c r="G13" s="25"/>
      <c r="H13" s="25"/>
      <c r="I13" s="25"/>
      <c r="J13" s="90"/>
    </row>
    <row r="14" spans="1:10" s="53" customFormat="1" ht="18" customHeight="1" x14ac:dyDescent="0.15">
      <c r="A14" s="89"/>
      <c r="B14" s="1"/>
      <c r="C14" s="1"/>
      <c r="D14" s="1"/>
      <c r="E14" s="1"/>
      <c r="F14" s="1"/>
      <c r="G14" s="1"/>
      <c r="H14" s="26" t="s">
        <v>9</v>
      </c>
      <c r="I14" s="25"/>
      <c r="J14" s="90"/>
    </row>
    <row r="15" spans="1:10" s="53" customFormat="1" ht="18" customHeight="1" x14ac:dyDescent="0.15">
      <c r="A15" s="89"/>
      <c r="B15" s="49" t="s">
        <v>54</v>
      </c>
      <c r="C15" s="1"/>
      <c r="D15" s="1"/>
      <c r="E15" s="1"/>
      <c r="F15" s="1"/>
      <c r="G15" s="1"/>
      <c r="H15" s="26" t="s">
        <v>10</v>
      </c>
      <c r="I15" s="25"/>
      <c r="J15" s="90"/>
    </row>
    <row r="16" spans="1:10" s="53" customFormat="1" ht="15" customHeight="1" x14ac:dyDescent="0.15">
      <c r="A16" s="89"/>
      <c r="B16" s="49" t="s">
        <v>53</v>
      </c>
      <c r="C16" s="1"/>
      <c r="D16" s="1"/>
      <c r="E16" s="1"/>
      <c r="F16" s="1"/>
      <c r="G16" s="1"/>
      <c r="H16" s="26" t="s">
        <v>11</v>
      </c>
      <c r="I16" s="25"/>
      <c r="J16" s="90"/>
    </row>
    <row r="17" spans="1:10" ht="21" customHeight="1" x14ac:dyDescent="0.15">
      <c r="A17" s="87"/>
      <c r="B17" s="25"/>
      <c r="C17" s="25"/>
      <c r="D17" s="25"/>
      <c r="E17" s="25"/>
      <c r="F17" s="25"/>
      <c r="G17" s="25"/>
      <c r="H17" s="25"/>
      <c r="I17" s="25"/>
      <c r="J17" s="88"/>
    </row>
    <row r="18" spans="1:10" ht="20.100000000000001" customHeight="1" thickBot="1" x14ac:dyDescent="0.2">
      <c r="A18" s="87"/>
      <c r="B18" s="49" t="s">
        <v>7</v>
      </c>
      <c r="C18" s="25"/>
      <c r="D18" s="25"/>
      <c r="E18" s="25"/>
      <c r="F18" s="25"/>
      <c r="G18" s="25"/>
      <c r="H18" s="97" t="s">
        <v>6</v>
      </c>
      <c r="I18" s="97"/>
      <c r="J18" s="88"/>
    </row>
    <row r="19" spans="1:10" s="53" customFormat="1" ht="31.5" customHeight="1" x14ac:dyDescent="0.15">
      <c r="A19" s="89"/>
      <c r="B19" s="23" t="s">
        <v>3</v>
      </c>
      <c r="C19" s="27" t="s">
        <v>12</v>
      </c>
      <c r="D19" s="104" t="s">
        <v>44</v>
      </c>
      <c r="E19" s="105"/>
      <c r="F19" s="105"/>
      <c r="G19" s="106"/>
      <c r="H19" s="27" t="s">
        <v>27</v>
      </c>
      <c r="I19" s="28" t="s">
        <v>16</v>
      </c>
      <c r="J19" s="90"/>
    </row>
    <row r="20" spans="1:10" s="56" customFormat="1" ht="152.25" customHeight="1" x14ac:dyDescent="0.15">
      <c r="A20" s="91"/>
      <c r="B20" s="121" t="s">
        <v>62</v>
      </c>
      <c r="C20" s="117" t="s">
        <v>18</v>
      </c>
      <c r="D20" s="101"/>
      <c r="E20" s="102"/>
      <c r="F20" s="102"/>
      <c r="G20" s="103"/>
      <c r="H20" s="116">
        <f>'SW 개발용역비 세부사항'!F9</f>
        <v>99482000</v>
      </c>
      <c r="I20" s="50"/>
      <c r="J20" s="92"/>
    </row>
    <row r="21" spans="1:10" s="56" customFormat="1" ht="31.5" customHeight="1" x14ac:dyDescent="0.15">
      <c r="A21" s="91"/>
      <c r="B21" s="118"/>
      <c r="C21" s="119" t="s">
        <v>17</v>
      </c>
      <c r="D21" s="129" t="s">
        <v>48</v>
      </c>
      <c r="E21" s="123"/>
      <c r="F21" s="124"/>
      <c r="G21" s="130">
        <v>1.1000000000000001</v>
      </c>
      <c r="H21" s="116">
        <f>H20*G21</f>
        <v>109430200.00000001</v>
      </c>
      <c r="I21" s="50"/>
      <c r="J21" s="92"/>
    </row>
    <row r="22" spans="1:10" s="56" customFormat="1" ht="31.5" customHeight="1" x14ac:dyDescent="0.15">
      <c r="A22" s="91"/>
      <c r="B22" s="118"/>
      <c r="C22" s="119" t="s">
        <v>19</v>
      </c>
      <c r="D22" s="129" t="s">
        <v>49</v>
      </c>
      <c r="E22" s="123"/>
      <c r="F22" s="124"/>
      <c r="G22" s="130">
        <v>0.2</v>
      </c>
      <c r="H22" s="116">
        <f>(H20+H21)*G22</f>
        <v>41782440</v>
      </c>
      <c r="I22" s="50"/>
      <c r="J22" s="92"/>
    </row>
    <row r="23" spans="1:10" s="56" customFormat="1" ht="146.25" customHeight="1" x14ac:dyDescent="0.15">
      <c r="A23" s="91"/>
      <c r="B23" s="120"/>
      <c r="C23" s="119" t="s">
        <v>43</v>
      </c>
      <c r="D23" s="98"/>
      <c r="E23" s="99"/>
      <c r="F23" s="99"/>
      <c r="G23" s="100"/>
      <c r="H23" s="116">
        <f>'기타 견적세부사항'!E6</f>
        <v>20400000</v>
      </c>
      <c r="I23" s="50"/>
      <c r="J23" s="92"/>
    </row>
    <row r="24" spans="1:10" s="56" customFormat="1" ht="24.75" customHeight="1" x14ac:dyDescent="0.15">
      <c r="A24" s="91"/>
      <c r="B24" s="122" t="s">
        <v>20</v>
      </c>
      <c r="C24" s="123"/>
      <c r="D24" s="123"/>
      <c r="E24" s="123"/>
      <c r="F24" s="124"/>
      <c r="G24" s="51"/>
      <c r="H24" s="116">
        <f>SUM(H20:H23)</f>
        <v>271094640</v>
      </c>
      <c r="I24" s="50"/>
      <c r="J24" s="92"/>
    </row>
    <row r="25" spans="1:10" ht="24.75" customHeight="1" x14ac:dyDescent="0.15">
      <c r="A25" s="87"/>
      <c r="B25" s="122" t="s">
        <v>21</v>
      </c>
      <c r="C25" s="123"/>
      <c r="D25" s="123"/>
      <c r="E25" s="123"/>
      <c r="F25" s="124"/>
      <c r="G25" s="128">
        <v>0.316</v>
      </c>
      <c r="H25" s="116">
        <f>SUM((1-G25)*H24)</f>
        <v>185428733.75999999</v>
      </c>
      <c r="I25" s="50"/>
      <c r="J25" s="88"/>
    </row>
    <row r="26" spans="1:10" ht="24.75" customHeight="1" x14ac:dyDescent="0.15">
      <c r="A26" s="87"/>
      <c r="B26" s="122" t="s">
        <v>22</v>
      </c>
      <c r="C26" s="123"/>
      <c r="D26" s="123"/>
      <c r="E26" s="123"/>
      <c r="F26" s="124"/>
      <c r="G26" s="51"/>
      <c r="H26" s="116">
        <f>SUM(H25*10%)</f>
        <v>18542873.375999998</v>
      </c>
      <c r="I26" s="50"/>
      <c r="J26" s="88"/>
    </row>
    <row r="27" spans="1:10" ht="24.75" customHeight="1" x14ac:dyDescent="0.15">
      <c r="A27" s="87"/>
      <c r="B27" s="122" t="s">
        <v>58</v>
      </c>
      <c r="C27" s="123"/>
      <c r="D27" s="123"/>
      <c r="E27" s="123"/>
      <c r="F27" s="124"/>
      <c r="G27" s="83"/>
      <c r="H27" s="116">
        <f>SUM(H25:H26)</f>
        <v>203971607.13599998</v>
      </c>
      <c r="I27" s="50"/>
      <c r="J27" s="88"/>
    </row>
    <row r="28" spans="1:10" ht="24.75" customHeight="1" thickBot="1" x14ac:dyDescent="0.2">
      <c r="A28" s="87"/>
      <c r="B28" s="125" t="s">
        <v>59</v>
      </c>
      <c r="C28" s="126"/>
      <c r="D28" s="126"/>
      <c r="E28" s="126"/>
      <c r="F28" s="127"/>
      <c r="G28" s="29"/>
      <c r="H28" s="131">
        <f>ROUNDDOWN(H27, -4)</f>
        <v>203970000</v>
      </c>
      <c r="I28" s="30"/>
      <c r="J28" s="88"/>
    </row>
    <row r="29" spans="1:10" ht="18.75" customHeight="1" x14ac:dyDescent="0.15">
      <c r="A29" s="87"/>
      <c r="B29" s="25"/>
      <c r="C29" s="25"/>
      <c r="D29" s="25"/>
      <c r="E29" s="25"/>
      <c r="F29" s="25"/>
      <c r="G29" s="25"/>
      <c r="H29" s="25"/>
      <c r="I29" s="25"/>
      <c r="J29" s="88"/>
    </row>
    <row r="30" spans="1:10" s="53" customFormat="1" ht="18.75" customHeight="1" x14ac:dyDescent="0.15">
      <c r="A30" s="89"/>
      <c r="B30" s="95" t="s">
        <v>8</v>
      </c>
      <c r="C30" s="95"/>
      <c r="D30" s="25"/>
      <c r="E30" s="1"/>
      <c r="F30" s="1"/>
      <c r="G30" s="1"/>
      <c r="H30" s="1"/>
      <c r="I30" s="1"/>
      <c r="J30" s="90"/>
    </row>
    <row r="31" spans="1:10" s="53" customFormat="1" ht="18.75" customHeight="1" x14ac:dyDescent="0.15">
      <c r="A31" s="89"/>
      <c r="B31" s="25">
        <v>1</v>
      </c>
      <c r="C31" s="25" t="s">
        <v>50</v>
      </c>
      <c r="D31" s="25"/>
      <c r="E31" s="1"/>
      <c r="F31" s="1"/>
      <c r="G31" s="1"/>
      <c r="H31" s="1"/>
      <c r="I31" s="1"/>
      <c r="J31" s="90"/>
    </row>
    <row r="32" spans="1:10" s="53" customFormat="1" ht="18.75" customHeight="1" x14ac:dyDescent="0.15">
      <c r="A32" s="89"/>
      <c r="B32" s="25">
        <v>2</v>
      </c>
      <c r="C32" s="25" t="s">
        <v>23</v>
      </c>
      <c r="D32" s="25"/>
      <c r="E32" s="1"/>
      <c r="F32" s="1"/>
      <c r="G32" s="1"/>
      <c r="H32" s="1"/>
      <c r="I32" s="1"/>
      <c r="J32" s="90"/>
    </row>
    <row r="33" spans="1:10" s="53" customFormat="1" ht="18.75" customHeight="1" x14ac:dyDescent="0.15">
      <c r="A33" s="89"/>
      <c r="B33" s="25">
        <v>3</v>
      </c>
      <c r="C33" s="25" t="s">
        <v>41</v>
      </c>
      <c r="D33" s="25"/>
      <c r="E33" s="1"/>
      <c r="F33" s="1"/>
      <c r="G33" s="1"/>
      <c r="H33" s="1"/>
      <c r="I33" s="1"/>
      <c r="J33" s="90"/>
    </row>
    <row r="34" spans="1:10" s="53" customFormat="1" ht="18.75" customHeight="1" x14ac:dyDescent="0.15">
      <c r="A34" s="89"/>
      <c r="B34" s="25"/>
      <c r="C34" s="25"/>
      <c r="D34" s="25"/>
      <c r="E34" s="1"/>
      <c r="F34" s="1"/>
      <c r="G34" s="1"/>
      <c r="H34" s="1"/>
      <c r="I34" s="1"/>
      <c r="J34" s="90"/>
    </row>
    <row r="35" spans="1:10" s="53" customFormat="1" ht="21.75" customHeight="1" x14ac:dyDescent="0.15">
      <c r="A35" s="93"/>
      <c r="B35" s="39"/>
      <c r="C35" s="39"/>
      <c r="D35" s="39"/>
      <c r="E35" s="39"/>
      <c r="F35" s="39"/>
      <c r="G35" s="39"/>
      <c r="H35" s="39"/>
      <c r="I35" s="39"/>
      <c r="J35" s="94"/>
    </row>
    <row r="36" spans="1:10" x14ac:dyDescent="0.15">
      <c r="F36" s="57"/>
    </row>
    <row r="37" spans="1:10" x14ac:dyDescent="0.15">
      <c r="F37" s="57"/>
      <c r="G37" s="58"/>
    </row>
    <row r="38" spans="1:10" x14ac:dyDescent="0.15">
      <c r="F38" s="57"/>
    </row>
    <row r="39" spans="1:10" x14ac:dyDescent="0.15">
      <c r="F39" s="57"/>
      <c r="G39" s="58"/>
    </row>
    <row r="40" spans="1:10" x14ac:dyDescent="0.15">
      <c r="F40" s="57"/>
    </row>
    <row r="41" spans="1:10" x14ac:dyDescent="0.15">
      <c r="F41" s="57"/>
      <c r="G41" s="58"/>
    </row>
    <row r="42" spans="1:10" x14ac:dyDescent="0.15">
      <c r="F42" s="57"/>
    </row>
    <row r="43" spans="1:10" x14ac:dyDescent="0.15">
      <c r="F43" s="57"/>
      <c r="G43" s="58"/>
    </row>
    <row r="44" spans="1:10" x14ac:dyDescent="0.15">
      <c r="F44" s="57"/>
    </row>
    <row r="45" spans="1:10" x14ac:dyDescent="0.15">
      <c r="F45" s="57"/>
    </row>
    <row r="46" spans="1:10" x14ac:dyDescent="0.15">
      <c r="F46" s="57"/>
      <c r="G46" s="58"/>
    </row>
  </sheetData>
  <mergeCells count="14">
    <mergeCell ref="B30:C30"/>
    <mergeCell ref="B4:I4"/>
    <mergeCell ref="H18:I18"/>
    <mergeCell ref="B28:F28"/>
    <mergeCell ref="D22:F22"/>
    <mergeCell ref="B20:B23"/>
    <mergeCell ref="D21:F21"/>
    <mergeCell ref="D20:G20"/>
    <mergeCell ref="D19:G19"/>
    <mergeCell ref="D23:G23"/>
    <mergeCell ref="B27:F27"/>
    <mergeCell ref="B24:F24"/>
    <mergeCell ref="B25:F25"/>
    <mergeCell ref="B26:F26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4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zoomScaleNormal="100" workbookViewId="0">
      <selection activeCell="E8" sqref="E8"/>
    </sheetView>
  </sheetViews>
  <sheetFormatPr defaultRowHeight="12.75" x14ac:dyDescent="0.15"/>
  <cols>
    <col min="1" max="1" width="1.42578125" style="15" customWidth="1"/>
    <col min="2" max="2" width="15.42578125" style="15" customWidth="1"/>
    <col min="3" max="3" width="13" style="15" customWidth="1"/>
    <col min="4" max="4" width="11.42578125" style="15" customWidth="1"/>
    <col min="5" max="5" width="12.140625" style="15" customWidth="1"/>
    <col min="6" max="6" width="19.85546875" style="15" customWidth="1"/>
    <col min="7" max="7" width="1.42578125" style="15" customWidth="1"/>
    <col min="8" max="16384" width="9.140625" style="15"/>
  </cols>
  <sheetData>
    <row r="1" spans="1:7" s="8" customFormat="1" ht="15.95" customHeight="1" x14ac:dyDescent="0.15">
      <c r="A1" s="4"/>
      <c r="B1" s="6"/>
      <c r="C1" s="5"/>
      <c r="D1" s="5"/>
      <c r="E1" s="5"/>
      <c r="F1" s="5"/>
      <c r="G1" s="7"/>
    </row>
    <row r="2" spans="1:7" s="12" customFormat="1" ht="20.100000000000001" customHeight="1" thickBot="1" x14ac:dyDescent="0.2">
      <c r="A2" s="9"/>
      <c r="B2" s="10"/>
      <c r="C2" s="10"/>
      <c r="D2" s="10"/>
      <c r="E2" s="10"/>
      <c r="F2" s="38" t="s">
        <v>28</v>
      </c>
      <c r="G2" s="11"/>
    </row>
    <row r="3" spans="1:7" ht="28.5" customHeight="1" x14ac:dyDescent="0.15">
      <c r="A3" s="13"/>
      <c r="B3" s="40" t="s">
        <v>13</v>
      </c>
      <c r="C3" s="40" t="s">
        <v>14</v>
      </c>
      <c r="D3" s="41" t="s">
        <v>15</v>
      </c>
      <c r="E3" s="41" t="s">
        <v>26</v>
      </c>
      <c r="F3" s="40" t="s">
        <v>27</v>
      </c>
      <c r="G3" s="14"/>
    </row>
    <row r="4" spans="1:7" s="18" customFormat="1" ht="18" customHeight="1" x14ac:dyDescent="0.15">
      <c r="A4" s="16"/>
      <c r="B4" s="42" t="s">
        <v>25</v>
      </c>
      <c r="C4" s="43">
        <v>406342</v>
      </c>
      <c r="D4" s="107">
        <v>20.8</v>
      </c>
      <c r="E4" s="44">
        <v>5</v>
      </c>
      <c r="F4" s="45">
        <f>ROUNDDOWN((C4*D4*E4),-3)</f>
        <v>42259000</v>
      </c>
      <c r="G4" s="17"/>
    </row>
    <row r="5" spans="1:7" s="18" customFormat="1" ht="18" customHeight="1" x14ac:dyDescent="0.15">
      <c r="A5" s="16"/>
      <c r="B5" s="42" t="s">
        <v>38</v>
      </c>
      <c r="C5" s="43">
        <v>305433</v>
      </c>
      <c r="D5" s="108"/>
      <c r="E5" s="44">
        <v>6</v>
      </c>
      <c r="F5" s="45">
        <f>ROUNDDOWN((C5*D4*E5),-3)</f>
        <v>38118000</v>
      </c>
      <c r="G5" s="17"/>
    </row>
    <row r="6" spans="1:7" s="18" customFormat="1" ht="18" customHeight="1" x14ac:dyDescent="0.15">
      <c r="A6" s="16"/>
      <c r="B6" s="42" t="s">
        <v>39</v>
      </c>
      <c r="C6" s="43">
        <v>239748</v>
      </c>
      <c r="D6" s="108"/>
      <c r="E6" s="44">
        <v>0</v>
      </c>
      <c r="F6" s="45">
        <f>ROUNDDOWN((C6*D4*E6),-3)</f>
        <v>0</v>
      </c>
      <c r="G6" s="17"/>
    </row>
    <row r="7" spans="1:7" s="18" customFormat="1" ht="18" customHeight="1" x14ac:dyDescent="0.15">
      <c r="A7" s="16"/>
      <c r="B7" s="42" t="s">
        <v>24</v>
      </c>
      <c r="C7" s="43">
        <v>215681</v>
      </c>
      <c r="D7" s="108"/>
      <c r="E7" s="44">
        <v>1</v>
      </c>
      <c r="F7" s="45">
        <f>ROUNDDOWN((C7*D4*E7),-3)</f>
        <v>4486000</v>
      </c>
      <c r="G7" s="17"/>
    </row>
    <row r="8" spans="1:7" s="18" customFormat="1" ht="18" customHeight="1" x14ac:dyDescent="0.15">
      <c r="A8" s="16"/>
      <c r="B8" s="42" t="s">
        <v>42</v>
      </c>
      <c r="C8" s="43">
        <v>117145</v>
      </c>
      <c r="D8" s="109"/>
      <c r="E8" s="46">
        <v>6</v>
      </c>
      <c r="F8" s="45">
        <f>ROUNDDOWN((C8*D4*E8),-3)</f>
        <v>14619000</v>
      </c>
      <c r="G8" s="17"/>
    </row>
    <row r="9" spans="1:7" s="18" customFormat="1" ht="18" customHeight="1" x14ac:dyDescent="0.15">
      <c r="A9" s="16"/>
      <c r="B9" s="98" t="s">
        <v>37</v>
      </c>
      <c r="C9" s="99"/>
      <c r="D9" s="99"/>
      <c r="E9" s="47">
        <f>SUM(E4:E8)</f>
        <v>18</v>
      </c>
      <c r="F9" s="48">
        <f>SUM(F4:F8)</f>
        <v>99482000</v>
      </c>
      <c r="G9" s="17"/>
    </row>
    <row r="10" spans="1:7" ht="10.5" customHeight="1" x14ac:dyDescent="0.15">
      <c r="A10" s="13"/>
      <c r="B10" s="19"/>
      <c r="C10" s="19"/>
      <c r="D10" s="19"/>
      <c r="E10" s="19"/>
      <c r="F10" s="19"/>
      <c r="G10" s="14"/>
    </row>
    <row r="11" spans="1:7" ht="10.5" customHeight="1" x14ac:dyDescent="0.15">
      <c r="A11" s="13"/>
      <c r="B11" s="19"/>
      <c r="C11" s="19"/>
      <c r="D11" s="19"/>
      <c r="E11" s="19"/>
      <c r="F11" s="19"/>
      <c r="G11" s="14"/>
    </row>
    <row r="12" spans="1:7" ht="10.5" customHeight="1" x14ac:dyDescent="0.15">
      <c r="A12" s="13"/>
      <c r="B12" s="19"/>
      <c r="C12" s="19"/>
      <c r="D12" s="19"/>
      <c r="E12" s="36"/>
      <c r="F12" s="19"/>
      <c r="G12" s="14"/>
    </row>
    <row r="13" spans="1:7" ht="10.5" customHeight="1" x14ac:dyDescent="0.15">
      <c r="A13" s="13"/>
      <c r="B13" s="19"/>
      <c r="C13" s="19"/>
      <c r="D13" s="19"/>
      <c r="E13" s="19"/>
      <c r="F13" s="19"/>
      <c r="G13" s="14"/>
    </row>
    <row r="14" spans="1:7" ht="10.5" customHeight="1" thickBot="1" x14ac:dyDescent="0.2">
      <c r="A14" s="20"/>
      <c r="B14" s="21"/>
      <c r="C14" s="21"/>
      <c r="D14" s="21"/>
      <c r="E14" s="21"/>
      <c r="F14" s="21"/>
      <c r="G14" s="22"/>
    </row>
    <row r="16" spans="1:7" x14ac:dyDescent="0.15">
      <c r="C16" s="31"/>
    </row>
  </sheetData>
  <mergeCells count="2">
    <mergeCell ref="D4:D8"/>
    <mergeCell ref="B9:D9"/>
  </mergeCells>
  <phoneticPr fontId="3" type="noConversion"/>
  <printOptions horizontalCentered="1"/>
  <pageMargins left="0.24" right="0.23" top="0.56000000000000005" bottom="0.25" header="0.22" footer="0.16"/>
  <pageSetup paperSize="9" scale="61" orientation="portrait" r:id="rId1"/>
  <headerFooter alignWithMargins="0">
    <oddFooter>&amp;C&amp;P/&amp;N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zoomScaleNormal="100" workbookViewId="0">
      <selection activeCell="B3" sqref="B3:F6"/>
    </sheetView>
  </sheetViews>
  <sheetFormatPr defaultRowHeight="12.75" x14ac:dyDescent="0.15"/>
  <cols>
    <col min="1" max="1" width="1.42578125" style="67" customWidth="1"/>
    <col min="2" max="2" width="16.42578125" style="67" customWidth="1"/>
    <col min="3" max="3" width="26.140625" style="67" customWidth="1"/>
    <col min="4" max="4" width="7.42578125" style="67" customWidth="1"/>
    <col min="5" max="5" width="10.85546875" style="67" customWidth="1"/>
    <col min="6" max="6" width="11.28515625" style="67" customWidth="1"/>
    <col min="7" max="7" width="1.42578125" style="67" customWidth="1"/>
    <col min="8" max="16384" width="9.140625" style="67"/>
  </cols>
  <sheetData>
    <row r="1" spans="1:7" s="62" customFormat="1" ht="15.95" customHeight="1" x14ac:dyDescent="0.15">
      <c r="A1" s="59"/>
      <c r="B1" s="60"/>
      <c r="C1" s="6"/>
      <c r="D1" s="60"/>
      <c r="E1" s="60"/>
      <c r="F1" s="60"/>
      <c r="G1" s="61"/>
    </row>
    <row r="2" spans="1:7" ht="20.100000000000001" customHeight="1" x14ac:dyDescent="0.15">
      <c r="A2" s="63"/>
      <c r="B2" s="64"/>
      <c r="C2" s="65"/>
      <c r="D2" s="65"/>
      <c r="E2" s="110"/>
      <c r="F2" s="110"/>
      <c r="G2" s="66"/>
    </row>
    <row r="3" spans="1:7" ht="22.5" customHeight="1" x14ac:dyDescent="0.15">
      <c r="A3" s="63"/>
      <c r="B3" s="80" t="s">
        <v>3</v>
      </c>
      <c r="C3" s="81" t="s">
        <v>4</v>
      </c>
      <c r="D3" s="81" t="s">
        <v>5</v>
      </c>
      <c r="E3" s="81" t="s">
        <v>46</v>
      </c>
      <c r="F3" s="82" t="s">
        <v>47</v>
      </c>
      <c r="G3" s="66"/>
    </row>
    <row r="4" spans="1:7" s="72" customFormat="1" ht="36.75" customHeight="1" x14ac:dyDescent="0.15">
      <c r="A4" s="54"/>
      <c r="B4" s="68" t="s">
        <v>40</v>
      </c>
      <c r="C4" s="69" t="s">
        <v>36</v>
      </c>
      <c r="D4" s="43">
        <v>1</v>
      </c>
      <c r="E4" s="70">
        <v>400000</v>
      </c>
      <c r="F4" s="71">
        <f>E4*D4</f>
        <v>400000</v>
      </c>
      <c r="G4" s="55"/>
    </row>
    <row r="5" spans="1:7" s="72" customFormat="1" ht="45" customHeight="1" x14ac:dyDescent="0.15">
      <c r="A5" s="54"/>
      <c r="B5" s="68" t="s">
        <v>45</v>
      </c>
      <c r="C5" s="69" t="s">
        <v>61</v>
      </c>
      <c r="D5" s="43">
        <v>5</v>
      </c>
      <c r="E5" s="70">
        <v>4000000</v>
      </c>
      <c r="F5" s="71">
        <f>E5*D5</f>
        <v>20000000</v>
      </c>
      <c r="G5" s="55"/>
    </row>
    <row r="6" spans="1:7" s="75" customFormat="1" ht="24.75" customHeight="1" x14ac:dyDescent="0.15">
      <c r="A6" s="73"/>
      <c r="B6" s="111" t="s">
        <v>55</v>
      </c>
      <c r="C6" s="112"/>
      <c r="D6" s="113"/>
      <c r="E6" s="114">
        <f>SUM(F4:G5)</f>
        <v>20400000</v>
      </c>
      <c r="F6" s="115"/>
      <c r="G6" s="74"/>
    </row>
    <row r="7" spans="1:7" ht="10.5" customHeight="1" x14ac:dyDescent="0.15">
      <c r="A7" s="63"/>
      <c r="B7" s="65"/>
      <c r="C7" s="65"/>
      <c r="D7" s="65"/>
      <c r="E7" s="65"/>
      <c r="F7" s="65"/>
      <c r="G7" s="66"/>
    </row>
    <row r="8" spans="1:7" ht="10.5" customHeight="1" x14ac:dyDescent="0.15">
      <c r="A8" s="63"/>
      <c r="B8" s="65"/>
      <c r="C8" s="65"/>
      <c r="D8" s="65"/>
      <c r="E8" s="65"/>
      <c r="F8" s="65"/>
      <c r="G8" s="66"/>
    </row>
    <row r="9" spans="1:7" ht="10.5" customHeight="1" x14ac:dyDescent="0.15">
      <c r="A9" s="63"/>
      <c r="B9" s="65"/>
      <c r="C9" s="65"/>
      <c r="D9" s="65"/>
      <c r="E9" s="65"/>
      <c r="F9" s="65"/>
      <c r="G9" s="66"/>
    </row>
    <row r="10" spans="1:7" ht="10.5" customHeight="1" x14ac:dyDescent="0.15">
      <c r="A10" s="63"/>
      <c r="B10" s="65"/>
      <c r="C10" s="65"/>
      <c r="D10" s="65"/>
      <c r="E10" s="65"/>
      <c r="F10" s="65"/>
      <c r="G10" s="66"/>
    </row>
    <row r="11" spans="1:7" ht="10.5" customHeight="1" x14ac:dyDescent="0.15">
      <c r="A11" s="63"/>
      <c r="B11" s="65"/>
      <c r="C11" s="65"/>
      <c r="D11" s="65"/>
      <c r="E11" s="65"/>
      <c r="F11" s="65"/>
      <c r="G11" s="66"/>
    </row>
    <row r="12" spans="1:7" ht="10.5" customHeight="1" x14ac:dyDescent="0.15">
      <c r="A12" s="63"/>
      <c r="B12" s="65"/>
      <c r="C12" s="65"/>
      <c r="D12" s="65"/>
      <c r="E12" s="76"/>
      <c r="F12" s="65"/>
      <c r="G12" s="66"/>
    </row>
    <row r="13" spans="1:7" ht="10.5" customHeight="1" x14ac:dyDescent="0.15">
      <c r="A13" s="63"/>
      <c r="B13" s="65"/>
      <c r="C13" s="65"/>
      <c r="D13" s="65"/>
      <c r="E13" s="65"/>
      <c r="F13" s="65"/>
      <c r="G13" s="66"/>
    </row>
    <row r="14" spans="1:7" ht="10.5" customHeight="1" thickBot="1" x14ac:dyDescent="0.2">
      <c r="A14" s="77"/>
      <c r="B14" s="78"/>
      <c r="C14" s="78"/>
      <c r="D14" s="78"/>
      <c r="E14" s="78"/>
      <c r="F14" s="78"/>
      <c r="G14" s="79"/>
    </row>
  </sheetData>
  <mergeCells count="3">
    <mergeCell ref="E2:F2"/>
    <mergeCell ref="B6:D6"/>
    <mergeCell ref="E6:F6"/>
  </mergeCells>
  <phoneticPr fontId="3" type="noConversion"/>
  <pageMargins left="0.7" right="0.7" top="0.75" bottom="0.75" header="0.3" footer="0.3"/>
  <pageSetup paperSize="9" scale="5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F6:L18"/>
  <sheetViews>
    <sheetView workbookViewId="0">
      <selection activeCell="F7" sqref="F7:L18"/>
    </sheetView>
  </sheetViews>
  <sheetFormatPr defaultRowHeight="12" x14ac:dyDescent="0.15"/>
  <cols>
    <col min="6" max="6" width="35" customWidth="1"/>
    <col min="7" max="7" width="12.42578125" customWidth="1"/>
  </cols>
  <sheetData>
    <row r="6" spans="6:12" x14ac:dyDescent="0.15">
      <c r="F6" s="34" t="s">
        <v>29</v>
      </c>
      <c r="G6" s="34" t="s">
        <v>35</v>
      </c>
      <c r="H6" s="34" t="s">
        <v>30</v>
      </c>
      <c r="I6" s="34" t="s">
        <v>31</v>
      </c>
      <c r="J6" s="34" t="s">
        <v>33</v>
      </c>
      <c r="K6" s="34" t="s">
        <v>32</v>
      </c>
      <c r="L6" s="34" t="s">
        <v>34</v>
      </c>
    </row>
    <row r="7" spans="6:12" x14ac:dyDescent="0.15">
      <c r="F7" s="32"/>
      <c r="G7" s="33"/>
      <c r="H7" s="33"/>
      <c r="I7" s="33"/>
      <c r="J7" s="33"/>
      <c r="K7" s="33"/>
      <c r="L7" s="35"/>
    </row>
    <row r="8" spans="6:12" x14ac:dyDescent="0.15">
      <c r="F8" s="32"/>
      <c r="G8" s="33"/>
      <c r="H8" s="33"/>
      <c r="I8" s="33"/>
      <c r="J8" s="33"/>
      <c r="K8" s="33"/>
      <c r="L8" s="35"/>
    </row>
    <row r="9" spans="6:12" x14ac:dyDescent="0.15">
      <c r="F9" s="32"/>
      <c r="G9" s="33"/>
      <c r="H9" s="33"/>
      <c r="I9" s="33"/>
      <c r="J9" s="33"/>
      <c r="K9" s="33"/>
      <c r="L9" s="35"/>
    </row>
    <row r="10" spans="6:12" x14ac:dyDescent="0.15">
      <c r="F10" s="32"/>
      <c r="G10" s="33"/>
      <c r="H10" s="33"/>
      <c r="I10" s="33"/>
      <c r="J10" s="33"/>
      <c r="K10" s="33"/>
      <c r="L10" s="35"/>
    </row>
    <row r="11" spans="6:12" x14ac:dyDescent="0.15">
      <c r="F11" s="32"/>
      <c r="G11" s="33"/>
      <c r="H11" s="33"/>
      <c r="I11" s="33"/>
      <c r="J11" s="33"/>
      <c r="K11" s="33"/>
      <c r="L11" s="35"/>
    </row>
    <row r="12" spans="6:12" x14ac:dyDescent="0.15">
      <c r="F12" s="32"/>
      <c r="G12" s="33"/>
      <c r="H12" s="33"/>
      <c r="I12" s="33"/>
      <c r="J12" s="33"/>
      <c r="K12" s="33"/>
      <c r="L12" s="35"/>
    </row>
    <row r="13" spans="6:12" x14ac:dyDescent="0.15">
      <c r="F13" s="32"/>
      <c r="G13" s="33"/>
      <c r="H13" s="33"/>
      <c r="I13" s="33"/>
      <c r="J13" s="33"/>
      <c r="K13" s="33"/>
      <c r="L13" s="35"/>
    </row>
    <row r="14" spans="6:12" x14ac:dyDescent="0.15">
      <c r="F14" s="32"/>
      <c r="G14" s="33"/>
      <c r="H14" s="33"/>
      <c r="I14" s="33"/>
      <c r="J14" s="33"/>
      <c r="K14" s="33"/>
      <c r="L14" s="35"/>
    </row>
    <row r="15" spans="6:12" x14ac:dyDescent="0.15">
      <c r="F15" s="32"/>
      <c r="G15" s="33"/>
      <c r="H15" s="33"/>
      <c r="I15" s="33"/>
      <c r="J15" s="33"/>
      <c r="K15" s="33"/>
      <c r="L15" s="35"/>
    </row>
    <row r="16" spans="6:12" x14ac:dyDescent="0.15">
      <c r="F16" s="32"/>
      <c r="G16" s="33"/>
      <c r="H16" s="33"/>
      <c r="I16" s="33"/>
      <c r="J16" s="33"/>
      <c r="K16" s="33"/>
      <c r="L16" s="35"/>
    </row>
    <row r="17" spans="6:12" x14ac:dyDescent="0.15">
      <c r="F17" s="32"/>
      <c r="G17" s="33"/>
      <c r="H17" s="33"/>
      <c r="I17" s="33"/>
      <c r="J17" s="33"/>
      <c r="K17" s="33"/>
      <c r="L17" s="35"/>
    </row>
    <row r="18" spans="6:12" x14ac:dyDescent="0.15">
      <c r="F18" s="32"/>
      <c r="G18" s="33"/>
      <c r="H18" s="33"/>
      <c r="I18" s="33"/>
      <c r="J18" s="33"/>
      <c r="K18" s="33"/>
      <c r="L18" s="35"/>
    </row>
  </sheetData>
  <autoFilter ref="F6:L18">
    <filterColumn colId="3">
      <filters>
        <filter val="초급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3</vt:i4>
      </vt:variant>
    </vt:vector>
  </HeadingPairs>
  <TitlesOfParts>
    <vt:vector size="7" baseType="lpstr">
      <vt:lpstr>요약</vt:lpstr>
      <vt:lpstr>SW 개발용역비 세부사항</vt:lpstr>
      <vt:lpstr>기타 견적세부사항</vt:lpstr>
      <vt:lpstr>투입인력상세</vt:lpstr>
      <vt:lpstr>'SW 개발용역비 세부사항'!Print_Area</vt:lpstr>
      <vt:lpstr>'기타 견적세부사항'!Print_Area</vt:lpstr>
      <vt:lpstr>'SW 개발용역비 세부사항'!Print_Titles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kainan@lsware.co.kr</dc:creator>
  <cp:lastModifiedBy>worryscg</cp:lastModifiedBy>
  <cp:lastPrinted>2019-04-23T04:57:55Z</cp:lastPrinted>
  <dcterms:created xsi:type="dcterms:W3CDTF">2005-06-09T00:28:24Z</dcterms:created>
  <dcterms:modified xsi:type="dcterms:W3CDTF">2019-04-23T05:25:40Z</dcterms:modified>
</cp:coreProperties>
</file>