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ortz\Documents\Dissertação\Surveys\Replication Package\"/>
    </mc:Choice>
  </mc:AlternateContent>
  <xr:revisionPtr revIDLastSave="0" documentId="13_ncr:1_{A794128D-8FBA-4B36-9FEB-2F724A74837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ackground" sheetId="3" r:id="rId1"/>
    <sheet name="Usefulness" sheetId="1" r:id="rId2"/>
    <sheet name="Ease-of-use" sheetId="2" r:id="rId3"/>
    <sheet name="Refinement" sheetId="4" r:id="rId4"/>
  </sheets>
  <externalReferences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4" l="1"/>
  <c r="I10" i="4"/>
  <c r="I11" i="4"/>
  <c r="I12" i="4"/>
  <c r="I8" i="4"/>
  <c r="H9" i="4"/>
  <c r="H10" i="4"/>
  <c r="H11" i="4"/>
  <c r="H12" i="4"/>
  <c r="H8" i="4"/>
  <c r="G9" i="4"/>
  <c r="G10" i="4"/>
  <c r="G11" i="4"/>
  <c r="G12" i="4"/>
  <c r="G8" i="4"/>
  <c r="E9" i="4"/>
  <c r="E10" i="4"/>
  <c r="E11" i="4"/>
  <c r="E12" i="4"/>
  <c r="E8" i="4"/>
  <c r="D9" i="4"/>
  <c r="D10" i="4"/>
  <c r="D11" i="4"/>
  <c r="D12" i="4"/>
  <c r="D8" i="4"/>
  <c r="C9" i="4"/>
  <c r="C10" i="4"/>
  <c r="C11" i="4"/>
  <c r="C12" i="4"/>
  <c r="C8" i="4"/>
  <c r="B9" i="4"/>
  <c r="B10" i="4"/>
  <c r="B11" i="4"/>
  <c r="B12" i="4"/>
  <c r="B8" i="4"/>
  <c r="F8" i="4"/>
  <c r="F9" i="4"/>
  <c r="F11" i="4"/>
  <c r="F12" i="4"/>
  <c r="F10" i="4"/>
  <c r="F16" i="3" a="1"/>
  <c r="F16" i="3" s="1"/>
  <c r="F17" i="3" a="1"/>
  <c r="F17" i="3" s="1"/>
  <c r="F18" i="3" a="1"/>
  <c r="F18" i="3" s="1"/>
  <c r="F19" i="3" a="1"/>
  <c r="F19" i="3" s="1"/>
  <c r="F15" i="3" a="1"/>
  <c r="F15" i="3" s="1"/>
  <c r="F10" i="3" a="1"/>
  <c r="F10" i="3" s="1"/>
  <c r="F11" i="3" a="1"/>
  <c r="F11" i="3" s="1"/>
  <c r="F12" i="3" a="1"/>
  <c r="F12" i="3" s="1"/>
  <c r="F9" i="3" a="1"/>
  <c r="F9" i="3" s="1"/>
  <c r="F8" i="3" a="1"/>
  <c r="F8" i="3" s="1"/>
  <c r="O15" i="2"/>
  <c r="N15" i="2"/>
  <c r="O14" i="2"/>
  <c r="N13" i="2"/>
  <c r="J6" i="2"/>
  <c r="J14" i="2"/>
  <c r="O13" i="1"/>
  <c r="N13" i="1"/>
  <c r="M13" i="1"/>
  <c r="O12" i="1"/>
  <c r="I20" i="1"/>
  <c r="N12" i="1"/>
  <c r="I11" i="1"/>
  <c r="M11" i="1"/>
  <c r="I4" i="1"/>
  <c r="O12" i="2"/>
  <c r="O11" i="2"/>
  <c r="N11" i="2"/>
  <c r="N12" i="2"/>
  <c r="J13" i="2"/>
  <c r="J12" i="2"/>
  <c r="J5" i="2"/>
  <c r="J4" i="2"/>
  <c r="O10" i="1"/>
  <c r="O9" i="1"/>
  <c r="N10" i="1"/>
  <c r="N9" i="1"/>
  <c r="M10" i="1"/>
  <c r="M9" i="1"/>
  <c r="I19" i="1"/>
  <c r="I18" i="1"/>
  <c r="I10" i="1"/>
  <c r="I9" i="1"/>
  <c r="I3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<sst xmlns="http://schemas.openxmlformats.org/spreadsheetml/2006/main" count="152" uniqueCount="82">
  <si>
    <t>Team Leader</t>
  </si>
  <si>
    <t>Sprint 1</t>
  </si>
  <si>
    <t>Sprint 2</t>
  </si>
  <si>
    <t>Junior Developer</t>
  </si>
  <si>
    <t>Final</t>
  </si>
  <si>
    <t>Q1</t>
  </si>
  <si>
    <t>Q2</t>
  </si>
  <si>
    <t>Q3</t>
  </si>
  <si>
    <t>Q4</t>
  </si>
  <si>
    <t>Q5</t>
  </si>
  <si>
    <t>Q6</t>
  </si>
  <si>
    <t>Final Survey</t>
  </si>
  <si>
    <t>Average</t>
  </si>
  <si>
    <t>Q7</t>
  </si>
  <si>
    <t>Developer 1</t>
  </si>
  <si>
    <t>Developer 2</t>
  </si>
  <si>
    <t xml:space="preserve">Average All Members </t>
  </si>
  <si>
    <t>Average All Members</t>
  </si>
  <si>
    <t>What is your role in the current project?</t>
  </si>
  <si>
    <t>How many years of experience you have?</t>
  </si>
  <si>
    <t>How many years you have in this company?</t>
  </si>
  <si>
    <t>What is your project?</t>
  </si>
  <si>
    <t>What is Software Analytics to you? Briefly describe it.</t>
  </si>
  <si>
    <t>How often does your team use Software Analytics?</t>
  </si>
  <si>
    <t>How often your team use metrics to inform their decisions?</t>
  </si>
  <si>
    <t>If you answered 3, 4 or 5 in the previous question, which metrics? Do you think that those metrics give you important information for the problems you try to solve? Why?</t>
  </si>
  <si>
    <t>How does your team finds possible solutions to a issue?</t>
  </si>
  <si>
    <t>How often your team defines quality thresholds concerning code quality?</t>
  </si>
  <si>
    <t>How often do you use refactoring in your code?</t>
  </si>
  <si>
    <t>Changes and improvements to the code are based on what?</t>
  </si>
  <si>
    <t>What is the importance of code quality in your project?</t>
  </si>
  <si>
    <t>Project Leader</t>
  </si>
  <si>
    <t>7</t>
  </si>
  <si>
    <t>2</t>
  </si>
  <si>
    <t>NST</t>
  </si>
  <si>
    <t>A way to improve and understand better your code and eventual flaws</t>
  </si>
  <si>
    <t>NA</t>
  </si>
  <si>
    <t>Implements and analyses metrics to obtain valuable information about it.;Discussion based on experience;</t>
  </si>
  <si>
    <t>Members discussion;Product owner decisions;</t>
  </si>
  <si>
    <t>Developer</t>
  </si>
  <si>
    <t>0.5</t>
  </si>
  <si>
    <t>Is a way to analyze a software components' performance in order to improve processes</t>
  </si>
  <si>
    <t>User experience</t>
  </si>
  <si>
    <t>Leaves it to the person in charge of that issue;Tries different solutions until it's fixed;</t>
  </si>
  <si>
    <t>User reports;Product owner decisions;Members discussion;</t>
  </si>
  <si>
    <t>Junior developer</t>
  </si>
  <si>
    <t>I think a software analytics have a job more related with to computer architecture</t>
  </si>
  <si>
    <t>Implements and analyses metrics to obtain valuable information about it.;</t>
  </si>
  <si>
    <t>Code metrics;</t>
  </si>
  <si>
    <t>Discussion based on experience</t>
  </si>
  <si>
    <t>Leaves it to the person in charge of that issue</t>
  </si>
  <si>
    <t>Implements and analyses metrics to obtain valuable information about it.</t>
  </si>
  <si>
    <t>Tries different solutions until it's fixed</t>
  </si>
  <si>
    <t>Other</t>
  </si>
  <si>
    <t>Product owner decisions</t>
  </si>
  <si>
    <t>User reports</t>
  </si>
  <si>
    <t>Code metrics</t>
  </si>
  <si>
    <t>Members discussion</t>
  </si>
  <si>
    <t>Name</t>
  </si>
  <si>
    <t>I think that "Key Issues" plays an important role in the SA Canvas.</t>
  </si>
  <si>
    <t>If you didn't found the "Key Issues" important or useful, explain briefly why.</t>
  </si>
  <si>
    <t>I think that "Measurements" plays an important role in the SA Canvas.</t>
  </si>
  <si>
    <t>If you didn't found the "Measurements" important or useful, explain briefly why.</t>
  </si>
  <si>
    <t>I think that "Methods and Tools" plays an important role in the SA Canvas.</t>
  </si>
  <si>
    <t>If you didn't found the "Methods and Tools" important or useful, explain briefly why.</t>
  </si>
  <si>
    <t>I think that "Highlights" plays an important role in the SA Canvas.</t>
  </si>
  <si>
    <t>If you didn't found the "Highlights" important or useful, explain briefly why.</t>
  </si>
  <si>
    <t>I think that "Insights" plays an important role in the SA Canvas.</t>
  </si>
  <si>
    <t>If you didn't found the "Insights" important or useful, explain briefly why.</t>
  </si>
  <si>
    <t>I think that "Decisions" plays an important role in the SA Canvas.</t>
  </si>
  <si>
    <t>If you didn't found the "Decisions" important or useful, explain briefly why.</t>
  </si>
  <si>
    <t>I think that "Goals" plays an important role in the SA Canvas.</t>
  </si>
  <si>
    <t>If you didn't found the "Goals" important or useful, explain briefly why.</t>
  </si>
  <si>
    <t>The bottom row of the SA Canvas helps the team to organize the analytics tasks during the development process.</t>
  </si>
  <si>
    <t>If you didn't found the "Analytics tasks" important or useful, explain briefly why.</t>
  </si>
  <si>
    <t>If you have any suggestions to do for the SA Canvas write them here.</t>
  </si>
  <si>
    <t>The canvas can be a useful tool if somehow intregrated with the scrum board and the usage defined in the scrum events.</t>
  </si>
  <si>
    <t>Seems very related to the previous column, maybe could just be a column</t>
  </si>
  <si>
    <t>Could be moved to the first column</t>
  </si>
  <si>
    <t>Sometimes with a few rewording highlights became the goals</t>
  </si>
  <si>
    <t>The Canvas should be used together with the tool that is already in use by the team. It helps not having a second place to check new items to do. So with a little of flexibility should be possible merge the Canvas with the tool that the team wants.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</si>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</sst>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3" borderId="0" xfId="0" applyFill="1" applyBorder="1"/>
    <xf numFmtId="0" fontId="1" fillId="4" borderId="1" xfId="0" applyFont="1" applyFill="1" applyBorder="1"/>
    <xf numFmtId="0" fontId="1" fillId="4" borderId="4" xfId="0" applyFont="1" applyFill="1" applyBorder="1"/>
    <xf numFmtId="0" fontId="0" fillId="2" borderId="1" xfId="0" quotePrefix="1" applyFill="1" applyBorder="1"/>
    <xf numFmtId="0" fontId="0" fillId="2" borderId="4" xfId="0" applyFill="1" applyBorder="1"/>
    <xf numFmtId="0" fontId="0" fillId="0" borderId="1" xfId="0" quotePrefix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Q11: </a:t>
            </a:r>
            <a:r>
              <a:rPr lang="en-US" sz="1800" b="1" i="0" u="none" strike="noStrike" baseline="0">
                <a:effectLst/>
              </a:rPr>
              <a:t>How does your team finds possible solutions to a issue?</a:t>
            </a:r>
            <a:r>
              <a:rPr lang="en-US" sz="1800" b="0" i="0" u="none" strike="noStrike" baseline="0"/>
              <a:t> </a:t>
            </a:r>
            <a:endParaRPr lang="en-US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53F-4567-AF7D-A53D7815477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3F-4567-AF7D-A53D7815477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53F-4567-AF7D-A53D78154774}"/>
              </c:ext>
            </c:extLst>
          </c:dPt>
          <c:cat>
            <c:strRef>
              <c:f>Background!$E$8:$E$12</c:f>
              <c:strCache>
                <c:ptCount val="5"/>
                <c:pt idx="0">
                  <c:v>Discussion based on experience</c:v>
                </c:pt>
                <c:pt idx="1">
                  <c:v>Leaves it to the person in charge of that issue</c:v>
                </c:pt>
                <c:pt idx="2">
                  <c:v>Implements and analyses metrics to obtain valuable information about it.</c:v>
                </c:pt>
                <c:pt idx="3">
                  <c:v>Tries different solutions until it's fixed</c:v>
                </c:pt>
                <c:pt idx="4">
                  <c:v>Other</c:v>
                </c:pt>
              </c:strCache>
            </c:strRef>
          </c:cat>
          <c:val>
            <c:numRef>
              <c:f>Background!$F$8:$F$12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3F-4567-AF7D-A53D78154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7268688"/>
        <c:axId val="617266128"/>
      </c:barChart>
      <c:catAx>
        <c:axId val="617268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66128"/>
        <c:crosses val="autoZero"/>
        <c:auto val="1"/>
        <c:lblAlgn val="ctr"/>
        <c:lblOffset val="100"/>
        <c:noMultiLvlLbl val="0"/>
      </c:catAx>
      <c:valAx>
        <c:axId val="617266128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26868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Q11: Changes and improvements to the code are based on what?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AD-4D90-8559-8A8BBC63C74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AAD-4D90-8559-8A8BBC63C74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AAD-4D90-8559-8A8BBC63C74C}"/>
              </c:ext>
            </c:extLst>
          </c:dPt>
          <c:cat>
            <c:strRef>
              <c:f>Background!$E$15:$E$19</c:f>
              <c:strCache>
                <c:ptCount val="5"/>
                <c:pt idx="0">
                  <c:v>Product owner decisions</c:v>
                </c:pt>
                <c:pt idx="1">
                  <c:v>User reports</c:v>
                </c:pt>
                <c:pt idx="2">
                  <c:v>Code metrics</c:v>
                </c:pt>
                <c:pt idx="3">
                  <c:v>Members discussion</c:v>
                </c:pt>
                <c:pt idx="4">
                  <c:v>Other</c:v>
                </c:pt>
              </c:strCache>
            </c:strRef>
          </c:cat>
          <c:val>
            <c:numRef>
              <c:f>Background!$F$15:$F$19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AD-4D90-8559-8A8BBC63C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2169616"/>
        <c:axId val="592172176"/>
      </c:barChart>
      <c:catAx>
        <c:axId val="59216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72176"/>
        <c:crosses val="autoZero"/>
        <c:auto val="1"/>
        <c:lblAlgn val="ctr"/>
        <c:lblOffset val="100"/>
        <c:noMultiLvlLbl val="0"/>
      </c:catAx>
      <c:valAx>
        <c:axId val="592172176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6961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Usefulness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Usefulness!$L$9</c:f>
              <c:strCache>
                <c:ptCount val="1"/>
                <c:pt idx="0">
                  <c:v>Team Leader</c:v>
                </c:pt>
              </c:strCache>
            </c:strRef>
          </c:tx>
          <c:spPr>
            <a:ln w="19050" cap="flat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Usefulness!$M$8:$O$8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Final</c:v>
                </c:pt>
              </c:strCache>
            </c:strRef>
          </c:cat>
          <c:val>
            <c:numRef>
              <c:f>Usefulness!$M$9:$O$9</c:f>
              <c:numCache>
                <c:formatCode>General</c:formatCode>
                <c:ptCount val="3"/>
                <c:pt idx="0">
                  <c:v>3</c:v>
                </c:pt>
                <c:pt idx="1">
                  <c:v>3.5</c:v>
                </c:pt>
                <c:pt idx="2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66-47DC-88EC-F30630E4488A}"/>
            </c:ext>
          </c:extLst>
        </c:ser>
        <c:ser>
          <c:idx val="1"/>
          <c:order val="1"/>
          <c:tx>
            <c:strRef>
              <c:f>Usefulness!$L$10</c:f>
              <c:strCache>
                <c:ptCount val="1"/>
                <c:pt idx="0">
                  <c:v>Junior Developer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Usefulness!$M$8:$O$8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Final</c:v>
                </c:pt>
              </c:strCache>
            </c:strRef>
          </c:cat>
          <c:val>
            <c:numRef>
              <c:f>Usefulness!$M$10:$O$10</c:f>
              <c:numCache>
                <c:formatCode>General</c:formatCode>
                <c:ptCount val="3"/>
                <c:pt idx="0">
                  <c:v>3.5</c:v>
                </c:pt>
                <c:pt idx="1">
                  <c:v>3.6666666666666665</c:v>
                </c:pt>
                <c:pt idx="2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66-47DC-88EC-F30630E4488A}"/>
            </c:ext>
          </c:extLst>
        </c:ser>
        <c:ser>
          <c:idx val="3"/>
          <c:order val="2"/>
          <c:tx>
            <c:strRef>
              <c:f>Usefulness!$L$11</c:f>
              <c:strCache>
                <c:ptCount val="1"/>
                <c:pt idx="0">
                  <c:v>Developer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Usefulness!$M$8:$O$8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Final</c:v>
                </c:pt>
              </c:strCache>
            </c:strRef>
          </c:cat>
          <c:val>
            <c:numRef>
              <c:f>Usefulness!$M$11:$O$11</c:f>
              <c:numCache>
                <c:formatCode>General</c:formatCode>
                <c:ptCount val="3"/>
                <c:pt idx="0">
                  <c:v>3.1666666666666665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FE-4BD1-B7F7-DA72244D979D}"/>
            </c:ext>
          </c:extLst>
        </c:ser>
        <c:ser>
          <c:idx val="4"/>
          <c:order val="3"/>
          <c:tx>
            <c:strRef>
              <c:f>Usefulness!$L$12</c:f>
              <c:strCache>
                <c:ptCount val="1"/>
                <c:pt idx="0">
                  <c:v>Developer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Usefulness!$M$8:$O$8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Final</c:v>
                </c:pt>
              </c:strCache>
            </c:strRef>
          </c:cat>
          <c:val>
            <c:numRef>
              <c:f>Usefulness!$M$12:$O$12</c:f>
              <c:numCache>
                <c:formatCode>General</c:formatCode>
                <c:ptCount val="3"/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FE-4BD1-B7F7-DA72244D979D}"/>
            </c:ext>
          </c:extLst>
        </c:ser>
        <c:ser>
          <c:idx val="2"/>
          <c:order val="4"/>
          <c:tx>
            <c:strRef>
              <c:f>Usefulness!$L$13</c:f>
              <c:strCache>
                <c:ptCount val="1"/>
                <c:pt idx="0">
                  <c:v>Average All Members 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Usefulness!$M$8:$O$8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Final</c:v>
                </c:pt>
              </c:strCache>
            </c:strRef>
          </c:cat>
          <c:val>
            <c:numRef>
              <c:f>Usefulness!$M$13:$O$13</c:f>
              <c:numCache>
                <c:formatCode>General</c:formatCode>
                <c:ptCount val="3"/>
                <c:pt idx="0">
                  <c:v>3.2222222222222223</c:v>
                </c:pt>
                <c:pt idx="1">
                  <c:v>4.0555555555555554</c:v>
                </c:pt>
                <c:pt idx="2">
                  <c:v>4.333333333333333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66-47DC-88EC-F30630E44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0801232"/>
        <c:axId val="670802192"/>
      </c:lineChart>
      <c:catAx>
        <c:axId val="67080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02192"/>
        <c:crosses val="autoZero"/>
        <c:auto val="1"/>
        <c:lblAlgn val="ctr"/>
        <c:lblOffset val="100"/>
        <c:noMultiLvlLbl val="0"/>
      </c:catAx>
      <c:valAx>
        <c:axId val="670802192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0123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Ease-of-use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'Ease-of-use'!$M$11</c:f>
              <c:strCache>
                <c:ptCount val="1"/>
                <c:pt idx="0">
                  <c:v>Team Leader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'Ease-of-use'!$N$10:$O$10</c:f>
              <c:strCache>
                <c:ptCount val="2"/>
                <c:pt idx="0">
                  <c:v>Sprint 1</c:v>
                </c:pt>
                <c:pt idx="1">
                  <c:v>Sprint 2</c:v>
                </c:pt>
              </c:strCache>
            </c:strRef>
          </c:cat>
          <c:val>
            <c:numRef>
              <c:f>'Ease-of-use'!$N$11:$O$11</c:f>
              <c:numCache>
                <c:formatCode>General</c:formatCode>
                <c:ptCount val="2"/>
                <c:pt idx="0">
                  <c:v>3.3333333333333335</c:v>
                </c:pt>
                <c:pt idx="1">
                  <c:v>3.1428571428571428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C-4A28-9B29-8BA9ABB67C68}"/>
            </c:ext>
          </c:extLst>
        </c:ser>
        <c:ser>
          <c:idx val="1"/>
          <c:order val="1"/>
          <c:tx>
            <c:strRef>
              <c:f>'Ease-of-use'!$M$12</c:f>
              <c:strCache>
                <c:ptCount val="1"/>
                <c:pt idx="0">
                  <c:v>Junior Developer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'Ease-of-use'!$N$10:$O$10</c:f>
              <c:strCache>
                <c:ptCount val="2"/>
                <c:pt idx="0">
                  <c:v>Sprint 1</c:v>
                </c:pt>
                <c:pt idx="1">
                  <c:v>Sprint 2</c:v>
                </c:pt>
              </c:strCache>
            </c:strRef>
          </c:cat>
          <c:val>
            <c:numRef>
              <c:f>'Ease-of-use'!$N$12:$O$12</c:f>
              <c:numCache>
                <c:formatCode>General</c:formatCode>
                <c:ptCount val="2"/>
                <c:pt idx="0">
                  <c:v>3.6666666666666665</c:v>
                </c:pt>
                <c:pt idx="1">
                  <c:v>3.5714285714285716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5C-4A28-9B29-8BA9ABB67C68}"/>
            </c:ext>
          </c:extLst>
        </c:ser>
        <c:ser>
          <c:idx val="3"/>
          <c:order val="2"/>
          <c:tx>
            <c:strRef>
              <c:f>'Ease-of-use'!$M$13</c:f>
              <c:strCache>
                <c:ptCount val="1"/>
                <c:pt idx="0">
                  <c:v>Developer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'Ease-of-use'!$N$13:$O$13</c:f>
              <c:numCache>
                <c:formatCode>General</c:formatCode>
                <c:ptCount val="2"/>
                <c:pt idx="0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9-4958-A49D-5491908E0694}"/>
            </c:ext>
          </c:extLst>
        </c:ser>
        <c:ser>
          <c:idx val="4"/>
          <c:order val="3"/>
          <c:tx>
            <c:strRef>
              <c:f>'Ease-of-use'!$M$14</c:f>
              <c:strCache>
                <c:ptCount val="1"/>
                <c:pt idx="0">
                  <c:v>Developer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'Ease-of-use'!$N$14:$O$14</c:f>
              <c:numCache>
                <c:formatCode>General</c:formatCode>
                <c:ptCount val="2"/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99-4958-A49D-5491908E0694}"/>
            </c:ext>
          </c:extLst>
        </c:ser>
        <c:ser>
          <c:idx val="2"/>
          <c:order val="4"/>
          <c:tx>
            <c:strRef>
              <c:f>'Ease-of-use'!$M$15</c:f>
              <c:strCache>
                <c:ptCount val="1"/>
                <c:pt idx="0">
                  <c:v>Average All Members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'Ease-of-use'!$N$10:$O$10</c:f>
              <c:strCache>
                <c:ptCount val="2"/>
                <c:pt idx="0">
                  <c:v>Sprint 1</c:v>
                </c:pt>
                <c:pt idx="1">
                  <c:v>Sprint 2</c:v>
                </c:pt>
              </c:strCache>
            </c:strRef>
          </c:cat>
          <c:val>
            <c:numRef>
              <c:f>'Ease-of-use'!$N$15:$O$15</c:f>
              <c:numCache>
                <c:formatCode>General</c:formatCode>
                <c:ptCount val="2"/>
                <c:pt idx="0">
                  <c:v>3.1666666666666665</c:v>
                </c:pt>
                <c:pt idx="1">
                  <c:v>3.9047619047619047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5C-4A28-9B29-8BA9ABB67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547384"/>
        <c:axId val="681546104"/>
      </c:lineChart>
      <c:catAx>
        <c:axId val="681547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546104"/>
        <c:crosses val="autoZero"/>
        <c:auto val="1"/>
        <c:lblAlgn val="ctr"/>
        <c:lblOffset val="100"/>
        <c:noMultiLvlLbl val="0"/>
      </c:catAx>
      <c:valAx>
        <c:axId val="681546104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547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235748409146702E-2"/>
          <c:y val="0.11213905115692653"/>
          <c:w val="0.94549806454049368"/>
          <c:h val="0.726282080150859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Refinement!$A$8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Refinement!$B$7:$I$7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</c:strCache>
            </c:strRef>
          </c:cat>
          <c:val>
            <c:numRef>
              <c:f>Refinement!$B$8:$I$8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A-45B2-8775-119954A84614}"/>
            </c:ext>
          </c:extLst>
        </c:ser>
        <c:ser>
          <c:idx val="1"/>
          <c:order val="1"/>
          <c:tx>
            <c:strRef>
              <c:f>Refinement!$A$9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Refinement!$B$7:$I$7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</c:strCache>
            </c:strRef>
          </c:cat>
          <c:val>
            <c:numRef>
              <c:f>Refinement!$B$9:$I$9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8A-45B2-8775-119954A84614}"/>
            </c:ext>
          </c:extLst>
        </c:ser>
        <c:ser>
          <c:idx val="2"/>
          <c:order val="2"/>
          <c:tx>
            <c:strRef>
              <c:f>Refinement!$A$10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Refinement!$B$7:$I$7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</c:strCache>
            </c:strRef>
          </c:cat>
          <c:val>
            <c:numRef>
              <c:f>Refinement!$B$10:$I$10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8A-45B2-8775-119954A84614}"/>
            </c:ext>
          </c:extLst>
        </c:ser>
        <c:ser>
          <c:idx val="3"/>
          <c:order val="3"/>
          <c:tx>
            <c:strRef>
              <c:f>Refinement!$A$11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Refinement!$B$7:$I$7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</c:strCache>
            </c:strRef>
          </c:cat>
          <c:val>
            <c:numRef>
              <c:f>Refinement!$B$11:$I$11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8A-45B2-8775-119954A84614}"/>
            </c:ext>
          </c:extLst>
        </c:ser>
        <c:ser>
          <c:idx val="4"/>
          <c:order val="4"/>
          <c:tx>
            <c:strRef>
              <c:f>Refinement!$A$12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Refinement!$B$7:$I$7</c:f>
              <c:strCache>
                <c:ptCount val="8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</c:strCache>
            </c:strRef>
          </c:cat>
          <c:val>
            <c:numRef>
              <c:f>Refinement!$B$12:$I$12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8A-45B2-8775-119954A84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72502608"/>
        <c:axId val="572501008"/>
      </c:barChart>
      <c:catAx>
        <c:axId val="572502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01008"/>
        <c:crosses val="autoZero"/>
        <c:auto val="1"/>
        <c:lblAlgn val="ctr"/>
        <c:lblOffset val="100"/>
        <c:tickMarkSkip val="5"/>
        <c:noMultiLvlLbl val="0"/>
      </c:catAx>
      <c:valAx>
        <c:axId val="57250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5026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8</xdr:row>
      <xdr:rowOff>623887</xdr:rowOff>
    </xdr:from>
    <xdr:to>
      <xdr:col>13</xdr:col>
      <xdr:colOff>485775</xdr:colOff>
      <xdr:row>22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178D243-D397-40DD-BE32-5900CE25E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9</xdr:row>
      <xdr:rowOff>0</xdr:rowOff>
    </xdr:from>
    <xdr:to>
      <xdr:col>21</xdr:col>
      <xdr:colOff>142876</xdr:colOff>
      <xdr:row>22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D3AEF4-B641-4935-8978-68E749221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516255</xdr:colOff>
      <xdr:row>15</xdr:row>
      <xdr:rowOff>131445</xdr:rowOff>
    </xdr:from>
    <xdr:to>
      <xdr:col>18</xdr:col>
      <xdr:colOff>211455</xdr:colOff>
      <xdr:row>30</xdr:row>
      <xdr:rowOff>131445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72E0338-A984-4278-9CE7-684FA4FF2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18</xdr:row>
      <xdr:rowOff>36195</xdr:rowOff>
    </xdr:from>
    <xdr:to>
      <xdr:col>18</xdr:col>
      <xdr:colOff>533400</xdr:colOff>
      <xdr:row>33</xdr:row>
      <xdr:rowOff>36195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7D2814-DD54-4C2C-A7D5-D73506270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16</xdr:row>
      <xdr:rowOff>0</xdr:rowOff>
    </xdr:from>
    <xdr:to>
      <xdr:col>17</xdr:col>
      <xdr:colOff>419101</xdr:colOff>
      <xdr:row>34</xdr:row>
      <xdr:rowOff>57151</xdr:rowOff>
    </xdr:to>
    <xdr:graphicFrame macro="">
      <xdr:nvGraphicFramePr>
        <xdr:cNvPr id="2" name="Gráfico 1" descr="&#10;">
          <a:extLst>
            <a:ext uri="{FF2B5EF4-FFF2-40B4-BE49-F238E27FC236}">
              <a16:creationId xmlns:a16="http://schemas.microsoft.com/office/drawing/2014/main" id="{76782523-7EE3-4DE4-A445-90E5A352D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ortz/Documents/Disserta&#231;&#227;o/Surveys/C&#243;pia%20de%20Software%20Analytics%20Survey(1-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finement%20Answ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">
          <cell r="C8" t="str">
            <v>Discussion based on experience</v>
          </cell>
          <cell r="D8">
            <v>1</v>
          </cell>
        </row>
        <row r="9">
          <cell r="C9" t="str">
            <v>Leaves it to the person in charge of that issue</v>
          </cell>
          <cell r="D9">
            <v>1</v>
          </cell>
        </row>
        <row r="10">
          <cell r="C10" t="str">
            <v>Implements and analyses metrics to obtain valuable information about it.</v>
          </cell>
          <cell r="D10">
            <v>2</v>
          </cell>
        </row>
        <row r="11">
          <cell r="C11" t="str">
            <v>Tries different solutions until it's fixed</v>
          </cell>
          <cell r="D11">
            <v>1</v>
          </cell>
        </row>
        <row r="12">
          <cell r="C12" t="str">
            <v>Other</v>
          </cell>
          <cell r="D12">
            <v>0</v>
          </cell>
        </row>
        <row r="14">
          <cell r="C14" t="str">
            <v>Product owner decisions</v>
          </cell>
          <cell r="D14">
            <v>2</v>
          </cell>
        </row>
        <row r="15">
          <cell r="C15" t="str">
            <v>User reports</v>
          </cell>
          <cell r="D15">
            <v>1</v>
          </cell>
        </row>
        <row r="16">
          <cell r="C16" t="str">
            <v>Code metrics</v>
          </cell>
          <cell r="D16">
            <v>1</v>
          </cell>
        </row>
        <row r="17">
          <cell r="C17" t="str">
            <v>Members discussion</v>
          </cell>
          <cell r="D17">
            <v>2</v>
          </cell>
        </row>
        <row r="18">
          <cell r="C18" t="str">
            <v>Other</v>
          </cell>
          <cell r="D1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">
          <cell r="B7" t="str">
            <v>Q1</v>
          </cell>
          <cell r="C7" t="str">
            <v>Q2</v>
          </cell>
          <cell r="D7" t="str">
            <v>Q3</v>
          </cell>
          <cell r="E7" t="str">
            <v>Q4</v>
          </cell>
          <cell r="F7" t="str">
            <v>Q5</v>
          </cell>
          <cell r="G7" t="str">
            <v>Q6</v>
          </cell>
          <cell r="H7" t="str">
            <v>Q7</v>
          </cell>
          <cell r="I7" t="str">
            <v>Q8</v>
          </cell>
        </row>
        <row r="8">
          <cell r="A8">
            <v>1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</row>
        <row r="9">
          <cell r="A9">
            <v>2</v>
          </cell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</row>
        <row r="10">
          <cell r="A10">
            <v>3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1</v>
          </cell>
        </row>
        <row r="11">
          <cell r="A11">
            <v>4</v>
          </cell>
          <cell r="B11">
            <v>1</v>
          </cell>
          <cell r="C11">
            <v>1</v>
          </cell>
          <cell r="D11">
            <v>3</v>
          </cell>
          <cell r="E11">
            <v>2</v>
          </cell>
          <cell r="F11">
            <v>2</v>
          </cell>
          <cell r="G11">
            <v>3</v>
          </cell>
          <cell r="H11">
            <v>2</v>
          </cell>
          <cell r="I11">
            <v>2</v>
          </cell>
        </row>
        <row r="12">
          <cell r="A12">
            <v>5</v>
          </cell>
          <cell r="B12">
            <v>2</v>
          </cell>
          <cell r="C12">
            <v>2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CA5C7-0CDD-429D-B14F-91E7654A0574}" name="Table1" displayName="Table1" ref="A1:R4" totalsRowShown="0">
  <autoFilter ref="A1:R4" xr:uid="{12ACA5C7-0CDD-429D-B14F-91E7654A0574}"/>
  <tableColumns count="18">
    <tableColumn id="5" xr3:uid="{72928EC6-A294-412C-8A4F-6B9ADE19360C}" name="Name" dataDxfId="17"/>
    <tableColumn id="6" xr3:uid="{63578039-7B6F-4AB1-BC06-547F108E2D23}" name="I think that &quot;Key Issues&quot; plays an important role in the SA Canvas." dataDxfId="16"/>
    <tableColumn id="7" xr3:uid="{015F4A37-F475-4A38-AA0C-4C49DCC832D9}" name="If you didn't found the &quot;Key Issues&quot; important or useful, explain briefly why." dataDxfId="15"/>
    <tableColumn id="8" xr3:uid="{39E6221B-D8CB-4C3C-8593-94AE1A4E71CF}" name="I think that &quot;Measurements&quot; plays an important role in the SA Canvas." dataDxfId="14"/>
    <tableColumn id="9" xr3:uid="{77C3D969-19E0-44E2-BB75-F29243719BB0}" name="If you didn't found the &quot;Measurements&quot; important or useful, explain briefly why." dataDxfId="13"/>
    <tableColumn id="10" xr3:uid="{433A924B-EE72-4C89-A631-0E5C173A3847}" name="I think that &quot;Methods and Tools&quot; plays an important role in the SA Canvas." dataDxfId="12"/>
    <tableColumn id="12" xr3:uid="{94283F39-938B-4193-B3DE-EFB95F54AD02}" name="If you didn't found the &quot;Methods and Tools&quot; important or useful, explain briefly why." dataDxfId="11"/>
    <tableColumn id="13" xr3:uid="{00A7CE7F-62EB-4B33-8729-8D4712CD3CAB}" name="I think that &quot;Highlights&quot; plays an important role in the SA Canvas." dataDxfId="10"/>
    <tableColumn id="14" xr3:uid="{A23A6F62-079D-44C5-AE3E-F30CD5C2CFE5}" name="If you didn't found the &quot;Highlights&quot; important or useful, explain briefly why." dataDxfId="9"/>
    <tableColumn id="15" xr3:uid="{81567431-D107-4045-B2C5-02EBB75870DB}" name="I think that &quot;Insights&quot; plays an important role in the SA Canvas." dataDxfId="8"/>
    <tableColumn id="16" xr3:uid="{D24D2DC6-39C0-4A13-B5F0-E5608D589FDE}" name="If you didn't found the &quot;Insights&quot; important or useful, explain briefly why." dataDxfId="7"/>
    <tableColumn id="17" xr3:uid="{C7D59876-6840-40E8-8C49-F0F97AA22AFD}" name="I think that &quot;Decisions&quot; plays an important role in the SA Canvas." dataDxfId="6"/>
    <tableColumn id="18" xr3:uid="{D0E5C559-E9EA-4A28-9D8B-6C6A9DDB7142}" name="If you didn't found the &quot;Decisions&quot; important or useful, explain briefly why." dataDxfId="5"/>
    <tableColumn id="19" xr3:uid="{798823CC-9349-4123-BA7F-A006500EEFA2}" name="I think that &quot;Goals&quot; plays an important role in the SA Canvas." dataDxfId="4"/>
    <tableColumn id="1" xr3:uid="{75EA811A-6CDA-4CAF-A080-F8D296E734A9}" name="If you didn't found the &quot;Goals&quot; important or useful, explain briefly why." dataDxfId="3"/>
    <tableColumn id="2" xr3:uid="{8AE9F931-B879-4497-A83B-6ED9B4B39136}" name="The bottom row of the SA Canvas helps the team to organize the analytics tasks during the development process." dataDxfId="2"/>
    <tableColumn id="3" xr3:uid="{B1DEA3E7-6A94-4266-B19A-448CEF36C51B}" name="If you didn't found the &quot;Analytics tasks&quot; important or useful, explain briefly why." dataDxfId="1"/>
    <tableColumn id="4" xr3:uid="{CF7DD921-918F-49DF-B1B1-3395A61C3174}" name="If you have any suggestions to do for the SA Canvas write them her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0B07-7B81-4CBA-AF40-EDE2795C858A}">
  <dimension ref="A1:M19"/>
  <sheetViews>
    <sheetView workbookViewId="0">
      <selection activeCell="Q28" sqref="Q28"/>
    </sheetView>
  </sheetViews>
  <sheetFormatPr defaultRowHeight="15" x14ac:dyDescent="0.25"/>
  <cols>
    <col min="1" max="1" width="18.140625" customWidth="1"/>
    <col min="5" max="5" width="31.28515625" customWidth="1"/>
    <col min="6" max="6" width="9.140625" customWidth="1"/>
    <col min="8" max="8" width="9.140625" customWidth="1"/>
    <col min="9" max="9" width="17.140625" customWidth="1"/>
    <col min="10" max="10" width="9.28515625" customWidth="1"/>
    <col min="12" max="12" width="17.7109375" customWidth="1"/>
  </cols>
  <sheetData>
    <row r="1" spans="1:13" x14ac:dyDescent="0.25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1" t="s">
        <v>30</v>
      </c>
    </row>
    <row r="2" spans="1:13" x14ac:dyDescent="0.25">
      <c r="A2" s="1" t="s">
        <v>31</v>
      </c>
      <c r="B2" s="12" t="s">
        <v>32</v>
      </c>
      <c r="C2" s="12" t="s">
        <v>33</v>
      </c>
      <c r="D2" s="1" t="s">
        <v>34</v>
      </c>
      <c r="E2" s="1" t="s">
        <v>35</v>
      </c>
      <c r="F2" s="1">
        <v>2</v>
      </c>
      <c r="G2" s="1">
        <v>2</v>
      </c>
      <c r="H2" s="1" t="s">
        <v>36</v>
      </c>
      <c r="I2" s="1" t="s">
        <v>37</v>
      </c>
      <c r="J2" s="1">
        <v>4</v>
      </c>
      <c r="K2" s="1">
        <v>2</v>
      </c>
      <c r="L2" s="1" t="s">
        <v>38</v>
      </c>
      <c r="M2" s="13">
        <v>4</v>
      </c>
    </row>
    <row r="3" spans="1:13" x14ac:dyDescent="0.25">
      <c r="A3" s="8" t="s">
        <v>39</v>
      </c>
      <c r="B3" s="14" t="s">
        <v>33</v>
      </c>
      <c r="C3" s="14" t="s">
        <v>40</v>
      </c>
      <c r="D3" s="8" t="s">
        <v>34</v>
      </c>
      <c r="E3" s="8" t="s">
        <v>41</v>
      </c>
      <c r="F3" s="8">
        <v>2</v>
      </c>
      <c r="G3" s="8">
        <v>2</v>
      </c>
      <c r="H3" s="8" t="s">
        <v>42</v>
      </c>
      <c r="I3" s="8" t="s">
        <v>43</v>
      </c>
      <c r="J3" s="8">
        <v>2</v>
      </c>
      <c r="K3" s="8">
        <v>2</v>
      </c>
      <c r="L3" s="8" t="s">
        <v>44</v>
      </c>
      <c r="M3" s="15">
        <v>5</v>
      </c>
    </row>
    <row r="4" spans="1:13" x14ac:dyDescent="0.25">
      <c r="A4" s="1" t="s">
        <v>45</v>
      </c>
      <c r="B4" s="1" t="s">
        <v>40</v>
      </c>
      <c r="C4" s="1" t="s">
        <v>40</v>
      </c>
      <c r="D4" s="1" t="s">
        <v>34</v>
      </c>
      <c r="E4" s="1" t="s">
        <v>46</v>
      </c>
      <c r="F4" s="1">
        <v>2</v>
      </c>
      <c r="G4" s="1">
        <v>2</v>
      </c>
      <c r="H4" s="12" t="s">
        <v>33</v>
      </c>
      <c r="I4" s="1" t="s">
        <v>47</v>
      </c>
      <c r="J4" s="1">
        <v>3</v>
      </c>
      <c r="K4" s="1">
        <v>3</v>
      </c>
      <c r="L4" s="1" t="s">
        <v>48</v>
      </c>
      <c r="M4" s="13">
        <v>4</v>
      </c>
    </row>
    <row r="7" spans="1:13" ht="15.75" thickBot="1" x14ac:dyDescent="0.3"/>
    <row r="8" spans="1:13" ht="30" customHeight="1" thickBot="1" x14ac:dyDescent="0.3">
      <c r="E8" s="16" t="s">
        <v>49</v>
      </c>
      <c r="F8" s="17" cm="1">
        <f t="array" ref="F8">SUM(LEN(I2:I4)-LEN(SUBSTITUTE(I2:I4,E8,"")))/LEN(E8)</f>
        <v>1</v>
      </c>
    </row>
    <row r="9" spans="1:13" ht="49.5" customHeight="1" thickBot="1" x14ac:dyDescent="0.3">
      <c r="E9" s="16" t="s">
        <v>50</v>
      </c>
      <c r="F9" s="17" cm="1">
        <f t="array" ref="F9">SUM(LEN(I$2:I$4)-LEN(SUBSTITUTE(I$2:I$4,E9,"")))/LEN(E9)</f>
        <v>1</v>
      </c>
    </row>
    <row r="10" spans="1:13" ht="52.5" customHeight="1" thickBot="1" x14ac:dyDescent="0.3">
      <c r="E10" s="16" t="s">
        <v>51</v>
      </c>
      <c r="F10" s="17" cm="1">
        <f t="array" ref="F10">SUM(LEN(I$2:I$4)-LEN(SUBSTITUTE(I$2:I$4,E10,"")))/LEN(E10)</f>
        <v>2</v>
      </c>
    </row>
    <row r="11" spans="1:13" ht="29.25" customHeight="1" thickBot="1" x14ac:dyDescent="0.3">
      <c r="E11" s="16" t="s">
        <v>52</v>
      </c>
      <c r="F11" s="17" cm="1">
        <f t="array" ref="F11">SUM(LEN(I$2:I$4)-LEN(SUBSTITUTE(I$2:I$4,E11,"")))/LEN(E11)</f>
        <v>1</v>
      </c>
    </row>
    <row r="12" spans="1:13" ht="15.75" thickBot="1" x14ac:dyDescent="0.3">
      <c r="E12" s="16" t="s">
        <v>53</v>
      </c>
      <c r="F12" s="17" cm="1">
        <f t="array" ref="F12">SUM(LEN(I$2:I$4)-LEN(SUBSTITUTE(I$2:I$4,E12,"")))/LEN(E12)</f>
        <v>0</v>
      </c>
    </row>
    <row r="14" spans="1:13" ht="15.75" thickBot="1" x14ac:dyDescent="0.3"/>
    <row r="15" spans="1:13" ht="15.75" thickBot="1" x14ac:dyDescent="0.3">
      <c r="E15" s="18" t="s">
        <v>54</v>
      </c>
      <c r="F15" s="17" cm="1">
        <f t="array" ref="F15">SUM(LEN(L$2:L$4)-LEN(SUBSTITUTE(L$2:L$4,E15,"")))/LEN(E15)</f>
        <v>2</v>
      </c>
    </row>
    <row r="16" spans="1:13" ht="15.75" thickBot="1" x14ac:dyDescent="0.3">
      <c r="E16" s="18" t="s">
        <v>55</v>
      </c>
      <c r="F16" s="17" cm="1">
        <f t="array" ref="F16">SUM(LEN(L$2:L$4)-LEN(SUBSTITUTE(L$2:L$4,E16,"")))/LEN(E16)</f>
        <v>1</v>
      </c>
    </row>
    <row r="17" spans="5:6" ht="15.75" thickBot="1" x14ac:dyDescent="0.3">
      <c r="E17" s="18" t="s">
        <v>56</v>
      </c>
      <c r="F17" s="17" cm="1">
        <f t="array" ref="F17">SUM(LEN(L$2:L$4)-LEN(SUBSTITUTE(L$2:L$4,E17,"")))/LEN(E17)</f>
        <v>1</v>
      </c>
    </row>
    <row r="18" spans="5:6" ht="15.75" thickBot="1" x14ac:dyDescent="0.3">
      <c r="E18" s="18" t="s">
        <v>57</v>
      </c>
      <c r="F18" s="17" cm="1">
        <f t="array" ref="F18">SUM(LEN(L$2:L$4)-LEN(SUBSTITUTE(L$2:L$4,E18,"")))/LEN(E18)</f>
        <v>2</v>
      </c>
    </row>
    <row r="19" spans="5:6" ht="15.75" thickBot="1" x14ac:dyDescent="0.3">
      <c r="E19" s="18" t="s">
        <v>53</v>
      </c>
      <c r="F19" s="17" cm="1">
        <f t="array" ref="F19">SUM(LEN(L$2:L$4)-LEN(SUBSTITUTE(L$2:L$4,E19,"")))/LEN(E19)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zoomScaleNormal="100" workbookViewId="0">
      <selection activeCell="M9" sqref="M9:O13"/>
    </sheetView>
  </sheetViews>
  <sheetFormatPr defaultRowHeight="15" x14ac:dyDescent="0.25"/>
  <cols>
    <col min="2" max="2" width="15.28515625" customWidth="1"/>
    <col min="3" max="3" width="14.7109375" customWidth="1"/>
    <col min="12" max="12" width="15.28515625" customWidth="1"/>
  </cols>
  <sheetData>
    <row r="1" spans="2:15" x14ac:dyDescent="0.25"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</row>
    <row r="2" spans="2:15" x14ac:dyDescent="0.25">
      <c r="B2" t="s">
        <v>0</v>
      </c>
      <c r="C2" s="1">
        <v>3</v>
      </c>
      <c r="D2" s="1">
        <v>3</v>
      </c>
      <c r="E2" s="1">
        <v>4</v>
      </c>
      <c r="F2" s="1">
        <v>3</v>
      </c>
      <c r="G2" s="1">
        <v>2</v>
      </c>
      <c r="H2" s="1">
        <v>3</v>
      </c>
      <c r="I2" s="1">
        <f>AVERAGE(C2:H2)</f>
        <v>3</v>
      </c>
      <c r="N2" s="2"/>
    </row>
    <row r="3" spans="2:15" x14ac:dyDescent="0.25">
      <c r="B3" t="s">
        <v>3</v>
      </c>
      <c r="C3" s="3">
        <v>4</v>
      </c>
      <c r="D3" s="3">
        <v>4</v>
      </c>
      <c r="E3" s="3">
        <v>3</v>
      </c>
      <c r="F3" s="3">
        <v>4</v>
      </c>
      <c r="G3" s="3">
        <v>3</v>
      </c>
      <c r="H3" s="3">
        <v>3</v>
      </c>
      <c r="I3" s="4">
        <f>AVERAGE(C3:H3)</f>
        <v>3.5</v>
      </c>
      <c r="N3" s="2"/>
    </row>
    <row r="4" spans="2:15" x14ac:dyDescent="0.25">
      <c r="B4" t="s">
        <v>14</v>
      </c>
      <c r="C4" s="1">
        <v>3</v>
      </c>
      <c r="D4" s="1">
        <v>4</v>
      </c>
      <c r="E4" s="1">
        <v>2</v>
      </c>
      <c r="F4" s="1">
        <v>4</v>
      </c>
      <c r="G4" s="1">
        <v>3</v>
      </c>
      <c r="H4" s="1">
        <v>3</v>
      </c>
      <c r="I4" s="4">
        <f>AVERAGE(C4:H4)</f>
        <v>3.1666666666666665</v>
      </c>
      <c r="N4" s="2"/>
    </row>
    <row r="5" spans="2:15" x14ac:dyDescent="0.25">
      <c r="I5" s="2"/>
      <c r="N5" s="2"/>
    </row>
    <row r="6" spans="2:15" x14ac:dyDescent="0.25">
      <c r="I6" s="2"/>
      <c r="N6" s="2"/>
    </row>
    <row r="7" spans="2:15" x14ac:dyDescent="0.25">
      <c r="I7" s="2"/>
      <c r="N7" s="2"/>
    </row>
    <row r="8" spans="2:15" x14ac:dyDescent="0.25">
      <c r="B8" t="s">
        <v>2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s="2" t="s">
        <v>12</v>
      </c>
      <c r="M8" t="s">
        <v>1</v>
      </c>
      <c r="N8" t="s">
        <v>2</v>
      </c>
      <c r="O8" t="s">
        <v>4</v>
      </c>
    </row>
    <row r="9" spans="2:15" x14ac:dyDescent="0.25">
      <c r="B9" t="s">
        <v>0</v>
      </c>
      <c r="C9" s="1">
        <v>4</v>
      </c>
      <c r="D9" s="1">
        <v>4</v>
      </c>
      <c r="E9" s="1">
        <v>3</v>
      </c>
      <c r="F9" s="1">
        <v>4</v>
      </c>
      <c r="G9" s="1">
        <v>3</v>
      </c>
      <c r="H9" s="1">
        <v>3</v>
      </c>
      <c r="I9" s="5">
        <f>AVERAGE(C9:H9)</f>
        <v>3.5</v>
      </c>
      <c r="L9" t="s">
        <v>0</v>
      </c>
      <c r="M9" s="7">
        <f>AVERAGE(C2:H2)</f>
        <v>3</v>
      </c>
      <c r="N9" s="7">
        <f>AVERAGE(C9:H9)</f>
        <v>3.5</v>
      </c>
      <c r="O9" s="7">
        <f>AVERAGE(C18:H18)</f>
        <v>3.8</v>
      </c>
    </row>
    <row r="10" spans="2:15" x14ac:dyDescent="0.25">
      <c r="B10" t="s">
        <v>3</v>
      </c>
      <c r="C10" s="1">
        <v>4</v>
      </c>
      <c r="D10" s="1">
        <v>3</v>
      </c>
      <c r="E10" s="1">
        <v>3</v>
      </c>
      <c r="F10" s="1">
        <v>4</v>
      </c>
      <c r="G10" s="1">
        <v>4</v>
      </c>
      <c r="H10" s="1">
        <v>4</v>
      </c>
      <c r="I10" s="1">
        <f>AVERAGE(C10:H10)</f>
        <v>3.6666666666666665</v>
      </c>
      <c r="L10" t="s">
        <v>3</v>
      </c>
      <c r="M10" s="7">
        <f>AVERAGE(C3:H3)</f>
        <v>3.5</v>
      </c>
      <c r="N10" s="7">
        <f>AVERAGE(C10:H10)</f>
        <v>3.6666666666666665</v>
      </c>
      <c r="O10" s="7">
        <f>AVERAGE(C19:H19)</f>
        <v>4.2</v>
      </c>
    </row>
    <row r="11" spans="2:15" x14ac:dyDescent="0.25">
      <c r="B11" t="s">
        <v>15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1">
        <f>AVERAGE(C11:H11)</f>
        <v>5</v>
      </c>
      <c r="L11" t="s">
        <v>14</v>
      </c>
      <c r="M11" s="7">
        <f>AVERAGE(C4:H4)</f>
        <v>3.1666666666666665</v>
      </c>
      <c r="N11" s="7"/>
      <c r="O11" s="7"/>
    </row>
    <row r="12" spans="2:15" x14ac:dyDescent="0.25">
      <c r="L12" t="s">
        <v>15</v>
      </c>
      <c r="N12" s="7">
        <f>AVERAGE(C11:H11)</f>
        <v>5</v>
      </c>
      <c r="O12" s="7">
        <f>AVERAGE(C20:H20)</f>
        <v>5</v>
      </c>
    </row>
    <row r="13" spans="2:15" x14ac:dyDescent="0.25">
      <c r="L13" t="s">
        <v>16</v>
      </c>
      <c r="M13">
        <f>AVERAGE(C2:H4)</f>
        <v>3.2222222222222223</v>
      </c>
      <c r="N13">
        <f>AVERAGE(C9:H11)</f>
        <v>4.0555555555555554</v>
      </c>
      <c r="O13">
        <f>AVERAGE(C18:H20)</f>
        <v>4.333333333333333</v>
      </c>
    </row>
    <row r="17" spans="2:9" x14ac:dyDescent="0.25">
      <c r="B17" t="s">
        <v>11</v>
      </c>
      <c r="C17" t="s">
        <v>5</v>
      </c>
      <c r="D17" t="s">
        <v>6</v>
      </c>
      <c r="E17" t="s">
        <v>7</v>
      </c>
      <c r="F17" t="s">
        <v>8</v>
      </c>
      <c r="G17" t="s">
        <v>9</v>
      </c>
      <c r="I17" t="s">
        <v>12</v>
      </c>
    </row>
    <row r="18" spans="2:9" x14ac:dyDescent="0.25">
      <c r="B18" t="s">
        <v>0</v>
      </c>
      <c r="C18" s="1">
        <v>4</v>
      </c>
      <c r="D18" s="1">
        <v>4</v>
      </c>
      <c r="E18" s="1">
        <v>4</v>
      </c>
      <c r="F18" s="1">
        <v>4</v>
      </c>
      <c r="G18" s="1">
        <v>3</v>
      </c>
      <c r="H18" s="2"/>
      <c r="I18" s="1">
        <f>AVERAGE(C18:H18)</f>
        <v>3.8</v>
      </c>
    </row>
    <row r="19" spans="2:9" x14ac:dyDescent="0.25">
      <c r="B19" t="s">
        <v>3</v>
      </c>
      <c r="C19" s="1">
        <v>4</v>
      </c>
      <c r="D19" s="1">
        <v>5</v>
      </c>
      <c r="E19" s="1">
        <v>4</v>
      </c>
      <c r="F19" s="1">
        <v>4</v>
      </c>
      <c r="G19" s="1">
        <v>4</v>
      </c>
      <c r="H19" s="2"/>
      <c r="I19" s="1">
        <f>AVERAGE(C19:H19)</f>
        <v>4.2</v>
      </c>
    </row>
    <row r="20" spans="2:9" x14ac:dyDescent="0.25">
      <c r="B20" t="s">
        <v>15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2"/>
      <c r="I20" s="1">
        <f>AVERAGE(C20:H20)</f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5DF5-1156-450A-AACA-419960B875BC}">
  <dimension ref="B3:O15"/>
  <sheetViews>
    <sheetView workbookViewId="0">
      <selection activeCell="Q17" sqref="Q17"/>
    </sheetView>
  </sheetViews>
  <sheetFormatPr defaultRowHeight="15" x14ac:dyDescent="0.25"/>
  <cols>
    <col min="2" max="2" width="17" customWidth="1"/>
    <col min="13" max="13" width="21" customWidth="1"/>
  </cols>
  <sheetData>
    <row r="3" spans="2:15" x14ac:dyDescent="0.25"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13</v>
      </c>
      <c r="J3" t="s">
        <v>12</v>
      </c>
    </row>
    <row r="4" spans="2:15" x14ac:dyDescent="0.25">
      <c r="B4" t="s">
        <v>0</v>
      </c>
      <c r="C4" s="1">
        <v>4</v>
      </c>
      <c r="D4" s="1">
        <v>4</v>
      </c>
      <c r="E4" s="1">
        <v>3</v>
      </c>
      <c r="F4" s="1">
        <v>3</v>
      </c>
      <c r="G4" s="1">
        <v>3</v>
      </c>
      <c r="H4" s="1">
        <v>3</v>
      </c>
      <c r="I4" s="1"/>
      <c r="J4" s="1">
        <f>AVERAGE(C4:I4)</f>
        <v>3.3333333333333335</v>
      </c>
    </row>
    <row r="5" spans="2:15" x14ac:dyDescent="0.25">
      <c r="B5" t="s">
        <v>3</v>
      </c>
      <c r="C5" s="3">
        <v>4</v>
      </c>
      <c r="D5" s="3">
        <v>4</v>
      </c>
      <c r="E5" s="3">
        <v>3</v>
      </c>
      <c r="F5" s="3">
        <v>4</v>
      </c>
      <c r="G5" s="3">
        <v>4</v>
      </c>
      <c r="H5" s="3">
        <v>3</v>
      </c>
      <c r="I5" s="6"/>
      <c r="J5" s="1">
        <f>AVERAGE(C5:I5)</f>
        <v>3.6666666666666665</v>
      </c>
    </row>
    <row r="6" spans="2:15" x14ac:dyDescent="0.25">
      <c r="B6" t="s">
        <v>14</v>
      </c>
      <c r="C6" s="1">
        <v>4</v>
      </c>
      <c r="D6" s="1">
        <v>2</v>
      </c>
      <c r="E6" s="1">
        <v>2</v>
      </c>
      <c r="F6" s="1">
        <v>3</v>
      </c>
      <c r="G6" s="1">
        <v>2</v>
      </c>
      <c r="H6" s="1">
        <v>2</v>
      </c>
      <c r="I6" s="6"/>
      <c r="J6" s="1">
        <f>AVERAGE(C6:I6)</f>
        <v>2.5</v>
      </c>
    </row>
    <row r="10" spans="2:15" x14ac:dyDescent="0.25">
      <c r="N10" t="s">
        <v>1</v>
      </c>
      <c r="O10" t="s">
        <v>2</v>
      </c>
    </row>
    <row r="11" spans="2:15" x14ac:dyDescent="0.25">
      <c r="B11" t="s">
        <v>2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13</v>
      </c>
      <c r="J11" t="s">
        <v>12</v>
      </c>
      <c r="M11" t="s">
        <v>0</v>
      </c>
      <c r="N11">
        <f>AVERAGE(C4:I4)</f>
        <v>3.3333333333333335</v>
      </c>
      <c r="O11">
        <f>AVERAGE(C12:I12)</f>
        <v>3.1428571428571428</v>
      </c>
    </row>
    <row r="12" spans="2:15" x14ac:dyDescent="0.25">
      <c r="B12" t="s">
        <v>0</v>
      </c>
      <c r="C12" s="1">
        <v>4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f>AVERAGE(C12:I12)</f>
        <v>3.1428571428571428</v>
      </c>
      <c r="M12" t="s">
        <v>3</v>
      </c>
      <c r="N12">
        <f>AVERAGE(C5:I5)</f>
        <v>3.6666666666666665</v>
      </c>
      <c r="O12">
        <f>AVERAGE(C13:I13)</f>
        <v>3.5714285714285716</v>
      </c>
    </row>
    <row r="13" spans="2:15" x14ac:dyDescent="0.25">
      <c r="B13" t="s">
        <v>3</v>
      </c>
      <c r="C13" s="1">
        <v>4</v>
      </c>
      <c r="D13" s="1">
        <v>3</v>
      </c>
      <c r="E13" s="1">
        <v>3</v>
      </c>
      <c r="F13" s="1">
        <v>3</v>
      </c>
      <c r="G13" s="1">
        <v>4</v>
      </c>
      <c r="H13" s="1">
        <v>4</v>
      </c>
      <c r="I13" s="1">
        <v>4</v>
      </c>
      <c r="J13" s="1">
        <f>AVERAGE(C13:I13)</f>
        <v>3.5714285714285716</v>
      </c>
      <c r="M13" t="s">
        <v>14</v>
      </c>
      <c r="N13">
        <f>AVERAGE(C6:I6)</f>
        <v>2.5</v>
      </c>
    </row>
    <row r="14" spans="2:15" x14ac:dyDescent="0.25">
      <c r="B14" t="s">
        <v>15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9">
        <v>5</v>
      </c>
      <c r="J14" s="1">
        <f>AVERAGE(C14:I14)</f>
        <v>5</v>
      </c>
      <c r="M14" t="s">
        <v>15</v>
      </c>
      <c r="O14">
        <f>AVERAGE(C14:I14)</f>
        <v>5</v>
      </c>
    </row>
    <row r="15" spans="2:15" x14ac:dyDescent="0.25">
      <c r="M15" t="s">
        <v>17</v>
      </c>
      <c r="N15">
        <f>AVERAGE(C4:I6)</f>
        <v>3.1666666666666665</v>
      </c>
      <c r="O15">
        <f>AVERAGE(C12:I14)</f>
        <v>3.9047619047619047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D6FC-D391-4D57-95EB-7C71DA5F377C}">
  <dimension ref="A1:R12"/>
  <sheetViews>
    <sheetView tabSelected="1" workbookViewId="0">
      <selection activeCell="P15" sqref="P15"/>
    </sheetView>
  </sheetViews>
  <sheetFormatPr defaultRowHeight="15" x14ac:dyDescent="0.25"/>
  <sheetData>
    <row r="1" spans="1:18" x14ac:dyDescent="0.25">
      <c r="A1" t="s">
        <v>58</v>
      </c>
      <c r="B1" t="s">
        <v>59</v>
      </c>
      <c r="C1" s="19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 x14ac:dyDescent="0.25">
      <c r="A2" t="s">
        <v>15</v>
      </c>
      <c r="B2">
        <v>4</v>
      </c>
      <c r="D2">
        <v>4</v>
      </c>
      <c r="F2">
        <v>4</v>
      </c>
      <c r="H2">
        <v>4</v>
      </c>
      <c r="J2">
        <v>4</v>
      </c>
      <c r="L2">
        <v>4</v>
      </c>
      <c r="N2">
        <v>4</v>
      </c>
      <c r="P2">
        <v>4</v>
      </c>
      <c r="R2" t="s">
        <v>76</v>
      </c>
    </row>
    <row r="3" spans="1:18" x14ac:dyDescent="0.25">
      <c r="A3" t="s">
        <v>3</v>
      </c>
      <c r="B3">
        <v>5</v>
      </c>
      <c r="D3">
        <v>5</v>
      </c>
      <c r="F3">
        <v>4</v>
      </c>
      <c r="H3">
        <v>4</v>
      </c>
      <c r="J3">
        <v>3</v>
      </c>
      <c r="K3" t="s">
        <v>77</v>
      </c>
      <c r="L3">
        <v>4</v>
      </c>
      <c r="N3">
        <v>4</v>
      </c>
      <c r="P3">
        <v>4</v>
      </c>
    </row>
    <row r="4" spans="1:18" x14ac:dyDescent="0.25">
      <c r="A4" t="s">
        <v>0</v>
      </c>
      <c r="B4">
        <v>5</v>
      </c>
      <c r="D4">
        <v>5</v>
      </c>
      <c r="F4">
        <v>4</v>
      </c>
      <c r="G4" t="s">
        <v>78</v>
      </c>
      <c r="H4">
        <v>2</v>
      </c>
      <c r="I4" t="s">
        <v>79</v>
      </c>
      <c r="J4">
        <v>4</v>
      </c>
      <c r="L4">
        <v>4</v>
      </c>
      <c r="N4">
        <v>5</v>
      </c>
      <c r="P4">
        <v>3</v>
      </c>
      <c r="R4" t="s">
        <v>80</v>
      </c>
    </row>
    <row r="7" spans="1:18" x14ac:dyDescent="0.25"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13</v>
      </c>
      <c r="I7" s="10" t="s">
        <v>81</v>
      </c>
    </row>
    <row r="8" spans="1:18" x14ac:dyDescent="0.25">
      <c r="A8">
        <v>1</v>
      </c>
      <c r="B8">
        <f>COUNTIF(Table1[I think that "Key Issues" plays an important role in the SA Canvas.],$A8)</f>
        <v>0</v>
      </c>
      <c r="C8">
        <f>COUNTIF(Table1[I think that "Measurements" plays an important role in the SA Canvas.],$A8)</f>
        <v>0</v>
      </c>
      <c r="D8">
        <f>COUNTIF(Table1[I think that "Methods and Tools" plays an important role in the SA Canvas.],$A8)</f>
        <v>0</v>
      </c>
      <c r="E8">
        <f>COUNTIF(Table1[I think that "Highlights" plays an important role in the SA Canvas.],$A8)</f>
        <v>0</v>
      </c>
      <c r="F8">
        <f>COUNTIF(Table1[I think that "Insights" plays an important role in the SA Canvas.],$A8)</f>
        <v>0</v>
      </c>
      <c r="G8">
        <f>COUNTIF(Table1[I think that "Decisions" plays an important role in the SA Canvas.],$A8)</f>
        <v>0</v>
      </c>
      <c r="H8">
        <f>COUNTIF(Table1[I think that "Goals" plays an important role in the SA Canvas.],$A8)</f>
        <v>0</v>
      </c>
      <c r="I8">
        <f>COUNTIF(Table1[The bottom row of the SA Canvas helps the team to organize the analytics tasks during the development process.],$A8)</f>
        <v>0</v>
      </c>
    </row>
    <row r="9" spans="1:18" x14ac:dyDescent="0.25">
      <c r="A9">
        <v>2</v>
      </c>
      <c r="B9">
        <f>COUNTIF(Table1[I think that "Key Issues" plays an important role in the SA Canvas.],$A9)</f>
        <v>0</v>
      </c>
      <c r="C9">
        <f>COUNTIF(Table1[I think that "Measurements" plays an important role in the SA Canvas.],$A9)</f>
        <v>0</v>
      </c>
      <c r="D9">
        <f>COUNTIF(Table1[I think that "Methods and Tools" plays an important role in the SA Canvas.],$A9)</f>
        <v>0</v>
      </c>
      <c r="E9">
        <f>COUNTIF(Table1[I think that "Highlights" plays an important role in the SA Canvas.],$A9)</f>
        <v>1</v>
      </c>
      <c r="F9">
        <f>COUNTIF(Table1[I think that "Insights" plays an important role in the SA Canvas.],$A9)</f>
        <v>0</v>
      </c>
      <c r="G9">
        <f>COUNTIF(Table1[I think that "Decisions" plays an important role in the SA Canvas.],$A9)</f>
        <v>0</v>
      </c>
      <c r="H9">
        <f>COUNTIF(Table1[I think that "Goals" plays an important role in the SA Canvas.],$A9)</f>
        <v>0</v>
      </c>
      <c r="I9">
        <f>COUNTIF(Table1[The bottom row of the SA Canvas helps the team to organize the analytics tasks during the development process.],$A9)</f>
        <v>0</v>
      </c>
    </row>
    <row r="10" spans="1:18" x14ac:dyDescent="0.25">
      <c r="A10">
        <v>3</v>
      </c>
      <c r="B10">
        <f>COUNTIF(Table1[I think that "Key Issues" plays an important role in the SA Canvas.],$A10)</f>
        <v>0</v>
      </c>
      <c r="C10">
        <f>COUNTIF(Table1[I think that "Measurements" plays an important role in the SA Canvas.],$A10)</f>
        <v>0</v>
      </c>
      <c r="D10">
        <f>COUNTIF(Table1[I think that "Methods and Tools" plays an important role in the SA Canvas.],$A10)</f>
        <v>0</v>
      </c>
      <c r="E10">
        <f>COUNTIF(Table1[I think that "Highlights" plays an important role in the SA Canvas.],$A10)</f>
        <v>0</v>
      </c>
      <c r="F10">
        <f>COUNTIF(Table1[I think that "Insights" plays an important role in the SA Canvas.],$A10)</f>
        <v>1</v>
      </c>
      <c r="G10">
        <f>COUNTIF(Table1[I think that "Decisions" plays an important role in the SA Canvas.],$A10)</f>
        <v>0</v>
      </c>
      <c r="H10">
        <f>COUNTIF(Table1[I think that "Goals" plays an important role in the SA Canvas.],$A10)</f>
        <v>0</v>
      </c>
      <c r="I10">
        <f>COUNTIF(Table1[The bottom row of the SA Canvas helps the team to organize the analytics tasks during the development process.],$A10)</f>
        <v>1</v>
      </c>
    </row>
    <row r="11" spans="1:18" x14ac:dyDescent="0.25">
      <c r="A11">
        <v>4</v>
      </c>
      <c r="B11">
        <f>COUNTIF(Table1[I think that "Key Issues" plays an important role in the SA Canvas.],$A11)</f>
        <v>1</v>
      </c>
      <c r="C11">
        <f>COUNTIF(Table1[I think that "Measurements" plays an important role in the SA Canvas.],$A11)</f>
        <v>1</v>
      </c>
      <c r="D11">
        <f>COUNTIF(Table1[I think that "Methods and Tools" plays an important role in the SA Canvas.],$A11)</f>
        <v>3</v>
      </c>
      <c r="E11">
        <f>COUNTIF(Table1[I think that "Highlights" plays an important role in the SA Canvas.],$A11)</f>
        <v>2</v>
      </c>
      <c r="F11">
        <f>COUNTIF(Table1[I think that "Insights" plays an important role in the SA Canvas.],$A11)</f>
        <v>2</v>
      </c>
      <c r="G11">
        <f>COUNTIF(Table1[I think that "Decisions" plays an important role in the SA Canvas.],$A11)</f>
        <v>3</v>
      </c>
      <c r="H11">
        <f>COUNTIF(Table1[I think that "Goals" plays an important role in the SA Canvas.],$A11)</f>
        <v>2</v>
      </c>
      <c r="I11">
        <f>COUNTIF(Table1[The bottom row of the SA Canvas helps the team to organize the analytics tasks during the development process.],$A11)</f>
        <v>2</v>
      </c>
    </row>
    <row r="12" spans="1:18" x14ac:dyDescent="0.25">
      <c r="A12">
        <v>5</v>
      </c>
      <c r="B12">
        <f>COUNTIF(Table1[I think that "Key Issues" plays an important role in the SA Canvas.],$A12)</f>
        <v>2</v>
      </c>
      <c r="C12">
        <f>COUNTIF(Table1[I think that "Measurements" plays an important role in the SA Canvas.],$A12)</f>
        <v>2</v>
      </c>
      <c r="D12">
        <f>COUNTIF(Table1[I think that "Methods and Tools" plays an important role in the SA Canvas.],$A12)</f>
        <v>0</v>
      </c>
      <c r="E12">
        <f>COUNTIF(Table1[I think that "Highlights" plays an important role in the SA Canvas.],$A12)</f>
        <v>0</v>
      </c>
      <c r="F12">
        <f>COUNTIF(Table1[I think that "Insights" plays an important role in the SA Canvas.],$A12)</f>
        <v>0</v>
      </c>
      <c r="G12">
        <f>COUNTIF(Table1[I think that "Decisions" plays an important role in the SA Canvas.],$A12)</f>
        <v>0</v>
      </c>
      <c r="H12">
        <f>COUNTIF(Table1[I think that "Goals" plays an important role in the SA Canvas.],$A12)</f>
        <v>1</v>
      </c>
      <c r="I12">
        <f>COUNTIF(Table1[The bottom row of the SA Canvas helps the team to organize the analytics tasks during the development process.],$A12)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Background</vt:lpstr>
      <vt:lpstr>Usefulness</vt:lpstr>
      <vt:lpstr>Ease-of-use</vt:lpstr>
      <vt:lpstr>Refinement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wortz</dc:creator>
  <cp:lastModifiedBy>wortz</cp:lastModifiedBy>
  <dcterms:created xsi:type="dcterms:W3CDTF">2015-06-05T18:17:20Z</dcterms:created>
  <dcterms:modified xsi:type="dcterms:W3CDTF">2021-07-03T16:07:56Z</dcterms:modified>
</cp:coreProperties>
</file>