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-460" windowWidth="25600" windowHeight="16000" tabRatio="500"/>
  </bookViews>
  <sheets>
    <sheet name="Plan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K2" i="1"/>
  <c r="K3" i="1"/>
  <c r="K4" i="1"/>
  <c r="K5" i="1"/>
  <c r="J5" i="1"/>
  <c r="J4" i="1"/>
  <c r="J2" i="1"/>
  <c r="J3" i="1"/>
  <c r="I2" i="1"/>
  <c r="I3" i="1"/>
  <c r="I4" i="1"/>
  <c r="I5" i="1"/>
  <c r="E7" i="1"/>
  <c r="H5" i="1"/>
  <c r="B7" i="1"/>
  <c r="H2" i="1"/>
  <c r="C7" i="1"/>
  <c r="H3" i="1"/>
  <c r="D7" i="1"/>
  <c r="H4" i="1"/>
  <c r="I10" i="1"/>
  <c r="H10" i="1"/>
</calcChain>
</file>

<file path=xl/sharedStrings.xml><?xml version="1.0" encoding="utf-8"?>
<sst xmlns="http://schemas.openxmlformats.org/spreadsheetml/2006/main" count="20" uniqueCount="20">
  <si>
    <t>Cloreto de magnesio(MgCl2) (20C-33humid)</t>
  </si>
  <si>
    <t>Cloreto de Sodio(NaCl)(20C-75,3humid)</t>
  </si>
  <si>
    <t>Nitrato de cálcio (Ca(NO3)2)(20C-56humid)</t>
  </si>
  <si>
    <t>Hidroxido de potassio (KOH)(20C</t>
  </si>
  <si>
    <t>Incerteza tipo B</t>
  </si>
  <si>
    <t>Incerteza tipo A</t>
  </si>
  <si>
    <t>σ dht</t>
  </si>
  <si>
    <t>Incerteza B temperatura</t>
  </si>
  <si>
    <t>Incerteza B umidade</t>
  </si>
  <si>
    <t>∆temp</t>
  </si>
  <si>
    <t>∆UR</t>
  </si>
  <si>
    <t>MgCl2</t>
  </si>
  <si>
    <t>NaCl</t>
  </si>
  <si>
    <t>Ca(NO3)2</t>
  </si>
  <si>
    <t>KOH</t>
  </si>
  <si>
    <t>MÉDIA</t>
  </si>
  <si>
    <t>SAIS</t>
  </si>
  <si>
    <t>Média</t>
  </si>
  <si>
    <t xml:space="preserve"> </t>
  </si>
  <si>
    <t>∂dht /umidade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</si>
</sst>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G1:L5" totalsRowShown="0">
  <autoFilter ref="G1:L5"/>
  <tableColumns count="6">
    <tableColumn id="1" name="SAIS"/>
    <tableColumn id="2" name="Média" dataDxfId="9">
      <calculatedColumnFormula>C6</calculatedColumnFormula>
    </tableColumn>
    <tableColumn id="3" name="Incerteza tipo B">
      <calculatedColumnFormula>SQRT($H$10^2 + ($J$10/$K$10)^2 *$I$10^2)</calculatedColumnFormula>
    </tableColumn>
    <tableColumn id="4" name="Incerteza tipo A" dataDxfId="2"/>
    <tableColumn id="5" name="σ dht" dataDxfId="1">
      <calculatedColumnFormula>SQRT(Table1[[#This Row],[Incerteza tipo B]]^2+Table1[[#This Row],[Incerteza tipo A]]^2)</calculatedColumnFormula>
    </tableColumn>
    <tableColumn id="6" name="∂dht /umidade media" dataDxfId="0">
      <calculatedColumnFormula>Table1[[#This Row],[σ dht]]/Table1[[#This Row],[Média]]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9:K10" totalsRowShown="0">
  <autoFilter ref="H9:K10"/>
  <tableColumns count="4">
    <tableColumn id="1" name="Incerteza B umidade">
      <calculatedColumnFormula>2/2</calculatedColumnFormula>
    </tableColumn>
    <tableColumn id="2" name="Incerteza B temperatura">
      <calculatedColumnFormula>0.5/2</calculatedColumnFormula>
    </tableColumn>
    <tableColumn id="3" name="∆UR"/>
    <tableColumn id="4" name="∆temp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2" insertRow="1" totalsRowShown="0" headerRowDxfId="10" dataDxfId="11">
  <autoFilter ref="A1:A2"/>
  <tableColumns count="1">
    <tableColumn id="1" name=" " dataDxfId="1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1:E5" totalsRowShown="0" headerRowDxfId="3" dataDxfId="4">
  <autoFilter ref="B1:E5"/>
  <tableColumns count="4">
    <tableColumn id="1" name="Cloreto de magnesio(MgCl2) (20C-33humid)" dataDxfId="8"/>
    <tableColumn id="2" name="Cloreto de Sodio(NaCl)(20C-75,3humid)" dataDxfId="7"/>
    <tableColumn id="3" name="Nitrato de cálcio (Ca(NO3)2)(20C-56humid)" dataDxfId="6"/>
    <tableColumn id="4" name="Hidroxido de potassio (KOH)(20C" dataDxfId="5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showRuler="0" topLeftCell="G1" workbookViewId="0">
      <selection activeCell="L3" sqref="L3"/>
    </sheetView>
  </sheetViews>
  <sheetFormatPr baseColWidth="10" defaultRowHeight="15" x14ac:dyDescent="0"/>
  <cols>
    <col min="1" max="1" width="22.33203125" customWidth="1"/>
    <col min="2" max="8" width="42" customWidth="1"/>
    <col min="9" max="9" width="23.6640625" customWidth="1"/>
    <col min="10" max="10" width="16.83203125" customWidth="1"/>
    <col min="11" max="11" width="16.5" customWidth="1"/>
    <col min="12" max="12" width="20.1640625" customWidth="1"/>
  </cols>
  <sheetData>
    <row r="1" spans="1:12">
      <c r="A1" s="1" t="s">
        <v>18</v>
      </c>
      <c r="B1" s="1" t="s">
        <v>0</v>
      </c>
      <c r="C1" s="1" t="s">
        <v>1</v>
      </c>
      <c r="D1" s="2" t="s">
        <v>2</v>
      </c>
      <c r="E1" s="1" t="s">
        <v>3</v>
      </c>
      <c r="G1" s="1" t="s">
        <v>16</v>
      </c>
      <c r="H1" t="s">
        <v>17</v>
      </c>
      <c r="I1" t="s">
        <v>4</v>
      </c>
      <c r="J1" t="s">
        <v>5</v>
      </c>
      <c r="K1" t="s">
        <v>6</v>
      </c>
      <c r="L1" t="s">
        <v>19</v>
      </c>
    </row>
    <row r="2" spans="1:12">
      <c r="A2" s="1"/>
      <c r="B2" s="1"/>
      <c r="C2" s="1">
        <v>76.599999999999994</v>
      </c>
      <c r="D2" s="1">
        <v>61.8</v>
      </c>
      <c r="E2" s="1"/>
      <c r="G2" t="s">
        <v>11</v>
      </c>
      <c r="H2">
        <f>B7</f>
        <v>0</v>
      </c>
      <c r="I2">
        <f>SQRT($H$10^2 + ($J$10/$K$10)^2 *$I$10^2)</f>
        <v>1.4142135623730951</v>
      </c>
      <c r="J2" t="e">
        <f>SQRT(((B2^H2)^2+(B3-H2)^2+(B4-H2)^2+(B5-H2)^2)/3)</f>
        <v>#NUM!</v>
      </c>
      <c r="K2" t="e">
        <f>SQRT(Table1[[#This Row],[Incerteza tipo B]]^2+Table1[[#This Row],[Incerteza tipo A]]^2)</f>
        <v>#NUM!</v>
      </c>
      <c r="L2" t="e">
        <f>Table1[[#This Row],[σ dht]]/Table1[[#This Row],[Média]]</f>
        <v>#NUM!</v>
      </c>
    </row>
    <row r="3" spans="1:12">
      <c r="A3" s="1"/>
      <c r="B3" s="1"/>
      <c r="C3" s="1">
        <v>75.7</v>
      </c>
      <c r="D3" s="1">
        <v>62.6</v>
      </c>
      <c r="E3" s="1"/>
      <c r="G3" t="s">
        <v>12</v>
      </c>
      <c r="H3">
        <f t="shared" ref="H2:H5" si="0">C7</f>
        <v>76.150000000000006</v>
      </c>
      <c r="I3">
        <f t="shared" ref="I3:I5" si="1">SQRT($H$10^2 + ($J$10/$K$10)^2 *$I$10^2)</f>
        <v>1.4142135623730951</v>
      </c>
      <c r="J3">
        <f>SQRT(((C2^H3)^2+(C3-H3)^2+(C4-H3)^2+(C5-H3)^2)/3)</f>
        <v>1.7597873040347751E+143</v>
      </c>
      <c r="K3">
        <f>SQRT(Table1[[#This Row],[Incerteza tipo B]]^2+Table1[[#This Row],[Incerteza tipo A]]^2)</f>
        <v>1.7597873040347751E+143</v>
      </c>
      <c r="L3">
        <f>Table1[[#This Row],[σ dht]]/Table1[[#This Row],[Média]]</f>
        <v>2.3109485279511163E+141</v>
      </c>
    </row>
    <row r="4" spans="1:12">
      <c r="A4" s="1"/>
      <c r="B4" s="1"/>
      <c r="C4" s="1">
        <v>75</v>
      </c>
      <c r="D4" s="1">
        <v>62.6</v>
      </c>
      <c r="E4" s="1"/>
      <c r="G4" t="s">
        <v>13</v>
      </c>
      <c r="H4">
        <f>D7</f>
        <v>61.35</v>
      </c>
      <c r="I4">
        <f t="shared" si="1"/>
        <v>1.4142135623730951</v>
      </c>
      <c r="J4">
        <f>SQRT(((D2^H4)^2+(D3-H4)^2+(D4-H4)^2+(D5-H4)^2)/3)</f>
        <v>4.3509322355347483E+109</v>
      </c>
      <c r="K4">
        <f>SQRT(Table1[[#This Row],[Incerteza tipo B]]^2+Table1[[#This Row],[Incerteza tipo A]]^2)</f>
        <v>4.3509322355347483E+109</v>
      </c>
      <c r="L4">
        <f>Table1[[#This Row],[σ dht]]/Table1[[#This Row],[Média]]</f>
        <v>7.0919840840012193E+107</v>
      </c>
    </row>
    <row r="5" spans="1:12">
      <c r="A5" s="1"/>
      <c r="B5" s="1"/>
      <c r="C5" s="1">
        <v>77.3</v>
      </c>
      <c r="D5" s="1">
        <v>58.4</v>
      </c>
      <c r="E5" s="1"/>
      <c r="G5" t="s">
        <v>14</v>
      </c>
      <c r="H5">
        <f>E7</f>
        <v>0</v>
      </c>
      <c r="I5">
        <f t="shared" si="1"/>
        <v>1.4142135623730951</v>
      </c>
      <c r="J5" t="e">
        <f>SQRT(((E2^H5)^2+(E3-H5)^2+(E4-H5)^2+(E5-H5)^2)/3)</f>
        <v>#NUM!</v>
      </c>
      <c r="K5" t="e">
        <f>SQRT(Table1[[#This Row],[Incerteza tipo B]]^2+Table1[[#This Row],[Incerteza tipo A]]^2)</f>
        <v>#NUM!</v>
      </c>
      <c r="L5" t="e">
        <f>Table1[[#This Row],[σ dht]]/Table1[[#This Row],[Média]]</f>
        <v>#NUM!</v>
      </c>
    </row>
    <row r="6" spans="1:12">
      <c r="A6" s="3"/>
    </row>
    <row r="7" spans="1:12">
      <c r="A7" s="1" t="s">
        <v>15</v>
      </c>
      <c r="B7" s="1">
        <f>(B2+B3+B4+B5)/4</f>
        <v>0</v>
      </c>
      <c r="C7" s="1">
        <f>(C2+C3+C4+C5)/4</f>
        <v>76.150000000000006</v>
      </c>
      <c r="D7" s="1">
        <f>(D2+D3+D4+D5)/4</f>
        <v>61.35</v>
      </c>
      <c r="E7" s="1">
        <f>(E2+E3+E4+E5)/4</f>
        <v>0</v>
      </c>
    </row>
    <row r="9" spans="1:12">
      <c r="H9" t="s">
        <v>8</v>
      </c>
      <c r="I9" t="s">
        <v>7</v>
      </c>
      <c r="J9" t="s">
        <v>10</v>
      </c>
      <c r="K9" t="s">
        <v>9</v>
      </c>
    </row>
    <row r="10" spans="1:12">
      <c r="H10">
        <f>2/2</f>
        <v>1</v>
      </c>
      <c r="I10">
        <f>0.5/2</f>
        <v>0.25</v>
      </c>
      <c r="J10">
        <v>2</v>
      </c>
      <c r="K10">
        <v>0.5</v>
      </c>
    </row>
  </sheetData>
  <pageMargins left="0.7" right="0.7" top="0.75" bottom="0.75" header="0.3" footer="0.3"/>
  <pageSetup paperSize="9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bauerle</dc:creator>
  <cp:lastModifiedBy>Carlos Ludman</cp:lastModifiedBy>
  <dcterms:created xsi:type="dcterms:W3CDTF">2016-06-07T13:33:36Z</dcterms:created>
  <dcterms:modified xsi:type="dcterms:W3CDTF">2016-06-10T14:47:05Z</dcterms:modified>
</cp:coreProperties>
</file>