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isberg\Documents\GitHub\recycle_model\STORE_model\ML_model\data\"/>
    </mc:Choice>
  </mc:AlternateContent>
  <xr:revisionPtr revIDLastSave="0" documentId="13_ncr:1_{AD559F4A-A078-41CD-93F9-5F2AF8A8146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het growth" sheetId="1" r:id="rId1"/>
    <sheet name="FL" sheetId="2" r:id="rId2"/>
    <sheet name="stats" sheetId="6" r:id="rId3"/>
    <sheet name="Sheet2" sheetId="7" r:id="rId4"/>
    <sheet name="HET concentrations" sheetId="3" r:id="rId5"/>
    <sheet name="experiment plan" sheetId="5" r:id="rId6"/>
    <sheet name="starter FCM" sheetId="4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F4" i="3"/>
  <c r="E4" i="3"/>
  <c r="D4" i="3"/>
  <c r="E2" i="1"/>
  <c r="D2" i="1"/>
  <c r="C2" i="1"/>
</calcChain>
</file>

<file path=xl/sharedStrings.xml><?xml version="1.0" encoding="utf-8"?>
<sst xmlns="http://schemas.openxmlformats.org/spreadsheetml/2006/main" count="274" uniqueCount="153">
  <si>
    <t>1A3</t>
  </si>
  <si>
    <t>CIP</t>
  </si>
  <si>
    <t>Pgall</t>
  </si>
  <si>
    <t>HP15</t>
  </si>
  <si>
    <t>nitzch</t>
  </si>
  <si>
    <t>HOT5 C3</t>
  </si>
  <si>
    <t>HOT5 F3</t>
  </si>
  <si>
    <t>date</t>
  </si>
  <si>
    <t>day</t>
  </si>
  <si>
    <t>id</t>
  </si>
  <si>
    <t>name</t>
  </si>
  <si>
    <t>baseline</t>
  </si>
  <si>
    <t>add 4 ml</t>
  </si>
  <si>
    <t>add 0.4 ml</t>
  </si>
  <si>
    <t>add 0.04 ml</t>
  </si>
  <si>
    <t>axenic</t>
  </si>
  <si>
    <t>pgall</t>
  </si>
  <si>
    <t>nitsche</t>
  </si>
  <si>
    <t>5F3</t>
  </si>
  <si>
    <t>5c3</t>
  </si>
  <si>
    <t>bacteria</t>
  </si>
  <si>
    <t>ml</t>
  </si>
  <si>
    <t>Axenic</t>
  </si>
  <si>
    <t>HOT1A3</t>
  </si>
  <si>
    <t>nitzsch</t>
  </si>
  <si>
    <t>HOT5_F3</t>
  </si>
  <si>
    <t>HOT5_C3</t>
  </si>
  <si>
    <t>min concentration of starter</t>
  </si>
  <si>
    <t>cells/ml</t>
  </si>
  <si>
    <t>number of cells in final starter</t>
  </si>
  <si>
    <t>add 10^6</t>
  </si>
  <si>
    <t>add 10^7</t>
  </si>
  <si>
    <t>add 10^8</t>
  </si>
  <si>
    <t>cells</t>
  </si>
  <si>
    <t>number of cells</t>
  </si>
  <si>
    <t>volume (ml)</t>
  </si>
  <si>
    <t>volume of final starter</t>
  </si>
  <si>
    <t>conscentration of final starter</t>
  </si>
  <si>
    <t>Het | Count</t>
  </si>
  <si>
    <t>MED4 | Count</t>
  </si>
  <si>
    <t>9312 | Count</t>
  </si>
  <si>
    <t>MED4 cell/ml</t>
  </si>
  <si>
    <t>9312 cell/ml</t>
  </si>
  <si>
    <t>Hets cell/ml</t>
  </si>
  <si>
    <t>SW</t>
  </si>
  <si>
    <t>01-Well-A1.fcs</t>
  </si>
  <si>
    <t>MED4_1</t>
  </si>
  <si>
    <t>01-Well-A2.fcs</t>
  </si>
  <si>
    <t>01-Well-A3.fcs</t>
  </si>
  <si>
    <t>MED4_2</t>
  </si>
  <si>
    <t>01-Well-A4.fcs</t>
  </si>
  <si>
    <t>01-Well-A5.fcs</t>
  </si>
  <si>
    <t>MED4_3</t>
  </si>
  <si>
    <t>01-Well-A6.fcs</t>
  </si>
  <si>
    <t>01-Well-A7.fcs</t>
  </si>
  <si>
    <t>MED4_4</t>
  </si>
  <si>
    <t>01-Well-A8.fcs</t>
  </si>
  <si>
    <t>01-Well-A9.fcs</t>
  </si>
  <si>
    <t>MED4_5</t>
  </si>
  <si>
    <t>01-Well-A10.fcs</t>
  </si>
  <si>
    <t>01-Well-A11.fcs</t>
  </si>
  <si>
    <t>MED4_6</t>
  </si>
  <si>
    <t>01-Well-A12.fcs</t>
  </si>
  <si>
    <t>01-Well-B1.fcs</t>
  </si>
  <si>
    <t>MED4_7</t>
  </si>
  <si>
    <t>01-Well-B2.fcs</t>
  </si>
  <si>
    <t>01-Well-B3.fcs</t>
  </si>
  <si>
    <t>MED4_8</t>
  </si>
  <si>
    <t>01-Well-B4.fcs</t>
  </si>
  <si>
    <t>01-Well-B5.fcs</t>
  </si>
  <si>
    <t>MED4_9</t>
  </si>
  <si>
    <t>01-Well-B6.fcs</t>
  </si>
  <si>
    <t>01-Well-B7.fcs</t>
  </si>
  <si>
    <t>MED4_10</t>
  </si>
  <si>
    <t>01-Well-B8.fcs</t>
  </si>
  <si>
    <t>01-Well-B9.fcs</t>
  </si>
  <si>
    <t>01-Well-B10.fcs</t>
  </si>
  <si>
    <t>01-Well-B11.fcs</t>
  </si>
  <si>
    <t>Fors</t>
  </si>
  <si>
    <t>01-Well-C1.fcs</t>
  </si>
  <si>
    <t>01-Well-C2.fcs</t>
  </si>
  <si>
    <t>Atlas</t>
  </si>
  <si>
    <t>01-Well-C3.fcs</t>
  </si>
  <si>
    <t>01-Well-C4.fcs</t>
  </si>
  <si>
    <t>Fagar</t>
  </si>
  <si>
    <t>01-Well-C5.fcs</t>
  </si>
  <si>
    <t>01-Well-C6.fcs</t>
  </si>
  <si>
    <t>Kordia</t>
  </si>
  <si>
    <t>01-Well-C7.fcs</t>
  </si>
  <si>
    <t>01-Well-C8.fcs</t>
  </si>
  <si>
    <t>01-Well-D1.fcs</t>
  </si>
  <si>
    <t>01-Well-D2.fcs</t>
  </si>
  <si>
    <t>01-Well-D3.fcs</t>
  </si>
  <si>
    <t>HP16</t>
  </si>
  <si>
    <t>01-Well-D4.fcs</t>
  </si>
  <si>
    <t>01-Well-D5.fcs</t>
  </si>
  <si>
    <t>HOT5 C4</t>
  </si>
  <si>
    <t>01-Well-D6.fcs</t>
  </si>
  <si>
    <t>01-Well-D7.fcs</t>
  </si>
  <si>
    <t>01-Well-D8.fcs</t>
  </si>
  <si>
    <t>01-Well-D9.fcs</t>
  </si>
  <si>
    <t>1A4</t>
  </si>
  <si>
    <t>01-Well-D10.fcs</t>
  </si>
  <si>
    <t>01-Well-D11.fcs</t>
  </si>
  <si>
    <t>HOT5 F4</t>
  </si>
  <si>
    <t>01-Well-D12.fcs</t>
  </si>
  <si>
    <t>01-Well-E1.fcs</t>
  </si>
  <si>
    <t>01-Well-E2.fcs</t>
  </si>
  <si>
    <t>experiment ID</t>
  </si>
  <si>
    <t>well</t>
  </si>
  <si>
    <t>HET concentration binned</t>
  </si>
  <si>
    <t>count</t>
  </si>
  <si>
    <t>mean</t>
  </si>
  <si>
    <t>std</t>
  </si>
  <si>
    <t>min</t>
  </si>
  <si>
    <t>max</t>
  </si>
  <si>
    <t>% of drop in FL as function of HET concentration</t>
  </si>
  <si>
    <t>1e5 - 1e6</t>
  </si>
  <si>
    <t>1e6 - 5e6</t>
  </si>
  <si>
    <t>5e6 - 1e7</t>
  </si>
  <si>
    <t>1e7 - 5e7</t>
  </si>
  <si>
    <t>5e7 - 1e8</t>
  </si>
  <si>
    <t>1e8 - 5e8</t>
  </si>
  <si>
    <t>concentration binned 2</t>
  </si>
  <si>
    <t>1e5\n5e6</t>
  </si>
  <si>
    <t>5e6\n5e7</t>
  </si>
  <si>
    <t>5e7\n5e8</t>
  </si>
  <si>
    <t>1e5 - 5e6</t>
  </si>
  <si>
    <t>5e6 - 5e7</t>
  </si>
  <si>
    <t>5e7 - 5e8</t>
  </si>
  <si>
    <t>HET concentration</t>
  </si>
  <si>
    <t>FL drop</t>
  </si>
  <si>
    <t>FL</t>
  </si>
  <si>
    <t>Treatment</t>
  </si>
  <si>
    <t xml:space="preserve">Relative FL </t>
  </si>
  <si>
    <r>
      <t>HET addition cell ml</t>
    </r>
    <r>
      <rPr>
        <b/>
        <vertAlign val="superscript"/>
        <sz val="11"/>
        <color rgb="FF000000"/>
        <rFont val="Calibri"/>
        <family val="2"/>
      </rPr>
      <t>-1</t>
    </r>
  </si>
  <si>
    <t>7.05±0.5</t>
  </si>
  <si>
    <t>100%±8%</t>
  </si>
  <si>
    <t>1.9e6±1.4e6</t>
  </si>
  <si>
    <t>6.94±0.5</t>
  </si>
  <si>
    <t>78%±8%</t>
  </si>
  <si>
    <t>2.0e7±1.4e7</t>
  </si>
  <si>
    <t>5.42±0.5</t>
  </si>
  <si>
    <t>28%±8%</t>
  </si>
  <si>
    <t>1.7e8±1.3e8</t>
  </si>
  <si>
    <t>1.95±0.7</t>
  </si>
  <si>
    <t>Relative PRO cell ml-1</t>
  </si>
  <si>
    <t>HET concentration binned 2</t>
  </si>
  <si>
    <r>
      <t>Relative PRO cell ml</t>
    </r>
    <r>
      <rPr>
        <b/>
        <vertAlign val="superscript"/>
        <sz val="12"/>
        <color theme="1"/>
        <rFont val="Aptos"/>
        <family val="2"/>
      </rPr>
      <t>-1</t>
    </r>
  </si>
  <si>
    <r>
      <t>6*10</t>
    </r>
    <r>
      <rPr>
        <vertAlign val="superscript"/>
        <sz val="12"/>
        <color theme="1"/>
        <rFont val="Aptos"/>
        <family val="2"/>
      </rPr>
      <t>5</t>
    </r>
    <r>
      <rPr>
        <sz val="12"/>
        <color theme="1"/>
        <rFont val="Aptos"/>
        <family val="2"/>
      </rPr>
      <t xml:space="preserve"> - 4*10</t>
    </r>
    <r>
      <rPr>
        <vertAlign val="superscript"/>
        <sz val="12"/>
        <color theme="1"/>
        <rFont val="Aptos"/>
        <family val="2"/>
      </rPr>
      <t>6</t>
    </r>
  </si>
  <si>
    <r>
      <t>6*10</t>
    </r>
    <r>
      <rPr>
        <vertAlign val="superscript"/>
        <sz val="12"/>
        <color theme="1"/>
        <rFont val="Aptos"/>
        <family val="2"/>
      </rPr>
      <t xml:space="preserve">6 </t>
    </r>
    <r>
      <rPr>
        <sz val="12"/>
        <color theme="1"/>
        <rFont val="Aptos"/>
        <family val="2"/>
      </rPr>
      <t>- 4*10</t>
    </r>
    <r>
      <rPr>
        <vertAlign val="superscript"/>
        <sz val="12"/>
        <color theme="1"/>
        <rFont val="Aptos"/>
        <family val="2"/>
      </rPr>
      <t>7</t>
    </r>
  </si>
  <si>
    <r>
      <t>5*10</t>
    </r>
    <r>
      <rPr>
        <vertAlign val="superscript"/>
        <sz val="12"/>
        <color theme="1"/>
        <rFont val="Aptos"/>
        <family val="2"/>
      </rPr>
      <t xml:space="preserve">7 </t>
    </r>
    <r>
      <rPr>
        <sz val="12"/>
        <color theme="1"/>
        <rFont val="Aptos"/>
        <family val="2"/>
      </rPr>
      <t>- 4*10</t>
    </r>
    <r>
      <rPr>
        <vertAlign val="superscript"/>
        <sz val="12"/>
        <color theme="1"/>
        <rFont val="Aptos"/>
        <family val="2"/>
      </rPr>
      <t>8</t>
    </r>
  </si>
  <si>
    <t>Heterotrophs cell ml-1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</si>
</sst>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0E+00"/>
    <numFmt numFmtId="166" formatCode="0.000"/>
    <numFmt numFmtId="173" formatCode="0.0E+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2"/>
      <color theme="1"/>
      <name val="Aptos"/>
      <family val="2"/>
    </font>
    <font>
      <sz val="11"/>
      <color rgb="FF000000"/>
      <name val="Calibri"/>
      <family val="2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Aptos"/>
      <family val="2"/>
    </font>
    <font>
      <b/>
      <sz val="11"/>
      <color rgb="FF000000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2"/>
      <color theme="1"/>
      <name val="Aptos"/>
      <family val="2"/>
    </font>
    <font>
      <vertAlign val="superscript"/>
      <sz val="12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22" fontId="0" fillId="0" borderId="0" xfId="0" applyNumberFormat="1"/>
    <xf numFmtId="164" fontId="0" fillId="0" borderId="0" xfId="1" applyFo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11" fontId="0" fillId="0" borderId="1" xfId="0" applyNumberFormat="1" applyBorder="1"/>
    <xf numFmtId="11" fontId="0" fillId="0" borderId="0" xfId="0" applyNumberFormat="1"/>
    <xf numFmtId="165" fontId="0" fillId="0" borderId="0" xfId="0" applyNumberFormat="1" applyAlignment="1">
      <alignment wrapText="1"/>
    </xf>
    <xf numFmtId="166" fontId="0" fillId="0" borderId="0" xfId="0" applyNumberFormat="1"/>
    <xf numFmtId="2" fontId="0" fillId="0" borderId="0" xfId="0" applyNumberFormat="1"/>
    <xf numFmtId="0" fontId="2" fillId="0" borderId="0" xfId="2"/>
    <xf numFmtId="11" fontId="2" fillId="0" borderId="0" xfId="2" applyNumberFormat="1"/>
    <xf numFmtId="0" fontId="3" fillId="0" borderId="0" xfId="2" applyFont="1"/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9" fontId="4" fillId="0" borderId="2" xfId="0" applyNumberFormat="1" applyFont="1" applyBorder="1" applyAlignment="1">
      <alignment horizontal="center" vertical="center" wrapText="1"/>
    </xf>
    <xf numFmtId="9" fontId="0" fillId="0" borderId="2" xfId="3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9" fontId="6" fillId="0" borderId="2" xfId="3" applyFont="1" applyBorder="1" applyAlignment="1">
      <alignment vertical="center" wrapText="1"/>
    </xf>
    <xf numFmtId="0" fontId="6" fillId="0" borderId="0" xfId="0" applyFont="1"/>
    <xf numFmtId="9" fontId="5" fillId="0" borderId="2" xfId="0" applyNumberFormat="1" applyFont="1" applyBorder="1" applyAlignment="1">
      <alignment horizontal="center" vertical="center" wrapText="1"/>
    </xf>
    <xf numFmtId="11" fontId="0" fillId="0" borderId="2" xfId="0" applyNumberFormat="1" applyBorder="1" applyAlignment="1">
      <alignment vertical="center" wrapText="1"/>
    </xf>
    <xf numFmtId="164" fontId="0" fillId="0" borderId="2" xfId="1" applyFont="1" applyBorder="1" applyAlignment="1">
      <alignment vertical="center" wrapText="1"/>
    </xf>
    <xf numFmtId="173" fontId="0" fillId="0" borderId="2" xfId="0" applyNumberFormat="1" applyBorder="1" applyAlignment="1">
      <alignment vertical="center" wrapText="1"/>
    </xf>
    <xf numFmtId="165" fontId="0" fillId="0" borderId="2" xfId="0" applyNumberFormat="1" applyBorder="1" applyAlignment="1">
      <alignment vertical="center" wrapText="1"/>
    </xf>
    <xf numFmtId="0" fontId="7" fillId="0" borderId="0" xfId="0" applyFont="1"/>
    <xf numFmtId="0" fontId="8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vertical="center" wrapText="1"/>
    </xf>
    <xf numFmtId="0" fontId="7" fillId="0" borderId="8" xfId="0" applyFont="1" applyBorder="1" applyAlignment="1">
      <alignment vertical="center" wrapText="1"/>
    </xf>
    <xf numFmtId="0" fontId="7" fillId="0" borderId="0" xfId="0" applyFont="1"/>
    <xf numFmtId="0" fontId="8" fillId="0" borderId="3" xfId="0" applyFont="1" applyBorder="1" applyAlignment="1">
      <alignment vertical="center"/>
    </xf>
    <xf numFmtId="0" fontId="12" fillId="0" borderId="9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right" vertical="center" wrapText="1"/>
    </xf>
    <xf numFmtId="0" fontId="8" fillId="0" borderId="5" xfId="0" applyFont="1" applyBorder="1" applyAlignment="1">
      <alignment horizontal="right" vertical="center" wrapText="1"/>
    </xf>
    <xf numFmtId="0" fontId="8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9" fontId="8" fillId="0" borderId="3" xfId="0" applyNumberFormat="1" applyFont="1" applyBorder="1" applyAlignment="1">
      <alignment horizontal="right" vertical="center" wrapText="1"/>
    </xf>
    <xf numFmtId="10" fontId="8" fillId="0" borderId="3" xfId="0" applyNumberFormat="1" applyFont="1" applyBorder="1" applyAlignment="1">
      <alignment horizontal="right" vertical="center" wrapText="1"/>
    </xf>
    <xf numFmtId="0" fontId="11" fillId="0" borderId="10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9" fontId="7" fillId="0" borderId="13" xfId="0" applyNumberFormat="1" applyFont="1" applyBorder="1" applyAlignment="1">
      <alignment vertical="center" wrapText="1"/>
    </xf>
    <xf numFmtId="10" fontId="7" fillId="0" borderId="13" xfId="0" applyNumberFormat="1" applyFont="1" applyBorder="1" applyAlignment="1">
      <alignment vertical="center" wrapText="1"/>
    </xf>
  </cellXfs>
  <cellStyles count="4">
    <cellStyle name="Comma" xfId="1" builtinId="3"/>
    <cellStyle name="Normal" xfId="0" builtinId="0"/>
    <cellStyle name="Normal 2" xfId="2" xr:uid="{B5AFFFFE-845D-4E0C-8187-C6EEAD303259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A21" sqref="A21"/>
    </sheetView>
  </sheetViews>
  <sheetFormatPr defaultRowHeight="15" x14ac:dyDescent="0.25"/>
  <cols>
    <col min="2" max="4" width="14" bestFit="1" customWidth="1"/>
    <col min="5" max="5" width="13" bestFit="1" customWidth="1"/>
  </cols>
  <sheetData>
    <row r="1" spans="1:5" x14ac:dyDescent="0.25">
      <c r="A1" t="s">
        <v>7</v>
      </c>
      <c r="B1" s="1">
        <v>45739.552083333336</v>
      </c>
      <c r="C1" s="1">
        <v>45740.464583333334</v>
      </c>
      <c r="D1" s="1">
        <v>45740.573611111111</v>
      </c>
      <c r="E1" s="1">
        <v>45741.381944444445</v>
      </c>
    </row>
    <row r="2" spans="1:5" x14ac:dyDescent="0.25">
      <c r="A2" t="s">
        <v>8</v>
      </c>
      <c r="B2">
        <v>0</v>
      </c>
      <c r="C2" s="2">
        <f>C1-$B$1</f>
        <v>0.91249999999854481</v>
      </c>
      <c r="D2" s="2">
        <f>D1-$B$1</f>
        <v>1.0215277777751908</v>
      </c>
      <c r="E2" s="2">
        <f>E1-$B$1</f>
        <v>1.8298611111094942</v>
      </c>
    </row>
    <row r="3" spans="1:5" x14ac:dyDescent="0.25">
      <c r="A3" t="s">
        <v>0</v>
      </c>
      <c r="B3">
        <v>7.0999999999999994E-2</v>
      </c>
      <c r="C3">
        <v>0.373</v>
      </c>
      <c r="D3">
        <v>0.33500000000000002</v>
      </c>
      <c r="E3">
        <v>0.33900000000000002</v>
      </c>
    </row>
    <row r="4" spans="1:5" x14ac:dyDescent="0.25">
      <c r="A4" t="s">
        <v>1</v>
      </c>
      <c r="B4">
        <v>0.10299999999999999</v>
      </c>
      <c r="C4">
        <v>0.17</v>
      </c>
      <c r="D4">
        <v>0.17</v>
      </c>
      <c r="E4">
        <v>0.16600000000000001</v>
      </c>
    </row>
    <row r="5" spans="1:5" x14ac:dyDescent="0.25">
      <c r="A5" t="s">
        <v>2</v>
      </c>
      <c r="B5">
        <v>0.115</v>
      </c>
      <c r="C5">
        <v>0.56899999999999995</v>
      </c>
      <c r="D5">
        <v>0.61499999999999999</v>
      </c>
      <c r="E5">
        <v>0.93400000000000005</v>
      </c>
    </row>
    <row r="6" spans="1:5" x14ac:dyDescent="0.25">
      <c r="A6" t="s">
        <v>3</v>
      </c>
      <c r="B6">
        <v>0.113</v>
      </c>
      <c r="C6">
        <v>0.45600000000000002</v>
      </c>
      <c r="D6">
        <v>0.52400000000000002</v>
      </c>
      <c r="E6">
        <v>0.73599999999999999</v>
      </c>
    </row>
    <row r="7" spans="1:5" x14ac:dyDescent="0.25">
      <c r="A7" t="s">
        <v>4</v>
      </c>
      <c r="B7">
        <v>6.6000000000000003E-2</v>
      </c>
      <c r="C7">
        <v>0.25800000000000001</v>
      </c>
      <c r="D7">
        <v>0.25900000000000001</v>
      </c>
      <c r="E7">
        <v>0.30499999999999999</v>
      </c>
    </row>
    <row r="8" spans="1:5" x14ac:dyDescent="0.25">
      <c r="A8" t="s">
        <v>5</v>
      </c>
      <c r="B8">
        <v>7.3999999999999996E-2</v>
      </c>
      <c r="C8">
        <v>0.64400000000000002</v>
      </c>
      <c r="D8">
        <v>0.67400000000000004</v>
      </c>
      <c r="E8">
        <v>1.0629999999999999</v>
      </c>
    </row>
    <row r="9" spans="1:5" x14ac:dyDescent="0.25">
      <c r="A9" t="s">
        <v>6</v>
      </c>
      <c r="B9">
        <v>0.122</v>
      </c>
      <c r="C9">
        <v>0.61499999999999999</v>
      </c>
      <c r="D9">
        <v>0.73399999999999999</v>
      </c>
      <c r="E9">
        <v>1.333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"/>
  <sheetViews>
    <sheetView workbookViewId="0">
      <selection activeCell="F2" sqref="F2:F6"/>
    </sheetView>
  </sheetViews>
  <sheetFormatPr defaultRowHeight="15" x14ac:dyDescent="0.25"/>
  <sheetData>
    <row r="1" spans="1:6" x14ac:dyDescent="0.25">
      <c r="A1" t="s">
        <v>9</v>
      </c>
      <c r="B1" t="s">
        <v>10</v>
      </c>
      <c r="C1" t="s">
        <v>11</v>
      </c>
      <c r="D1" t="s">
        <v>14</v>
      </c>
      <c r="E1" t="s">
        <v>13</v>
      </c>
      <c r="F1" t="s">
        <v>12</v>
      </c>
    </row>
    <row r="2" spans="1:6" x14ac:dyDescent="0.25">
      <c r="A2">
        <v>1</v>
      </c>
      <c r="B2" t="s">
        <v>15</v>
      </c>
      <c r="C2">
        <v>7.032</v>
      </c>
      <c r="D2">
        <v>6.4850000000000003</v>
      </c>
      <c r="E2">
        <v>8.0890000000000004</v>
      </c>
      <c r="F2">
        <v>6.8410000000000002</v>
      </c>
    </row>
    <row r="3" spans="1:6" x14ac:dyDescent="0.25">
      <c r="A3">
        <v>1</v>
      </c>
      <c r="B3" t="s">
        <v>15</v>
      </c>
      <c r="C3">
        <v>7.01</v>
      </c>
      <c r="D3">
        <v>6.718</v>
      </c>
      <c r="E3">
        <v>8.2929999999999993</v>
      </c>
      <c r="F3">
        <v>7.1079999999999997</v>
      </c>
    </row>
    <row r="4" spans="1:6" x14ac:dyDescent="0.25">
      <c r="A4">
        <v>1</v>
      </c>
      <c r="B4" t="s">
        <v>15</v>
      </c>
      <c r="C4">
        <v>7.1680000000000001</v>
      </c>
      <c r="D4">
        <v>6.7229999999999999</v>
      </c>
      <c r="E4">
        <v>8.3529999999999998</v>
      </c>
      <c r="F4">
        <v>6.9690000000000003</v>
      </c>
    </row>
    <row r="5" spans="1:6" x14ac:dyDescent="0.25">
      <c r="A5">
        <v>1</v>
      </c>
      <c r="B5" t="s">
        <v>15</v>
      </c>
      <c r="C5">
        <v>7.09</v>
      </c>
      <c r="D5">
        <v>6.8310000000000004</v>
      </c>
      <c r="E5">
        <v>8.0299999999999994</v>
      </c>
      <c r="F5">
        <v>7.0309999999999997</v>
      </c>
    </row>
    <row r="6" spans="1:6" x14ac:dyDescent="0.25">
      <c r="A6">
        <v>1</v>
      </c>
      <c r="B6" t="s">
        <v>15</v>
      </c>
      <c r="C6">
        <v>6.8970000000000002</v>
      </c>
      <c r="D6">
        <v>6.8179999999999996</v>
      </c>
      <c r="E6">
        <v>8.2829999999999995</v>
      </c>
      <c r="F6">
        <v>7.0190000000000001</v>
      </c>
    </row>
    <row r="7" spans="1:6" x14ac:dyDescent="0.25">
      <c r="A7">
        <v>2</v>
      </c>
      <c r="B7" t="s">
        <v>0</v>
      </c>
      <c r="C7">
        <v>6.9260000000000002</v>
      </c>
      <c r="D7">
        <v>7.0140000000000002</v>
      </c>
      <c r="E7">
        <v>5.3449999999999998</v>
      </c>
      <c r="F7">
        <v>1.6339999999999999</v>
      </c>
    </row>
    <row r="8" spans="1:6" x14ac:dyDescent="0.25">
      <c r="A8">
        <v>2</v>
      </c>
      <c r="B8" t="s">
        <v>0</v>
      </c>
      <c r="C8">
        <v>7.0819999999999999</v>
      </c>
      <c r="D8">
        <v>7.4749999999999996</v>
      </c>
      <c r="E8">
        <v>5.4669999999999996</v>
      </c>
      <c r="F8">
        <v>1.786</v>
      </c>
    </row>
    <row r="9" spans="1:6" x14ac:dyDescent="0.25">
      <c r="A9">
        <v>2</v>
      </c>
      <c r="B9" t="s">
        <v>0</v>
      </c>
      <c r="C9">
        <v>6.9960000000000004</v>
      </c>
      <c r="D9">
        <v>7.0350000000000001</v>
      </c>
      <c r="E9">
        <v>5.3289999999999997</v>
      </c>
      <c r="F9">
        <v>1.71</v>
      </c>
    </row>
    <row r="10" spans="1:6" x14ac:dyDescent="0.25">
      <c r="A10">
        <v>2</v>
      </c>
      <c r="B10" t="s">
        <v>0</v>
      </c>
      <c r="C10">
        <v>6.984</v>
      </c>
      <c r="D10">
        <v>7.2329999999999997</v>
      </c>
      <c r="E10">
        <v>5.3970000000000002</v>
      </c>
      <c r="F10">
        <v>1.649</v>
      </c>
    </row>
    <row r="11" spans="1:6" x14ac:dyDescent="0.25">
      <c r="A11">
        <v>2</v>
      </c>
      <c r="B11" t="s">
        <v>0</v>
      </c>
      <c r="C11">
        <v>6.8179999999999996</v>
      </c>
      <c r="D11">
        <v>7.032</v>
      </c>
      <c r="E11">
        <v>5.423</v>
      </c>
      <c r="F11">
        <v>1.637</v>
      </c>
    </row>
    <row r="12" spans="1:6" x14ac:dyDescent="0.25">
      <c r="A12">
        <v>3</v>
      </c>
      <c r="B12" t="s">
        <v>3</v>
      </c>
      <c r="C12">
        <v>6.0709999999999997</v>
      </c>
      <c r="D12">
        <v>6.0570000000000004</v>
      </c>
      <c r="E12">
        <v>5.0380000000000003</v>
      </c>
      <c r="F12">
        <v>1.425</v>
      </c>
    </row>
    <row r="13" spans="1:6" x14ac:dyDescent="0.25">
      <c r="A13">
        <v>3</v>
      </c>
      <c r="B13" t="s">
        <v>3</v>
      </c>
      <c r="C13">
        <v>6.024</v>
      </c>
      <c r="D13">
        <v>6.2510000000000003</v>
      </c>
      <c r="E13">
        <v>5.1509999999999998</v>
      </c>
      <c r="F13">
        <v>1.4139999999999999</v>
      </c>
    </row>
    <row r="14" spans="1:6" x14ac:dyDescent="0.25">
      <c r="A14">
        <v>3</v>
      </c>
      <c r="B14" t="s">
        <v>3</v>
      </c>
      <c r="C14">
        <v>6.0579999999999998</v>
      </c>
      <c r="D14">
        <v>6.1950000000000003</v>
      </c>
      <c r="E14">
        <v>4.8929999999999998</v>
      </c>
      <c r="F14">
        <v>1.373</v>
      </c>
    </row>
    <row r="15" spans="1:6" x14ac:dyDescent="0.25">
      <c r="A15">
        <v>3</v>
      </c>
      <c r="B15" t="s">
        <v>3</v>
      </c>
      <c r="C15">
        <v>6.0309999999999997</v>
      </c>
      <c r="D15">
        <v>6.117</v>
      </c>
      <c r="E15">
        <v>5.0810000000000004</v>
      </c>
      <c r="F15">
        <v>1.484</v>
      </c>
    </row>
    <row r="16" spans="1:6" x14ac:dyDescent="0.25">
      <c r="A16">
        <v>3</v>
      </c>
      <c r="B16" t="s">
        <v>3</v>
      </c>
      <c r="C16">
        <v>6.1260000000000003</v>
      </c>
      <c r="D16">
        <v>5.9189999999999996</v>
      </c>
      <c r="E16">
        <v>5.0579999999999998</v>
      </c>
      <c r="F16">
        <v>1.4339999999999999</v>
      </c>
    </row>
    <row r="17" spans="1:6" x14ac:dyDescent="0.25">
      <c r="A17">
        <v>4</v>
      </c>
      <c r="B17" t="s">
        <v>16</v>
      </c>
      <c r="C17">
        <v>7.0949999999999998</v>
      </c>
      <c r="D17">
        <v>6.7089999999999996</v>
      </c>
      <c r="E17">
        <v>5.9429999999999996</v>
      </c>
      <c r="F17">
        <v>1.3620000000000001</v>
      </c>
    </row>
    <row r="18" spans="1:6" x14ac:dyDescent="0.25">
      <c r="A18">
        <v>4</v>
      </c>
      <c r="B18" t="s">
        <v>16</v>
      </c>
      <c r="C18">
        <v>6.9450000000000003</v>
      </c>
      <c r="D18">
        <v>6.7119999999999997</v>
      </c>
      <c r="E18">
        <v>6.2350000000000003</v>
      </c>
      <c r="F18">
        <v>1.536</v>
      </c>
    </row>
    <row r="19" spans="1:6" x14ac:dyDescent="0.25">
      <c r="A19">
        <v>4</v>
      </c>
      <c r="B19" t="s">
        <v>16</v>
      </c>
      <c r="C19">
        <v>6.92</v>
      </c>
      <c r="D19">
        <v>6.7930000000000001</v>
      </c>
      <c r="E19">
        <v>5.9710000000000001</v>
      </c>
      <c r="F19">
        <v>1.4039999999999999</v>
      </c>
    </row>
    <row r="20" spans="1:6" x14ac:dyDescent="0.25">
      <c r="A20">
        <v>4</v>
      </c>
      <c r="B20" t="s">
        <v>16</v>
      </c>
      <c r="C20">
        <v>6.8150000000000004</v>
      </c>
      <c r="D20">
        <v>6.8929999999999998</v>
      </c>
      <c r="E20">
        <v>6.0069999999999997</v>
      </c>
      <c r="F20">
        <v>1.3939999999999999</v>
      </c>
    </row>
    <row r="21" spans="1:6" x14ac:dyDescent="0.25">
      <c r="A21">
        <v>4</v>
      </c>
      <c r="B21" t="s">
        <v>16</v>
      </c>
      <c r="C21">
        <v>6.7889999999999997</v>
      </c>
      <c r="D21">
        <v>6.6440000000000001</v>
      </c>
      <c r="E21">
        <v>5.9080000000000004</v>
      </c>
      <c r="F21">
        <v>1.375</v>
      </c>
    </row>
    <row r="22" spans="1:6" x14ac:dyDescent="0.25">
      <c r="A22">
        <v>5</v>
      </c>
      <c r="B22" t="s">
        <v>1</v>
      </c>
      <c r="C22">
        <v>7.0049999999999999</v>
      </c>
      <c r="D22">
        <v>7.0730000000000004</v>
      </c>
      <c r="E22">
        <v>5.5019999999999998</v>
      </c>
      <c r="F22">
        <v>2.8759999999999999</v>
      </c>
    </row>
    <row r="23" spans="1:6" x14ac:dyDescent="0.25">
      <c r="A23">
        <v>5</v>
      </c>
      <c r="B23" t="s">
        <v>1</v>
      </c>
      <c r="C23">
        <v>7.1310000000000002</v>
      </c>
      <c r="D23">
        <v>6.9020000000000001</v>
      </c>
      <c r="E23">
        <v>5.8280000000000003</v>
      </c>
      <c r="F23">
        <v>2.899</v>
      </c>
    </row>
    <row r="24" spans="1:6" x14ac:dyDescent="0.25">
      <c r="A24">
        <v>5</v>
      </c>
      <c r="B24" t="s">
        <v>1</v>
      </c>
      <c r="C24">
        <v>6.9740000000000002</v>
      </c>
      <c r="D24">
        <v>6.9320000000000004</v>
      </c>
      <c r="E24">
        <v>5.4969999999999999</v>
      </c>
      <c r="F24">
        <v>2.863</v>
      </c>
    </row>
    <row r="25" spans="1:6" x14ac:dyDescent="0.25">
      <c r="A25">
        <v>5</v>
      </c>
      <c r="B25" t="s">
        <v>1</v>
      </c>
      <c r="C25">
        <v>6.9640000000000004</v>
      </c>
      <c r="D25">
        <v>6.8280000000000003</v>
      </c>
      <c r="E25">
        <v>5.7750000000000004</v>
      </c>
      <c r="F25">
        <v>2.9420000000000002</v>
      </c>
    </row>
    <row r="26" spans="1:6" x14ac:dyDescent="0.25">
      <c r="A26">
        <v>5</v>
      </c>
      <c r="B26" t="s">
        <v>1</v>
      </c>
      <c r="C26">
        <v>7.0750000000000002</v>
      </c>
      <c r="D26">
        <v>6.7830000000000004</v>
      </c>
      <c r="E26">
        <v>5.7050000000000001</v>
      </c>
      <c r="F26">
        <v>2.851</v>
      </c>
    </row>
    <row r="27" spans="1:6" x14ac:dyDescent="0.25">
      <c r="A27">
        <v>7</v>
      </c>
      <c r="B27" t="s">
        <v>17</v>
      </c>
      <c r="C27">
        <v>7.3780000000000001</v>
      </c>
      <c r="D27">
        <v>6.83</v>
      </c>
      <c r="E27">
        <v>6.351</v>
      </c>
      <c r="F27">
        <v>3.2080000000000002</v>
      </c>
    </row>
    <row r="28" spans="1:6" x14ac:dyDescent="0.25">
      <c r="A28">
        <v>7</v>
      </c>
      <c r="B28" t="s">
        <v>17</v>
      </c>
      <c r="C28">
        <v>7.4169999999999998</v>
      </c>
      <c r="D28">
        <v>7.0789999999999997</v>
      </c>
      <c r="E28">
        <v>6.1840000000000002</v>
      </c>
      <c r="F28">
        <v>3.117</v>
      </c>
    </row>
    <row r="29" spans="1:6" x14ac:dyDescent="0.25">
      <c r="A29">
        <v>7</v>
      </c>
      <c r="B29" t="s">
        <v>17</v>
      </c>
      <c r="C29">
        <v>7.5030000000000001</v>
      </c>
      <c r="D29">
        <v>7.0730000000000004</v>
      </c>
      <c r="E29">
        <v>6.056</v>
      </c>
      <c r="F29">
        <v>3.2250000000000001</v>
      </c>
    </row>
    <row r="30" spans="1:6" x14ac:dyDescent="0.25">
      <c r="A30">
        <v>7</v>
      </c>
      <c r="B30" t="s">
        <v>17</v>
      </c>
      <c r="C30">
        <v>7.444</v>
      </c>
      <c r="D30">
        <v>6.8689999999999998</v>
      </c>
      <c r="E30">
        <v>6.0279999999999996</v>
      </c>
      <c r="F30">
        <v>3.0459999999999998</v>
      </c>
    </row>
    <row r="31" spans="1:6" x14ac:dyDescent="0.25">
      <c r="A31">
        <v>7</v>
      </c>
      <c r="B31" t="s">
        <v>17</v>
      </c>
      <c r="C31">
        <v>7.1230000000000002</v>
      </c>
      <c r="D31">
        <v>7.0039999999999996</v>
      </c>
      <c r="E31">
        <v>6.1790000000000003</v>
      </c>
      <c r="F31">
        <v>3.0049999999999999</v>
      </c>
    </row>
    <row r="32" spans="1:6" x14ac:dyDescent="0.25">
      <c r="A32">
        <v>10</v>
      </c>
      <c r="B32" t="s">
        <v>18</v>
      </c>
      <c r="C32">
        <v>7.5270000000000001</v>
      </c>
      <c r="D32">
        <v>6.7110000000000003</v>
      </c>
      <c r="E32">
        <v>4.6870000000000003</v>
      </c>
      <c r="F32">
        <v>1.6539999999999999</v>
      </c>
    </row>
    <row r="33" spans="1:6" x14ac:dyDescent="0.25">
      <c r="A33">
        <v>10</v>
      </c>
      <c r="B33" t="s">
        <v>18</v>
      </c>
      <c r="C33">
        <v>7.282</v>
      </c>
      <c r="D33">
        <v>6.8529999999999998</v>
      </c>
      <c r="E33">
        <v>4.5119999999999996</v>
      </c>
      <c r="F33">
        <v>1.55</v>
      </c>
    </row>
    <row r="34" spans="1:6" x14ac:dyDescent="0.25">
      <c r="A34">
        <v>10</v>
      </c>
      <c r="B34" t="s">
        <v>18</v>
      </c>
      <c r="C34">
        <v>7.4180000000000001</v>
      </c>
      <c r="D34">
        <v>6.71</v>
      </c>
      <c r="E34">
        <v>4.8330000000000002</v>
      </c>
      <c r="F34">
        <v>1.6830000000000001</v>
      </c>
    </row>
    <row r="35" spans="1:6" x14ac:dyDescent="0.25">
      <c r="A35">
        <v>10</v>
      </c>
      <c r="B35" t="s">
        <v>18</v>
      </c>
      <c r="C35">
        <v>7.3559999999999999</v>
      </c>
      <c r="D35">
        <v>6.76</v>
      </c>
      <c r="E35">
        <v>4.665</v>
      </c>
      <c r="F35">
        <v>1.55</v>
      </c>
    </row>
    <row r="36" spans="1:6" x14ac:dyDescent="0.25">
      <c r="A36">
        <v>10</v>
      </c>
      <c r="B36" t="s">
        <v>18</v>
      </c>
      <c r="C36">
        <v>7.3490000000000002</v>
      </c>
      <c r="D36">
        <v>6.6159999999999997</v>
      </c>
      <c r="E36">
        <v>4.6740000000000004</v>
      </c>
      <c r="F36">
        <v>1.5680000000000001</v>
      </c>
    </row>
    <row r="37" spans="1:6" x14ac:dyDescent="0.25">
      <c r="A37">
        <v>11</v>
      </c>
      <c r="B37" t="s">
        <v>19</v>
      </c>
      <c r="C37">
        <v>6.9790000000000001</v>
      </c>
      <c r="D37">
        <v>7.867</v>
      </c>
      <c r="E37">
        <v>5.1230000000000002</v>
      </c>
      <c r="F37">
        <v>1.4710000000000001</v>
      </c>
    </row>
    <row r="38" spans="1:6" x14ac:dyDescent="0.25">
      <c r="A38">
        <v>11</v>
      </c>
      <c r="B38" t="s">
        <v>19</v>
      </c>
      <c r="C38">
        <v>7.0670000000000002</v>
      </c>
      <c r="D38">
        <v>7.9649999999999999</v>
      </c>
      <c r="E38">
        <v>5.0679999999999996</v>
      </c>
      <c r="F38">
        <v>1.5189999999999999</v>
      </c>
    </row>
    <row r="39" spans="1:6" x14ac:dyDescent="0.25">
      <c r="A39">
        <v>11</v>
      </c>
      <c r="B39" t="s">
        <v>19</v>
      </c>
      <c r="C39">
        <v>6.8529999999999998</v>
      </c>
      <c r="D39">
        <v>7.992</v>
      </c>
      <c r="E39">
        <v>4.9290000000000003</v>
      </c>
      <c r="F39">
        <v>1.508</v>
      </c>
    </row>
    <row r="40" spans="1:6" x14ac:dyDescent="0.25">
      <c r="A40">
        <v>11</v>
      </c>
      <c r="B40" t="s">
        <v>19</v>
      </c>
      <c r="C40">
        <v>6.86</v>
      </c>
      <c r="D40">
        <v>8.0259999999999998</v>
      </c>
      <c r="E40">
        <v>4.8170000000000002</v>
      </c>
      <c r="F40">
        <v>1.5840000000000001</v>
      </c>
    </row>
    <row r="41" spans="1:6" x14ac:dyDescent="0.25">
      <c r="A41">
        <v>11</v>
      </c>
      <c r="B41" t="s">
        <v>19</v>
      </c>
      <c r="C41">
        <v>6.7590000000000003</v>
      </c>
      <c r="D41">
        <v>7.8780000000000001</v>
      </c>
      <c r="E41">
        <v>5.01</v>
      </c>
      <c r="F41">
        <v>1.512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F6F08-6AD7-4C29-8659-1085FBDDCCE2}">
  <dimension ref="A1:P17"/>
  <sheetViews>
    <sheetView workbookViewId="0">
      <selection activeCell="C16" sqref="C16:E17"/>
    </sheetView>
  </sheetViews>
  <sheetFormatPr defaultRowHeight="15" x14ac:dyDescent="0.25"/>
  <cols>
    <col min="1" max="1" width="14.42578125" customWidth="1"/>
  </cols>
  <sheetData>
    <row r="1" spans="1:16" x14ac:dyDescent="0.25">
      <c r="A1" t="s">
        <v>116</v>
      </c>
    </row>
    <row r="4" spans="1:16" ht="45" x14ac:dyDescent="0.25">
      <c r="A4" s="14" t="s">
        <v>110</v>
      </c>
      <c r="B4" s="14">
        <v>0</v>
      </c>
      <c r="C4" s="14" t="s">
        <v>117</v>
      </c>
      <c r="D4" s="14" t="s">
        <v>118</v>
      </c>
      <c r="E4" s="14" t="s">
        <v>119</v>
      </c>
      <c r="F4" s="14" t="s">
        <v>120</v>
      </c>
      <c r="G4" s="14" t="s">
        <v>121</v>
      </c>
      <c r="H4" s="14" t="s">
        <v>122</v>
      </c>
      <c r="L4" s="14" t="s">
        <v>123</v>
      </c>
      <c r="M4" s="14">
        <v>0</v>
      </c>
      <c r="N4" s="14" t="s">
        <v>127</v>
      </c>
      <c r="O4" s="14" t="s">
        <v>128</v>
      </c>
      <c r="P4" s="14" t="s">
        <v>129</v>
      </c>
    </row>
    <row r="5" spans="1:16" x14ac:dyDescent="0.25">
      <c r="A5" s="14" t="s">
        <v>111</v>
      </c>
      <c r="B5" s="15">
        <v>55</v>
      </c>
      <c r="C5" s="15">
        <v>20</v>
      </c>
      <c r="D5" s="15">
        <v>15</v>
      </c>
      <c r="E5" s="15">
        <v>20</v>
      </c>
      <c r="F5" s="15">
        <v>15</v>
      </c>
      <c r="G5" s="15">
        <v>20</v>
      </c>
      <c r="H5" s="15">
        <v>15</v>
      </c>
      <c r="L5" s="14" t="s">
        <v>111</v>
      </c>
      <c r="M5" s="15">
        <v>55</v>
      </c>
      <c r="N5" s="15">
        <v>35</v>
      </c>
      <c r="O5" s="15">
        <v>35</v>
      </c>
      <c r="P5" s="15">
        <v>35</v>
      </c>
    </row>
    <row r="6" spans="1:16" x14ac:dyDescent="0.25">
      <c r="A6" s="14" t="s">
        <v>112</v>
      </c>
      <c r="B6" s="17">
        <v>1.0103839999999999</v>
      </c>
      <c r="C6" s="17">
        <v>1.029453</v>
      </c>
      <c r="D6" s="17">
        <v>0.96174499999999996</v>
      </c>
      <c r="E6" s="17">
        <v>0.80755500000000002</v>
      </c>
      <c r="F6" s="17">
        <v>0.74776900000000002</v>
      </c>
      <c r="G6" s="17">
        <v>0.26763799999999999</v>
      </c>
      <c r="H6" s="17">
        <v>0.29388300000000001</v>
      </c>
      <c r="K6" t="s">
        <v>131</v>
      </c>
      <c r="L6" s="14" t="s">
        <v>112</v>
      </c>
      <c r="M6" s="17">
        <v>1.0103839999999999</v>
      </c>
      <c r="N6" s="17">
        <v>1.000435</v>
      </c>
      <c r="O6" s="17">
        <v>0.78193299999999999</v>
      </c>
      <c r="P6" s="17">
        <v>0.27888600000000002</v>
      </c>
    </row>
    <row r="7" spans="1:16" x14ac:dyDescent="0.25">
      <c r="A7" s="14" t="s">
        <v>113</v>
      </c>
      <c r="B7" s="17">
        <v>5.2817999999999997E-2</v>
      </c>
      <c r="C7" s="17">
        <v>7.6243000000000005E-2</v>
      </c>
      <c r="D7" s="17">
        <v>5.4475999999999997E-2</v>
      </c>
      <c r="E7" s="17">
        <v>5.8083000000000003E-2</v>
      </c>
      <c r="F7" s="17">
        <v>8.9778999999999998E-2</v>
      </c>
      <c r="G7" s="17">
        <v>8.5750999999999994E-2</v>
      </c>
      <c r="H7" s="17">
        <v>9.5510999999999999E-2</v>
      </c>
      <c r="L7" s="14" t="s">
        <v>113</v>
      </c>
      <c r="M7" s="17">
        <v>5.2817999999999997E-2</v>
      </c>
      <c r="N7" s="17">
        <v>7.5008000000000005E-2</v>
      </c>
      <c r="O7" s="17">
        <v>7.8136999999999998E-2</v>
      </c>
      <c r="P7" s="17">
        <v>8.9661000000000005E-2</v>
      </c>
    </row>
    <row r="8" spans="1:16" s="20" customFormat="1" x14ac:dyDescent="0.25">
      <c r="A8" s="18" t="s">
        <v>114</v>
      </c>
      <c r="B8" s="19">
        <v>0.92221299999999995</v>
      </c>
      <c r="C8" s="19">
        <v>0.94559499999999996</v>
      </c>
      <c r="D8" s="19">
        <v>0.89158999999999999</v>
      </c>
      <c r="E8" s="19">
        <v>0.70218700000000001</v>
      </c>
      <c r="F8" s="19">
        <v>0.61960999999999999</v>
      </c>
      <c r="G8" s="19">
        <v>0.191966</v>
      </c>
      <c r="H8" s="19">
        <v>0.21071200000000001</v>
      </c>
      <c r="L8" s="14" t="s">
        <v>114</v>
      </c>
      <c r="M8" s="17">
        <v>0.92221299999999995</v>
      </c>
      <c r="N8" s="17">
        <v>0.89158999999999999</v>
      </c>
      <c r="O8" s="17">
        <v>0.61960999999999999</v>
      </c>
      <c r="P8" s="17">
        <v>0.191966</v>
      </c>
    </row>
    <row r="9" spans="1:16" s="20" customFormat="1" x14ac:dyDescent="0.25">
      <c r="A9" s="21">
        <v>0.25</v>
      </c>
      <c r="B9" s="19">
        <v>1</v>
      </c>
      <c r="C9" s="19">
        <v>0.97595299999999996</v>
      </c>
      <c r="D9" s="19">
        <v>0.92086699999999999</v>
      </c>
      <c r="E9" s="19">
        <v>0.77438799999999997</v>
      </c>
      <c r="F9" s="19">
        <v>0.643764</v>
      </c>
      <c r="G9" s="19">
        <v>0.21390100000000001</v>
      </c>
      <c r="H9" s="19">
        <v>0.22331100000000001</v>
      </c>
      <c r="L9" s="16">
        <v>0.25</v>
      </c>
      <c r="M9" s="17">
        <v>1</v>
      </c>
      <c r="N9" s="17">
        <v>0.95001199999999997</v>
      </c>
      <c r="O9" s="17">
        <v>0.73764700000000005</v>
      </c>
      <c r="P9" s="17">
        <v>0.21734200000000001</v>
      </c>
    </row>
    <row r="10" spans="1:16" s="20" customFormat="1" x14ac:dyDescent="0.25">
      <c r="A10" s="21">
        <v>0.5</v>
      </c>
      <c r="B10" s="19">
        <v>1</v>
      </c>
      <c r="C10" s="19">
        <v>1.003701</v>
      </c>
      <c r="D10" s="19">
        <v>0.94269000000000003</v>
      </c>
      <c r="E10" s="19">
        <v>0.821469</v>
      </c>
      <c r="F10" s="19">
        <v>0.771957</v>
      </c>
      <c r="G10" s="19">
        <v>0.228773</v>
      </c>
      <c r="H10" s="19">
        <v>0.24010000000000001</v>
      </c>
      <c r="L10" s="16">
        <v>0.5</v>
      </c>
      <c r="M10" s="17">
        <v>1</v>
      </c>
      <c r="N10" s="17">
        <v>0.983294</v>
      </c>
      <c r="O10" s="17">
        <v>0.80635999999999997</v>
      </c>
      <c r="P10" s="17">
        <v>0.23472199999999999</v>
      </c>
    </row>
    <row r="11" spans="1:16" s="20" customFormat="1" x14ac:dyDescent="0.25">
      <c r="A11" s="21">
        <v>0.75</v>
      </c>
      <c r="B11" s="19">
        <v>1</v>
      </c>
      <c r="C11" s="19">
        <v>1.0600290000000001</v>
      </c>
      <c r="D11" s="19">
        <v>1.0091399999999999</v>
      </c>
      <c r="E11" s="19">
        <v>0.84562999999999999</v>
      </c>
      <c r="F11" s="19">
        <v>0.80846200000000001</v>
      </c>
      <c r="G11" s="19">
        <v>0.28528900000000001</v>
      </c>
      <c r="H11" s="19">
        <v>0.41471999999999998</v>
      </c>
      <c r="L11" s="16">
        <v>0.75</v>
      </c>
      <c r="M11" s="17">
        <v>1</v>
      </c>
      <c r="N11" s="17">
        <v>1.0270010000000001</v>
      </c>
      <c r="O11" s="17">
        <v>0.83569599999999999</v>
      </c>
      <c r="P11" s="17">
        <v>0.404752</v>
      </c>
    </row>
    <row r="12" spans="1:16" s="20" customFormat="1" x14ac:dyDescent="0.25">
      <c r="A12" s="18" t="s">
        <v>115</v>
      </c>
      <c r="B12" s="19">
        <v>1.2009570000000001</v>
      </c>
      <c r="C12" s="19">
        <v>1.1699710000000001</v>
      </c>
      <c r="D12" s="19">
        <v>1.055493</v>
      </c>
      <c r="E12" s="19">
        <v>0.89776800000000001</v>
      </c>
      <c r="F12" s="19">
        <v>0.86747200000000002</v>
      </c>
      <c r="G12" s="19">
        <v>0.422458</v>
      </c>
      <c r="H12" s="19">
        <v>0.43480600000000003</v>
      </c>
      <c r="L12" s="14" t="s">
        <v>115</v>
      </c>
      <c r="M12" s="17">
        <v>1.2009570000000001</v>
      </c>
      <c r="N12" s="17">
        <v>1.1699710000000001</v>
      </c>
      <c r="O12" s="17">
        <v>0.89776800000000001</v>
      </c>
      <c r="P12" s="17">
        <v>0.43480600000000003</v>
      </c>
    </row>
    <row r="14" spans="1:16" x14ac:dyDescent="0.25">
      <c r="K14" t="s">
        <v>130</v>
      </c>
      <c r="L14" s="14" t="s">
        <v>112</v>
      </c>
      <c r="M14" s="15">
        <v>0</v>
      </c>
      <c r="N14" s="22">
        <v>1868437</v>
      </c>
      <c r="O14" s="22">
        <v>20249670</v>
      </c>
      <c r="P14" s="22">
        <v>171461500</v>
      </c>
    </row>
    <row r="15" spans="1:16" x14ac:dyDescent="0.25">
      <c r="L15" s="14" t="s">
        <v>113</v>
      </c>
      <c r="M15" s="15">
        <v>0</v>
      </c>
      <c r="N15" s="22">
        <v>1420016</v>
      </c>
      <c r="O15" s="22">
        <v>15389790</v>
      </c>
      <c r="P15" s="22">
        <v>130311100</v>
      </c>
    </row>
    <row r="16" spans="1:16" x14ac:dyDescent="0.25">
      <c r="A16" s="14" t="s">
        <v>114</v>
      </c>
      <c r="B16" s="15">
        <v>0</v>
      </c>
      <c r="C16" s="25">
        <v>595708.6</v>
      </c>
      <c r="D16" s="25">
        <v>6456146</v>
      </c>
      <c r="E16" s="25">
        <v>54666580</v>
      </c>
      <c r="K16" t="s">
        <v>132</v>
      </c>
      <c r="L16" s="14" t="s">
        <v>112</v>
      </c>
      <c r="M16" s="15">
        <v>7.0533089999999996</v>
      </c>
      <c r="N16" s="15">
        <v>6.9379999999999997</v>
      </c>
      <c r="O16" s="15">
        <v>5.4191140000000004</v>
      </c>
      <c r="P16" s="15">
        <v>1.949943</v>
      </c>
    </row>
    <row r="17" spans="1:16" x14ac:dyDescent="0.25">
      <c r="A17" s="14" t="s">
        <v>115</v>
      </c>
      <c r="B17" s="15">
        <v>0</v>
      </c>
      <c r="C17" s="25">
        <v>4007365</v>
      </c>
      <c r="D17" s="25">
        <v>43430860</v>
      </c>
      <c r="E17" s="25">
        <v>367745200</v>
      </c>
      <c r="L17" s="14" t="s">
        <v>113</v>
      </c>
      <c r="M17" s="15">
        <v>0.51007800000000003</v>
      </c>
      <c r="N17" s="15">
        <v>0.53086199999999995</v>
      </c>
      <c r="O17" s="15">
        <v>0.53102300000000002</v>
      </c>
      <c r="P17" s="15">
        <v>0.68685600000000002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0150-EDAC-41C4-8E47-67401EC79409}">
  <dimension ref="A1:R17"/>
  <sheetViews>
    <sheetView tabSelected="1" topLeftCell="A2" workbookViewId="0">
      <selection activeCell="R8" sqref="M4:R8"/>
    </sheetView>
  </sheetViews>
  <sheetFormatPr defaultRowHeight="15" x14ac:dyDescent="0.25"/>
  <cols>
    <col min="4" max="5" width="11.5703125" bestFit="1" customWidth="1"/>
    <col min="14" max="17" width="9.5703125" bestFit="1" customWidth="1"/>
  </cols>
  <sheetData>
    <row r="1" spans="1:18" x14ac:dyDescent="0.25">
      <c r="C1" t="s">
        <v>131</v>
      </c>
      <c r="D1" t="s">
        <v>130</v>
      </c>
      <c r="F1" t="s">
        <v>132</v>
      </c>
    </row>
    <row r="2" spans="1:18" ht="45" x14ac:dyDescent="0.25">
      <c r="A2" s="14" t="s">
        <v>123</v>
      </c>
      <c r="B2" s="14" t="s">
        <v>111</v>
      </c>
      <c r="C2" s="14" t="s">
        <v>112</v>
      </c>
      <c r="D2" s="14" t="s">
        <v>112</v>
      </c>
      <c r="E2" s="14" t="s">
        <v>113</v>
      </c>
      <c r="F2" s="14" t="s">
        <v>112</v>
      </c>
      <c r="G2" s="14" t="s">
        <v>113</v>
      </c>
    </row>
    <row r="3" spans="1:18" ht="15.75" thickBot="1" x14ac:dyDescent="0.3">
      <c r="A3" s="14">
        <v>0</v>
      </c>
      <c r="B3" s="15">
        <v>55</v>
      </c>
      <c r="C3" s="17">
        <v>1.0103839999999999</v>
      </c>
      <c r="D3" s="25">
        <v>0</v>
      </c>
      <c r="E3" s="25">
        <v>0</v>
      </c>
      <c r="F3" s="23">
        <v>7.0533089999999996</v>
      </c>
      <c r="G3" s="23">
        <v>0.51007800000000003</v>
      </c>
    </row>
    <row r="4" spans="1:18" ht="54.75" customHeight="1" x14ac:dyDescent="0.25">
      <c r="A4" s="14" t="s">
        <v>127</v>
      </c>
      <c r="B4" s="15">
        <v>35</v>
      </c>
      <c r="C4" s="17">
        <v>1.000435</v>
      </c>
      <c r="D4" s="24">
        <v>1868437</v>
      </c>
      <c r="E4" s="24">
        <v>1420016</v>
      </c>
      <c r="F4" s="23">
        <v>6.9379999999999997</v>
      </c>
      <c r="G4" s="23">
        <v>0.53086199999999995</v>
      </c>
      <c r="M4" s="47" t="s">
        <v>133</v>
      </c>
      <c r="N4" s="47" t="s">
        <v>111</v>
      </c>
      <c r="O4" s="47" t="s">
        <v>148</v>
      </c>
      <c r="P4" s="48" t="s">
        <v>152</v>
      </c>
      <c r="Q4" s="47" t="s">
        <v>132</v>
      </c>
      <c r="R4" s="47" t="s">
        <v>134</v>
      </c>
    </row>
    <row r="5" spans="1:18" ht="32.25" thickBot="1" x14ac:dyDescent="0.3">
      <c r="A5" s="14" t="s">
        <v>128</v>
      </c>
      <c r="B5" s="15">
        <v>35</v>
      </c>
      <c r="C5" s="17">
        <v>0.78193299999999999</v>
      </c>
      <c r="D5" s="24">
        <v>20249670</v>
      </c>
      <c r="E5" s="24">
        <v>15389790</v>
      </c>
      <c r="F5" s="23">
        <v>5.4191140000000004</v>
      </c>
      <c r="G5" s="23">
        <v>0.53102300000000002</v>
      </c>
      <c r="M5" s="49" t="s">
        <v>11</v>
      </c>
      <c r="N5" s="50">
        <v>40</v>
      </c>
      <c r="O5" s="51">
        <v>1</v>
      </c>
      <c r="P5" s="50">
        <v>0</v>
      </c>
      <c r="Q5" s="50" t="s">
        <v>136</v>
      </c>
      <c r="R5" s="50"/>
    </row>
    <row r="6" spans="1:18" ht="36.75" thickBot="1" x14ac:dyDescent="0.3">
      <c r="A6" s="14" t="s">
        <v>129</v>
      </c>
      <c r="B6" s="15">
        <v>35</v>
      </c>
      <c r="C6" s="17">
        <v>0.27888600000000002</v>
      </c>
      <c r="D6" s="24">
        <v>171461500</v>
      </c>
      <c r="E6" s="24">
        <v>130311100</v>
      </c>
      <c r="F6" s="23">
        <v>1.949943</v>
      </c>
      <c r="G6" s="23">
        <v>0.68685600000000002</v>
      </c>
      <c r="M6" s="49" t="s">
        <v>127</v>
      </c>
      <c r="N6" s="50">
        <v>35</v>
      </c>
      <c r="O6" s="52">
        <v>0.998</v>
      </c>
      <c r="P6" s="50" t="s">
        <v>149</v>
      </c>
      <c r="Q6" s="50" t="s">
        <v>139</v>
      </c>
      <c r="R6" s="50" t="s">
        <v>137</v>
      </c>
    </row>
    <row r="7" spans="1:18" ht="36.75" thickBot="1" x14ac:dyDescent="0.3">
      <c r="M7" s="49" t="s">
        <v>128</v>
      </c>
      <c r="N7" s="50">
        <v>35</v>
      </c>
      <c r="O7" s="52">
        <v>0.98299999999999998</v>
      </c>
      <c r="P7" s="50" t="s">
        <v>150</v>
      </c>
      <c r="Q7" s="50" t="s">
        <v>142</v>
      </c>
      <c r="R7" s="50" t="s">
        <v>140</v>
      </c>
    </row>
    <row r="8" spans="1:18" ht="36.75" thickBot="1" x14ac:dyDescent="0.3">
      <c r="M8" s="49" t="s">
        <v>129</v>
      </c>
      <c r="N8" s="50">
        <v>35</v>
      </c>
      <c r="O8" s="52">
        <v>0.82499999999999996</v>
      </c>
      <c r="P8" s="50" t="s">
        <v>151</v>
      </c>
      <c r="Q8" s="50" t="s">
        <v>145</v>
      </c>
      <c r="R8" s="50" t="s">
        <v>143</v>
      </c>
    </row>
    <row r="10" spans="1:18" ht="15.75" x14ac:dyDescent="0.25">
      <c r="A10" s="26"/>
      <c r="B10" s="26"/>
      <c r="C10" s="27" t="s">
        <v>131</v>
      </c>
      <c r="D10" s="27" t="s">
        <v>132</v>
      </c>
      <c r="E10" s="38"/>
      <c r="F10" s="38"/>
      <c r="G10" s="28"/>
    </row>
    <row r="11" spans="1:18" ht="16.5" thickBot="1" x14ac:dyDescent="0.3">
      <c r="A11" s="29"/>
      <c r="B11" s="30"/>
      <c r="C11" s="27"/>
      <c r="D11" s="27"/>
      <c r="E11" s="39"/>
      <c r="F11" s="39"/>
      <c r="G11" s="31"/>
    </row>
    <row r="12" spans="1:18" ht="30.75" customHeight="1" thickBot="1" x14ac:dyDescent="0.3">
      <c r="A12" s="32" t="s">
        <v>133</v>
      </c>
      <c r="B12" s="33" t="s">
        <v>111</v>
      </c>
      <c r="C12" s="34" t="s">
        <v>146</v>
      </c>
      <c r="D12" s="40" t="s">
        <v>132</v>
      </c>
      <c r="E12" s="33" t="s">
        <v>134</v>
      </c>
      <c r="F12" s="40" t="s">
        <v>135</v>
      </c>
      <c r="G12" s="33"/>
      <c r="H12" s="33"/>
      <c r="M12" s="14" t="s">
        <v>147</v>
      </c>
      <c r="N12" s="14">
        <v>0</v>
      </c>
      <c r="O12" s="14" t="s">
        <v>124</v>
      </c>
      <c r="P12" s="14" t="s">
        <v>125</v>
      </c>
      <c r="Q12" s="14" t="s">
        <v>126</v>
      </c>
    </row>
    <row r="13" spans="1:18" ht="16.5" thickBot="1" x14ac:dyDescent="0.3">
      <c r="A13" s="35" t="s">
        <v>11</v>
      </c>
      <c r="B13" s="36">
        <v>40</v>
      </c>
      <c r="C13" s="45">
        <v>1</v>
      </c>
      <c r="D13" s="43" t="s">
        <v>136</v>
      </c>
      <c r="E13" s="37"/>
      <c r="F13" s="41">
        <v>0</v>
      </c>
      <c r="G13" s="42"/>
      <c r="H13" s="44"/>
      <c r="M13" s="14" t="s">
        <v>111</v>
      </c>
      <c r="N13" s="22">
        <v>55</v>
      </c>
      <c r="O13" s="22">
        <v>35</v>
      </c>
      <c r="P13" s="22">
        <v>35</v>
      </c>
      <c r="Q13" s="22">
        <v>35</v>
      </c>
    </row>
    <row r="14" spans="1:18" ht="30.75" thickBot="1" x14ac:dyDescent="0.3">
      <c r="A14" s="35" t="s">
        <v>127</v>
      </c>
      <c r="B14" s="36">
        <v>35</v>
      </c>
      <c r="C14" s="46">
        <v>0.998</v>
      </c>
      <c r="D14" s="43" t="s">
        <v>139</v>
      </c>
      <c r="E14" s="36" t="s">
        <v>137</v>
      </c>
      <c r="F14" s="41" t="s">
        <v>138</v>
      </c>
      <c r="G14" s="42"/>
      <c r="H14" s="44"/>
      <c r="M14" s="14" t="s">
        <v>112</v>
      </c>
      <c r="N14" s="22">
        <v>214082700</v>
      </c>
      <c r="O14" s="22">
        <v>231343000</v>
      </c>
      <c r="P14" s="22">
        <v>227930900</v>
      </c>
      <c r="Q14" s="22">
        <v>191258800</v>
      </c>
    </row>
    <row r="15" spans="1:18" ht="30.75" thickBot="1" x14ac:dyDescent="0.3">
      <c r="A15" s="35" t="s">
        <v>128</v>
      </c>
      <c r="B15" s="36">
        <v>35</v>
      </c>
      <c r="C15" s="46">
        <v>0.98299999999999998</v>
      </c>
      <c r="D15" s="43" t="s">
        <v>142</v>
      </c>
      <c r="E15" s="36" t="s">
        <v>140</v>
      </c>
      <c r="F15" s="41" t="s">
        <v>141</v>
      </c>
      <c r="G15" s="42"/>
      <c r="H15" s="44"/>
      <c r="M15" s="14" t="s">
        <v>113</v>
      </c>
      <c r="N15" s="22">
        <v>35758700</v>
      </c>
      <c r="O15" s="22">
        <v>31945540</v>
      </c>
      <c r="P15" s="22">
        <v>31474370</v>
      </c>
      <c r="Q15" s="22">
        <v>26410420</v>
      </c>
    </row>
    <row r="16" spans="1:18" ht="30.75" thickBot="1" x14ac:dyDescent="0.3">
      <c r="A16" s="35" t="s">
        <v>129</v>
      </c>
      <c r="B16" s="36">
        <v>35</v>
      </c>
      <c r="C16" s="46">
        <v>0.82499999999999996</v>
      </c>
      <c r="D16" s="43" t="s">
        <v>145</v>
      </c>
      <c r="E16" s="36" t="s">
        <v>143</v>
      </c>
      <c r="F16" s="41" t="s">
        <v>144</v>
      </c>
      <c r="G16" s="42"/>
      <c r="H16" s="44"/>
      <c r="M16" s="14" t="s">
        <v>114</v>
      </c>
      <c r="N16" s="24">
        <v>158729400</v>
      </c>
      <c r="O16" s="24">
        <v>168383200</v>
      </c>
      <c r="P16" s="24">
        <v>165899700</v>
      </c>
      <c r="Q16" s="24">
        <v>139207900</v>
      </c>
    </row>
    <row r="17" spans="13:17" x14ac:dyDescent="0.25">
      <c r="M17" s="14" t="s">
        <v>115</v>
      </c>
      <c r="N17" s="24">
        <v>271410000</v>
      </c>
      <c r="O17" s="24">
        <v>270868300</v>
      </c>
      <c r="P17" s="24">
        <v>266873200</v>
      </c>
      <c r="Q17" s="24">
        <v>223935600</v>
      </c>
    </row>
  </sheetData>
  <mergeCells count="2">
    <mergeCell ref="E10:F10"/>
    <mergeCell ref="E11:F1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workbookViewId="0">
      <selection activeCell="E2" sqref="E2"/>
    </sheetView>
  </sheetViews>
  <sheetFormatPr defaultRowHeight="15" x14ac:dyDescent="0.25"/>
  <sheetData>
    <row r="1" spans="1:7" x14ac:dyDescent="0.25">
      <c r="A1" s="3" t="s">
        <v>9</v>
      </c>
      <c r="B1" s="3" t="s">
        <v>20</v>
      </c>
      <c r="C1" t="s">
        <v>11</v>
      </c>
      <c r="D1" t="s">
        <v>14</v>
      </c>
      <c r="E1" t="s">
        <v>13</v>
      </c>
      <c r="F1" t="s">
        <v>12</v>
      </c>
      <c r="G1" s="4"/>
    </row>
    <row r="2" spans="1:7" x14ac:dyDescent="0.25">
      <c r="A2" s="3"/>
      <c r="B2" s="3"/>
      <c r="C2" s="3"/>
      <c r="D2" s="4">
        <v>0.04</v>
      </c>
      <c r="E2" s="4">
        <v>0.4</v>
      </c>
      <c r="F2" s="4">
        <v>4</v>
      </c>
      <c r="G2" s="4"/>
    </row>
    <row r="3" spans="1:7" x14ac:dyDescent="0.25">
      <c r="A3" s="5">
        <v>1</v>
      </c>
      <c r="B3" s="5" t="s">
        <v>22</v>
      </c>
      <c r="C3" s="6">
        <v>0</v>
      </c>
      <c r="D3">
        <v>0</v>
      </c>
      <c r="E3">
        <v>0</v>
      </c>
      <c r="F3">
        <v>0</v>
      </c>
    </row>
    <row r="4" spans="1:7" x14ac:dyDescent="0.25">
      <c r="A4" s="5">
        <v>2</v>
      </c>
      <c r="B4" s="5" t="s">
        <v>23</v>
      </c>
      <c r="C4">
        <v>925780000</v>
      </c>
      <c r="D4" s="7">
        <f>$C4*D$2/(20+D$2)</f>
        <v>1847864.2714570859</v>
      </c>
      <c r="E4" s="7">
        <f>$C4*(E$2+D$2)/(20+D$2+E$2-0.1)</f>
        <v>20026705.998033434</v>
      </c>
      <c r="F4" s="7">
        <f>$C4*(F$2+E$2+D$2)/(20+D$2+E$2+F$2-0.2)</f>
        <v>169573564.35643569</v>
      </c>
    </row>
    <row r="5" spans="1:7" x14ac:dyDescent="0.25">
      <c r="A5" s="5">
        <v>3</v>
      </c>
      <c r="B5" s="5" t="s">
        <v>3</v>
      </c>
      <c r="C5">
        <v>435820000</v>
      </c>
      <c r="D5" s="7">
        <f t="shared" ref="D5:D10" si="0">$C5*D$2/(20+D$2)</f>
        <v>869900.19960079843</v>
      </c>
      <c r="E5" s="7">
        <f t="shared" ref="E5:E10" si="1">$C5*(E$2+D$2)/(20+D$2+E$2-0.1)</f>
        <v>9427767.9449360874</v>
      </c>
      <c r="F5" s="7">
        <f t="shared" ref="F5:F10" si="2">$C5*(F$2+E$2+D$2)/(20+D$2+E$2+F$2-0.2)</f>
        <v>79828415.841584176</v>
      </c>
    </row>
    <row r="6" spans="1:7" x14ac:dyDescent="0.25">
      <c r="A6" s="5">
        <v>4</v>
      </c>
      <c r="B6" s="5" t="s">
        <v>2</v>
      </c>
      <c r="C6">
        <v>298450000</v>
      </c>
      <c r="D6" s="7">
        <f t="shared" si="0"/>
        <v>595708.58283433132</v>
      </c>
      <c r="E6" s="7">
        <f t="shared" si="1"/>
        <v>6456145.5260570319</v>
      </c>
      <c r="F6" s="7">
        <f t="shared" si="2"/>
        <v>54666584.158415847</v>
      </c>
    </row>
    <row r="7" spans="1:7" x14ac:dyDescent="0.25">
      <c r="A7" s="5">
        <v>5</v>
      </c>
      <c r="B7" s="5" t="s">
        <v>1</v>
      </c>
      <c r="C7">
        <v>434850000</v>
      </c>
      <c r="D7" s="7">
        <f t="shared" si="0"/>
        <v>867964.07185628742</v>
      </c>
      <c r="E7" s="7">
        <f t="shared" si="1"/>
        <v>9406784.6607669629</v>
      </c>
      <c r="F7" s="7">
        <f t="shared" si="2"/>
        <v>79650742.574257433</v>
      </c>
    </row>
    <row r="8" spans="1:7" x14ac:dyDescent="0.25">
      <c r="A8" s="5">
        <v>7</v>
      </c>
      <c r="B8" s="5" t="s">
        <v>24</v>
      </c>
      <c r="C8">
        <v>2007690000</v>
      </c>
      <c r="D8" s="7">
        <f t="shared" si="0"/>
        <v>4007365.2694610781</v>
      </c>
      <c r="E8" s="7">
        <f t="shared" si="1"/>
        <v>43430855.457227148</v>
      </c>
      <c r="F8" s="7">
        <f t="shared" si="2"/>
        <v>367745198.01980197</v>
      </c>
    </row>
    <row r="9" spans="1:7" x14ac:dyDescent="0.25">
      <c r="A9" s="5">
        <v>10</v>
      </c>
      <c r="B9" s="5" t="s">
        <v>25</v>
      </c>
      <c r="C9">
        <v>2005460000</v>
      </c>
      <c r="D9" s="7">
        <f t="shared" si="0"/>
        <v>4002914.1716566868</v>
      </c>
      <c r="E9" s="7">
        <f t="shared" si="1"/>
        <v>43382615.535889879</v>
      </c>
      <c r="F9" s="7">
        <f t="shared" si="2"/>
        <v>367336732.67326736</v>
      </c>
    </row>
    <row r="10" spans="1:7" x14ac:dyDescent="0.25">
      <c r="A10" s="5">
        <v>11</v>
      </c>
      <c r="B10" s="5" t="s">
        <v>26</v>
      </c>
      <c r="C10">
        <v>444560000</v>
      </c>
      <c r="D10" s="7">
        <f t="shared" si="0"/>
        <v>887345.3093812376</v>
      </c>
      <c r="E10" s="7">
        <f t="shared" si="1"/>
        <v>9616833.8249754198</v>
      </c>
      <c r="F10" s="7">
        <f t="shared" si="2"/>
        <v>81429306.93069309</v>
      </c>
    </row>
    <row r="17" spans="1:9" x14ac:dyDescent="0.25">
      <c r="F17" s="4"/>
      <c r="G17" s="4"/>
      <c r="H17" s="4"/>
      <c r="I17" s="4"/>
    </row>
    <row r="18" spans="1:9" x14ac:dyDescent="0.25">
      <c r="A18" s="7"/>
      <c r="F18" s="8"/>
      <c r="G18" s="8"/>
      <c r="H18" s="8"/>
    </row>
    <row r="19" spans="1:9" x14ac:dyDescent="0.25">
      <c r="F19" s="9"/>
      <c r="G19" s="9"/>
      <c r="H19" s="9"/>
    </row>
    <row r="21" spans="1:9" x14ac:dyDescent="0.25">
      <c r="A21" s="10"/>
    </row>
    <row r="24" spans="1:9" x14ac:dyDescent="0.25">
      <c r="A24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1706-5827-4C11-B2BA-B56659F7F61A}">
  <dimension ref="A3:I13"/>
  <sheetViews>
    <sheetView workbookViewId="0">
      <selection activeCell="E15" sqref="E15"/>
    </sheetView>
  </sheetViews>
  <sheetFormatPr defaultRowHeight="15" x14ac:dyDescent="0.25"/>
  <sheetData>
    <row r="3" spans="1:9" x14ac:dyDescent="0.25">
      <c r="A3" t="s">
        <v>27</v>
      </c>
    </row>
    <row r="4" spans="1:9" x14ac:dyDescent="0.25">
      <c r="A4">
        <v>2007690000</v>
      </c>
      <c r="B4" t="s">
        <v>28</v>
      </c>
    </row>
    <row r="6" spans="1:9" x14ac:dyDescent="0.25">
      <c r="A6" t="s">
        <v>29</v>
      </c>
      <c r="F6" t="s">
        <v>30</v>
      </c>
      <c r="G6" t="s">
        <v>31</v>
      </c>
      <c r="H6" t="s">
        <v>32</v>
      </c>
    </row>
    <row r="7" spans="1:9" x14ac:dyDescent="0.25">
      <c r="A7">
        <v>2220000000</v>
      </c>
      <c r="B7" t="s">
        <v>33</v>
      </c>
      <c r="F7">
        <v>20000000</v>
      </c>
      <c r="G7">
        <v>200000000</v>
      </c>
      <c r="H7">
        <v>2000000000</v>
      </c>
      <c r="I7" t="s">
        <v>34</v>
      </c>
    </row>
    <row r="8" spans="1:9" x14ac:dyDescent="0.25">
      <c r="F8">
        <v>9.9616972739815408E-3</v>
      </c>
      <c r="G8">
        <v>9.9616972739815415E-2</v>
      </c>
      <c r="H8">
        <v>0.99616972739815413</v>
      </c>
      <c r="I8" t="s">
        <v>35</v>
      </c>
    </row>
    <row r="9" spans="1:9" x14ac:dyDescent="0.25">
      <c r="A9" t="s">
        <v>36</v>
      </c>
    </row>
    <row r="10" spans="1:9" x14ac:dyDescent="0.25">
      <c r="A10">
        <v>1.1057483974119511</v>
      </c>
      <c r="B10" t="s">
        <v>21</v>
      </c>
    </row>
    <row r="12" spans="1:9" x14ac:dyDescent="0.25">
      <c r="A12" t="s">
        <v>37</v>
      </c>
    </row>
    <row r="13" spans="1:9" x14ac:dyDescent="0.25">
      <c r="A13">
        <v>2007690000</v>
      </c>
      <c r="B13" t="s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7DC01-26F1-4AED-A0BB-02C8F7434C2E}">
  <dimension ref="A1:I46"/>
  <sheetViews>
    <sheetView workbookViewId="0">
      <selection activeCell="C1" sqref="C1"/>
    </sheetView>
  </sheetViews>
  <sheetFormatPr defaultRowHeight="15" x14ac:dyDescent="0.25"/>
  <cols>
    <col min="1" max="1" width="13.85546875" bestFit="1" customWidth="1"/>
  </cols>
  <sheetData>
    <row r="1" spans="1:9" x14ac:dyDescent="0.25">
      <c r="A1" s="4" t="s">
        <v>108</v>
      </c>
      <c r="B1" s="11" t="s">
        <v>10</v>
      </c>
      <c r="C1" s="11" t="s">
        <v>109</v>
      </c>
      <c r="D1" s="11" t="s">
        <v>38</v>
      </c>
      <c r="E1" s="11" t="s">
        <v>39</v>
      </c>
      <c r="F1" s="11" t="s">
        <v>40</v>
      </c>
      <c r="G1" s="11" t="s">
        <v>41</v>
      </c>
      <c r="H1" s="13" t="s">
        <v>42</v>
      </c>
      <c r="I1" s="13" t="s">
        <v>43</v>
      </c>
    </row>
    <row r="2" spans="1:9" x14ac:dyDescent="0.25">
      <c r="B2" s="11" t="s">
        <v>44</v>
      </c>
      <c r="C2" s="11" t="s">
        <v>45</v>
      </c>
      <c r="D2" s="11"/>
      <c r="E2" s="11"/>
      <c r="F2" s="11"/>
      <c r="G2" s="11"/>
      <c r="H2" s="11"/>
      <c r="I2" s="11"/>
    </row>
    <row r="3" spans="1:9" x14ac:dyDescent="0.25">
      <c r="A3">
        <v>1</v>
      </c>
      <c r="B3" s="11" t="s">
        <v>46</v>
      </c>
      <c r="C3" s="11" t="s">
        <v>47</v>
      </c>
      <c r="D3" s="11"/>
      <c r="E3" s="11">
        <v>9700</v>
      </c>
      <c r="F3" s="11"/>
      <c r="G3" s="12">
        <v>194000000</v>
      </c>
      <c r="H3" s="11"/>
      <c r="I3" s="11"/>
    </row>
    <row r="4" spans="1:9" x14ac:dyDescent="0.25">
      <c r="A4">
        <v>1</v>
      </c>
      <c r="B4" s="11" t="s">
        <v>46</v>
      </c>
      <c r="C4" s="11" t="s">
        <v>48</v>
      </c>
      <c r="D4" s="11"/>
      <c r="E4" s="11">
        <v>9538</v>
      </c>
      <c r="F4" s="11"/>
      <c r="G4" s="12">
        <v>190760000</v>
      </c>
      <c r="H4" s="11"/>
      <c r="I4" s="11"/>
    </row>
    <row r="5" spans="1:9" x14ac:dyDescent="0.25">
      <c r="A5">
        <v>2</v>
      </c>
      <c r="B5" s="11" t="s">
        <v>49</v>
      </c>
      <c r="C5" s="11" t="s">
        <v>50</v>
      </c>
      <c r="D5" s="11"/>
      <c r="E5" s="11">
        <v>11206</v>
      </c>
      <c r="F5" s="11"/>
      <c r="G5" s="12">
        <v>224120000</v>
      </c>
      <c r="H5" s="11"/>
      <c r="I5" s="11"/>
    </row>
    <row r="6" spans="1:9" x14ac:dyDescent="0.25">
      <c r="A6">
        <v>2</v>
      </c>
      <c r="B6" s="11" t="s">
        <v>49</v>
      </c>
      <c r="C6" s="11" t="s">
        <v>51</v>
      </c>
      <c r="D6" s="11"/>
      <c r="E6" s="11">
        <v>11352</v>
      </c>
      <c r="F6" s="11"/>
      <c r="G6" s="12">
        <v>227040000</v>
      </c>
      <c r="H6" s="11"/>
      <c r="I6" s="11"/>
    </row>
    <row r="7" spans="1:9" x14ac:dyDescent="0.25">
      <c r="A7">
        <v>3</v>
      </c>
      <c r="B7" s="11" t="s">
        <v>52</v>
      </c>
      <c r="C7" s="11" t="s">
        <v>53</v>
      </c>
      <c r="D7" s="11"/>
      <c r="E7" s="11">
        <v>8444</v>
      </c>
      <c r="F7" s="11"/>
      <c r="G7" s="12">
        <v>168880000</v>
      </c>
      <c r="H7" s="11"/>
      <c r="I7" s="11"/>
    </row>
    <row r="8" spans="1:9" x14ac:dyDescent="0.25">
      <c r="A8">
        <v>3</v>
      </c>
      <c r="B8" s="11" t="s">
        <v>52</v>
      </c>
      <c r="C8" s="11" t="s">
        <v>54</v>
      </c>
      <c r="D8" s="11"/>
      <c r="E8" s="11">
        <v>8428</v>
      </c>
      <c r="F8" s="11"/>
      <c r="G8" s="12">
        <v>168560000</v>
      </c>
      <c r="H8" s="11"/>
      <c r="I8" s="11"/>
    </row>
    <row r="9" spans="1:9" x14ac:dyDescent="0.25">
      <c r="A9">
        <v>4</v>
      </c>
      <c r="B9" s="11" t="s">
        <v>55</v>
      </c>
      <c r="C9" s="11" t="s">
        <v>56</v>
      </c>
      <c r="D9" s="11"/>
      <c r="E9" s="11">
        <v>12079</v>
      </c>
      <c r="F9" s="11"/>
      <c r="G9" s="12">
        <v>241580000</v>
      </c>
      <c r="H9" s="11"/>
      <c r="I9" s="11"/>
    </row>
    <row r="10" spans="1:9" x14ac:dyDescent="0.25">
      <c r="A10">
        <v>4</v>
      </c>
      <c r="B10" s="11" t="s">
        <v>55</v>
      </c>
      <c r="C10" s="11" t="s">
        <v>57</v>
      </c>
      <c r="D10" s="11"/>
      <c r="E10" s="11">
        <v>12435</v>
      </c>
      <c r="F10" s="11"/>
      <c r="G10" s="12">
        <v>248700000</v>
      </c>
      <c r="H10" s="11"/>
      <c r="I10" s="11"/>
    </row>
    <row r="11" spans="1:9" x14ac:dyDescent="0.25">
      <c r="A11">
        <v>5</v>
      </c>
      <c r="B11" s="11" t="s">
        <v>58</v>
      </c>
      <c r="C11" s="11" t="s">
        <v>59</v>
      </c>
      <c r="D11" s="11"/>
      <c r="E11" s="11">
        <v>10061</v>
      </c>
      <c r="F11" s="11"/>
      <c r="G11" s="12">
        <v>201220000</v>
      </c>
      <c r="H11" s="11"/>
      <c r="I11" s="11"/>
    </row>
    <row r="12" spans="1:9" x14ac:dyDescent="0.25">
      <c r="A12">
        <v>5</v>
      </c>
      <c r="B12" s="11" t="s">
        <v>58</v>
      </c>
      <c r="C12" s="11" t="s">
        <v>60</v>
      </c>
      <c r="D12" s="11"/>
      <c r="E12" s="11">
        <v>11041</v>
      </c>
      <c r="F12" s="11"/>
      <c r="G12" s="12">
        <v>220820000</v>
      </c>
      <c r="H12" s="11"/>
      <c r="I12" s="11"/>
    </row>
    <row r="13" spans="1:9" x14ac:dyDescent="0.25">
      <c r="A13">
        <v>7</v>
      </c>
      <c r="B13" s="11" t="s">
        <v>61</v>
      </c>
      <c r="C13" s="11" t="s">
        <v>62</v>
      </c>
      <c r="D13" s="11"/>
      <c r="E13" s="11">
        <v>13383</v>
      </c>
      <c r="F13" s="11"/>
      <c r="G13" s="12">
        <v>267660000</v>
      </c>
      <c r="H13" s="11"/>
      <c r="I13" s="11"/>
    </row>
    <row r="14" spans="1:9" x14ac:dyDescent="0.25">
      <c r="A14">
        <v>7</v>
      </c>
      <c r="B14" s="11" t="s">
        <v>61</v>
      </c>
      <c r="C14" s="11" t="s">
        <v>63</v>
      </c>
      <c r="D14" s="11"/>
      <c r="E14" s="11">
        <v>13758</v>
      </c>
      <c r="F14" s="11"/>
      <c r="G14" s="12">
        <v>275160000</v>
      </c>
      <c r="H14" s="11"/>
      <c r="I14" s="11"/>
    </row>
    <row r="15" spans="1:9" x14ac:dyDescent="0.25">
      <c r="A15">
        <v>10</v>
      </c>
      <c r="B15" s="11" t="s">
        <v>64</v>
      </c>
      <c r="C15" s="11" t="s">
        <v>65</v>
      </c>
      <c r="D15" s="11"/>
      <c r="E15" s="11">
        <v>13425</v>
      </c>
      <c r="F15" s="11"/>
      <c r="G15" s="12">
        <v>268500000</v>
      </c>
      <c r="H15" s="11"/>
      <c r="I15" s="11"/>
    </row>
    <row r="16" spans="1:9" x14ac:dyDescent="0.25">
      <c r="A16">
        <v>10</v>
      </c>
      <c r="B16" s="11" t="s">
        <v>64</v>
      </c>
      <c r="C16" s="11" t="s">
        <v>66</v>
      </c>
      <c r="D16" s="11"/>
      <c r="E16" s="11">
        <v>12246</v>
      </c>
      <c r="F16" s="11"/>
      <c r="G16" s="12">
        <v>244920000</v>
      </c>
      <c r="H16" s="11"/>
      <c r="I16" s="11"/>
    </row>
    <row r="17" spans="1:9" x14ac:dyDescent="0.25">
      <c r="A17">
        <v>11</v>
      </c>
      <c r="B17" s="11" t="s">
        <v>67</v>
      </c>
      <c r="C17" s="11" t="s">
        <v>68</v>
      </c>
      <c r="D17" s="11"/>
      <c r="E17" s="11">
        <v>11440</v>
      </c>
      <c r="F17" s="11"/>
      <c r="G17" s="12">
        <v>228800000</v>
      </c>
      <c r="H17" s="11"/>
      <c r="I17" s="11"/>
    </row>
    <row r="18" spans="1:9" x14ac:dyDescent="0.25">
      <c r="A18">
        <v>11</v>
      </c>
      <c r="B18" s="11" t="s">
        <v>67</v>
      </c>
      <c r="C18" s="11" t="s">
        <v>69</v>
      </c>
      <c r="D18" s="11"/>
      <c r="E18" s="11">
        <v>12966</v>
      </c>
      <c r="F18" s="11"/>
      <c r="G18" s="12">
        <v>259320000</v>
      </c>
      <c r="H18" s="11"/>
      <c r="I18" s="11"/>
    </row>
    <row r="19" spans="1:9" x14ac:dyDescent="0.25">
      <c r="B19" s="11" t="s">
        <v>70</v>
      </c>
      <c r="C19" s="11" t="s">
        <v>71</v>
      </c>
      <c r="D19" s="11"/>
      <c r="E19" s="11">
        <v>12395</v>
      </c>
      <c r="F19" s="11"/>
      <c r="G19" s="12">
        <v>247900000</v>
      </c>
      <c r="H19" s="11"/>
      <c r="I19" s="11"/>
    </row>
    <row r="20" spans="1:9" x14ac:dyDescent="0.25">
      <c r="B20" s="11" t="s">
        <v>70</v>
      </c>
      <c r="C20" s="11" t="s">
        <v>72</v>
      </c>
      <c r="D20" s="11"/>
      <c r="E20" s="11">
        <v>11725</v>
      </c>
      <c r="F20" s="11"/>
      <c r="G20" s="12">
        <v>234500000</v>
      </c>
      <c r="H20" s="11"/>
      <c r="I20" s="11"/>
    </row>
    <row r="21" spans="1:9" x14ac:dyDescent="0.25">
      <c r="B21" s="11" t="s">
        <v>73</v>
      </c>
      <c r="C21" s="11" t="s">
        <v>74</v>
      </c>
      <c r="D21" s="11"/>
      <c r="E21" s="11">
        <v>12377</v>
      </c>
      <c r="F21" s="11"/>
      <c r="G21" s="12">
        <v>247540000</v>
      </c>
      <c r="H21" s="11"/>
      <c r="I21" s="11"/>
    </row>
    <row r="22" spans="1:9" x14ac:dyDescent="0.25">
      <c r="B22" s="11" t="s">
        <v>73</v>
      </c>
      <c r="C22" s="11" t="s">
        <v>75</v>
      </c>
      <c r="D22" s="11"/>
      <c r="E22" s="11">
        <v>14849</v>
      </c>
      <c r="F22" s="11"/>
      <c r="G22" s="12">
        <v>296980000</v>
      </c>
      <c r="H22" s="11"/>
      <c r="I22" s="11"/>
    </row>
    <row r="23" spans="1:9" x14ac:dyDescent="0.25">
      <c r="B23" s="11">
        <v>9312</v>
      </c>
      <c r="C23" s="11" t="s">
        <v>76</v>
      </c>
      <c r="D23" s="11"/>
      <c r="E23" s="11"/>
      <c r="F23" s="11">
        <v>10718</v>
      </c>
      <c r="G23" s="11"/>
      <c r="H23" s="12">
        <v>214360000</v>
      </c>
      <c r="I23" s="11"/>
    </row>
    <row r="24" spans="1:9" x14ac:dyDescent="0.25">
      <c r="B24" s="11">
        <v>9312</v>
      </c>
      <c r="C24" s="11" t="s">
        <v>77</v>
      </c>
      <c r="D24" s="11"/>
      <c r="E24" s="11"/>
      <c r="F24" s="11">
        <v>10654</v>
      </c>
      <c r="G24" s="11"/>
      <c r="H24" s="12">
        <v>213080000</v>
      </c>
      <c r="I24" s="11"/>
    </row>
    <row r="25" spans="1:9" x14ac:dyDescent="0.25">
      <c r="B25" s="13" t="s">
        <v>78</v>
      </c>
      <c r="C25" s="11" t="s">
        <v>79</v>
      </c>
      <c r="D25" s="11">
        <v>95964</v>
      </c>
      <c r="E25" s="11"/>
      <c r="F25" s="11"/>
      <c r="G25" s="11"/>
      <c r="H25" s="11"/>
      <c r="I25" s="12">
        <v>1919280000</v>
      </c>
    </row>
    <row r="26" spans="1:9" x14ac:dyDescent="0.25">
      <c r="B26" s="13" t="s">
        <v>78</v>
      </c>
      <c r="C26" s="11" t="s">
        <v>80</v>
      </c>
      <c r="D26" s="11">
        <v>99224</v>
      </c>
      <c r="E26" s="11"/>
      <c r="F26" s="11"/>
      <c r="G26" s="11"/>
      <c r="H26" s="11"/>
      <c r="I26" s="12">
        <v>1984480000</v>
      </c>
    </row>
    <row r="27" spans="1:9" x14ac:dyDescent="0.25">
      <c r="B27" s="13" t="s">
        <v>81</v>
      </c>
      <c r="C27" s="11" t="s">
        <v>82</v>
      </c>
      <c r="D27" s="11">
        <v>97422</v>
      </c>
      <c r="E27" s="11"/>
      <c r="F27" s="11"/>
      <c r="G27" s="11"/>
      <c r="H27" s="11"/>
      <c r="I27" s="12">
        <v>1948440000</v>
      </c>
    </row>
    <row r="28" spans="1:9" x14ac:dyDescent="0.25">
      <c r="B28" s="13" t="s">
        <v>81</v>
      </c>
      <c r="C28" s="11" t="s">
        <v>83</v>
      </c>
      <c r="D28" s="11">
        <v>99897</v>
      </c>
      <c r="E28" s="11"/>
      <c r="F28" s="11"/>
      <c r="G28" s="11"/>
      <c r="H28" s="11"/>
      <c r="I28" s="12">
        <v>1997940000</v>
      </c>
    </row>
    <row r="29" spans="1:9" x14ac:dyDescent="0.25">
      <c r="B29" s="13" t="s">
        <v>84</v>
      </c>
      <c r="C29" s="11" t="s">
        <v>85</v>
      </c>
      <c r="D29" s="11">
        <v>59608</v>
      </c>
      <c r="E29" s="11"/>
      <c r="F29" s="11"/>
      <c r="G29" s="11"/>
      <c r="H29" s="11"/>
      <c r="I29" s="12">
        <v>1192160000</v>
      </c>
    </row>
    <row r="30" spans="1:9" x14ac:dyDescent="0.25">
      <c r="B30" s="13" t="s">
        <v>84</v>
      </c>
      <c r="C30" s="11" t="s">
        <v>86</v>
      </c>
      <c r="D30" s="11">
        <v>62974</v>
      </c>
      <c r="E30" s="11"/>
      <c r="F30" s="11"/>
      <c r="G30" s="11"/>
      <c r="H30" s="11"/>
      <c r="I30" s="12">
        <v>1259480000</v>
      </c>
    </row>
    <row r="31" spans="1:9" x14ac:dyDescent="0.25">
      <c r="B31" s="13" t="s">
        <v>87</v>
      </c>
      <c r="C31" s="11" t="s">
        <v>88</v>
      </c>
      <c r="D31" s="11">
        <v>101001</v>
      </c>
      <c r="E31" s="11"/>
      <c r="F31" s="11"/>
      <c r="G31" s="11"/>
      <c r="H31" s="11"/>
      <c r="I31" s="12">
        <v>2020020000</v>
      </c>
    </row>
    <row r="32" spans="1:9" x14ac:dyDescent="0.25">
      <c r="B32" s="13" t="s">
        <v>87</v>
      </c>
      <c r="C32" s="11" t="s">
        <v>89</v>
      </c>
      <c r="D32" s="11">
        <v>100761</v>
      </c>
      <c r="E32" s="11"/>
      <c r="F32" s="11"/>
      <c r="G32" s="11"/>
      <c r="H32" s="11"/>
      <c r="I32" s="12">
        <v>2015220000</v>
      </c>
    </row>
    <row r="33" spans="2:9" x14ac:dyDescent="0.25">
      <c r="B33" s="13" t="s">
        <v>2</v>
      </c>
      <c r="C33" s="11" t="s">
        <v>90</v>
      </c>
      <c r="D33" s="11">
        <v>16249</v>
      </c>
      <c r="E33" s="11"/>
      <c r="F33" s="11"/>
      <c r="G33" s="11"/>
      <c r="H33" s="11"/>
      <c r="I33" s="12">
        <v>324980000</v>
      </c>
    </row>
    <row r="34" spans="2:9" x14ac:dyDescent="0.25">
      <c r="B34" s="13" t="s">
        <v>2</v>
      </c>
      <c r="C34" s="11" t="s">
        <v>91</v>
      </c>
      <c r="D34" s="11">
        <v>13596</v>
      </c>
      <c r="E34" s="11"/>
      <c r="F34" s="11"/>
      <c r="G34" s="11"/>
      <c r="H34" s="11"/>
      <c r="I34" s="12">
        <v>271920000</v>
      </c>
    </row>
    <row r="35" spans="2:9" x14ac:dyDescent="0.25">
      <c r="B35" s="13" t="s">
        <v>3</v>
      </c>
      <c r="C35" s="11" t="s">
        <v>92</v>
      </c>
      <c r="D35" s="11">
        <v>21898</v>
      </c>
      <c r="E35" s="11"/>
      <c r="F35" s="11"/>
      <c r="G35" s="11"/>
      <c r="H35" s="11"/>
      <c r="I35" s="12">
        <v>437960000</v>
      </c>
    </row>
    <row r="36" spans="2:9" x14ac:dyDescent="0.25">
      <c r="B36" s="13" t="s">
        <v>93</v>
      </c>
      <c r="C36" s="11" t="s">
        <v>94</v>
      </c>
      <c r="D36" s="11">
        <v>21684</v>
      </c>
      <c r="E36" s="11"/>
      <c r="F36" s="11"/>
      <c r="G36" s="11"/>
      <c r="H36" s="11"/>
      <c r="I36" s="12">
        <v>433680000</v>
      </c>
    </row>
    <row r="37" spans="2:9" x14ac:dyDescent="0.25">
      <c r="B37" s="13" t="s">
        <v>5</v>
      </c>
      <c r="C37" s="11" t="s">
        <v>95</v>
      </c>
      <c r="D37" s="11">
        <v>22432</v>
      </c>
      <c r="E37" s="11"/>
      <c r="F37" s="11"/>
      <c r="G37" s="11"/>
      <c r="H37" s="11"/>
      <c r="I37" s="12">
        <v>448640000</v>
      </c>
    </row>
    <row r="38" spans="2:9" x14ac:dyDescent="0.25">
      <c r="B38" s="13" t="s">
        <v>96</v>
      </c>
      <c r="C38" s="11" t="s">
        <v>97</v>
      </c>
      <c r="D38" s="11">
        <v>22024</v>
      </c>
      <c r="E38" s="11"/>
      <c r="F38" s="11"/>
      <c r="G38" s="11"/>
      <c r="H38" s="11"/>
      <c r="I38" s="12">
        <v>440480000</v>
      </c>
    </row>
    <row r="39" spans="2:9" x14ac:dyDescent="0.25">
      <c r="B39" s="13" t="s">
        <v>1</v>
      </c>
      <c r="C39" s="11" t="s">
        <v>98</v>
      </c>
      <c r="D39" s="11">
        <v>23563</v>
      </c>
      <c r="E39" s="11"/>
      <c r="F39" s="11"/>
      <c r="G39" s="11"/>
      <c r="H39" s="11"/>
      <c r="I39" s="12">
        <v>471260000</v>
      </c>
    </row>
    <row r="40" spans="2:9" x14ac:dyDescent="0.25">
      <c r="B40" s="13" t="s">
        <v>1</v>
      </c>
      <c r="C40" s="11" t="s">
        <v>99</v>
      </c>
      <c r="D40" s="11">
        <v>19922</v>
      </c>
      <c r="E40" s="11"/>
      <c r="F40" s="11"/>
      <c r="G40" s="11"/>
      <c r="H40" s="11"/>
      <c r="I40" s="12">
        <v>398440000</v>
      </c>
    </row>
    <row r="41" spans="2:9" x14ac:dyDescent="0.25">
      <c r="B41" s="13" t="s">
        <v>0</v>
      </c>
      <c r="C41" s="11" t="s">
        <v>100</v>
      </c>
      <c r="D41" s="11">
        <v>47612</v>
      </c>
      <c r="E41" s="11"/>
      <c r="F41" s="11"/>
      <c r="G41" s="11"/>
      <c r="H41" s="11"/>
      <c r="I41" s="12">
        <v>952240000</v>
      </c>
    </row>
    <row r="42" spans="2:9" x14ac:dyDescent="0.25">
      <c r="B42" s="13" t="s">
        <v>101</v>
      </c>
      <c r="C42" s="11" t="s">
        <v>102</v>
      </c>
      <c r="D42" s="11">
        <v>44966</v>
      </c>
      <c r="E42" s="11"/>
      <c r="F42" s="11"/>
      <c r="G42" s="11"/>
      <c r="H42" s="11"/>
      <c r="I42" s="12">
        <v>899320000</v>
      </c>
    </row>
    <row r="43" spans="2:9" x14ac:dyDescent="0.25">
      <c r="B43" s="13" t="s">
        <v>6</v>
      </c>
      <c r="C43" s="11" t="s">
        <v>103</v>
      </c>
      <c r="D43" s="11">
        <v>100260</v>
      </c>
      <c r="E43" s="11"/>
      <c r="F43" s="11"/>
      <c r="G43" s="11"/>
      <c r="H43" s="11"/>
      <c r="I43" s="12">
        <v>2005200000</v>
      </c>
    </row>
    <row r="44" spans="2:9" x14ac:dyDescent="0.25">
      <c r="B44" s="13" t="s">
        <v>104</v>
      </c>
      <c r="C44" s="11" t="s">
        <v>105</v>
      </c>
      <c r="D44" s="11">
        <v>100286</v>
      </c>
      <c r="E44" s="11"/>
      <c r="F44" s="11"/>
      <c r="G44" s="11"/>
      <c r="H44" s="11"/>
      <c r="I44" s="12">
        <v>2005720000</v>
      </c>
    </row>
    <row r="45" spans="2:9" x14ac:dyDescent="0.25">
      <c r="B45" s="13" t="s">
        <v>4</v>
      </c>
      <c r="C45" s="11" t="s">
        <v>106</v>
      </c>
      <c r="D45" s="11">
        <v>100353</v>
      </c>
      <c r="E45" s="11"/>
      <c r="F45" s="11"/>
      <c r="G45" s="11"/>
      <c r="H45" s="11"/>
      <c r="I45" s="12">
        <v>2007060000</v>
      </c>
    </row>
    <row r="46" spans="2:9" x14ac:dyDescent="0.25">
      <c r="B46" s="13" t="s">
        <v>4</v>
      </c>
      <c r="C46" s="11" t="s">
        <v>107</v>
      </c>
      <c r="D46" s="11">
        <v>100416</v>
      </c>
      <c r="E46" s="11"/>
      <c r="F46" s="11"/>
      <c r="G46" s="11"/>
      <c r="H46" s="11"/>
      <c r="I46" s="12">
        <v>2008320000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het growth</vt:lpstr>
      <vt:lpstr>FL</vt:lpstr>
      <vt:lpstr>stats</vt:lpstr>
      <vt:lpstr>Sheet2</vt:lpstr>
      <vt:lpstr>HET concentrations</vt:lpstr>
      <vt:lpstr>experiment plan</vt:lpstr>
      <vt:lpstr>starter FCM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אסנת ויסברג</cp:lastModifiedBy>
  <dcterms:created xsi:type="dcterms:W3CDTF">2025-03-23T11:13:11Z</dcterms:created>
  <dcterms:modified xsi:type="dcterms:W3CDTF">2025-03-27T14:46:11Z</dcterms:modified>
</cp:coreProperties>
</file>