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STORE_model\"/>
    </mc:Choice>
  </mc:AlternateContent>
  <xr:revisionPtr revIDLastSave="0" documentId="13_ncr:1_{7ED40394-7C09-497F-9E4A-3B769FE4F286}" xr6:coauthVersionLast="47" xr6:coauthVersionMax="47" xr10:uidLastSave="{00000000-0000-0000-0000-000000000000}"/>
  <bookViews>
    <workbookView xWindow="0" yWindow="0" windowWidth="14400" windowHeight="174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7" i="1"/>
  <c r="B29" i="1" l="1"/>
  <c r="O7" i="1" l="1"/>
  <c r="P44" i="1"/>
  <c r="O44" i="1"/>
  <c r="D44" i="1"/>
  <c r="P38" i="1"/>
  <c r="O39" i="1"/>
  <c r="O38" i="1"/>
  <c r="O18" i="1"/>
  <c r="O8" i="1"/>
  <c r="O9" i="1"/>
  <c r="O6" i="1"/>
  <c r="P8" i="1"/>
  <c r="P6" i="1"/>
  <c r="O16" i="1"/>
  <c r="P16" i="1"/>
  <c r="P17" i="1"/>
  <c r="P14" i="1"/>
  <c r="O14" i="1"/>
  <c r="P15" i="1"/>
  <c r="O12" i="1"/>
  <c r="P12" i="1"/>
  <c r="P13" i="1"/>
  <c r="P10" i="1"/>
  <c r="O10" i="1"/>
  <c r="B34" i="1"/>
  <c r="D34" i="1" s="1"/>
  <c r="P18" i="1"/>
  <c r="P4" i="1"/>
  <c r="O4" i="1"/>
  <c r="P36" i="1"/>
  <c r="O36" i="1"/>
  <c r="P47" i="1"/>
  <c r="O47" i="1"/>
  <c r="P46" i="1"/>
  <c r="O46" i="1"/>
  <c r="K14" i="1" l="1"/>
  <c r="J14" i="1"/>
  <c r="I14" i="1"/>
  <c r="K16" i="1"/>
  <c r="J16" i="1"/>
  <c r="I16" i="1"/>
  <c r="H14" i="1"/>
  <c r="H16" i="1"/>
  <c r="D36" i="1"/>
  <c r="D29" i="1"/>
  <c r="D28" i="1"/>
  <c r="P43" i="1"/>
  <c r="P42" i="1"/>
  <c r="O43" i="1"/>
  <c r="O42" i="1"/>
  <c r="O15" i="1"/>
  <c r="O13" i="1"/>
  <c r="O17" i="1"/>
  <c r="P39" i="1"/>
  <c r="P19" i="1"/>
  <c r="O19" i="1"/>
  <c r="P41" i="1"/>
  <c r="O41" i="1"/>
  <c r="D8" i="1"/>
  <c r="D6" i="1"/>
  <c r="D18" i="1"/>
  <c r="D38" i="1"/>
  <c r="D39" i="1"/>
  <c r="D4" i="1"/>
  <c r="D9" i="1"/>
  <c r="D3" i="1"/>
  <c r="D41" i="1"/>
  <c r="D42" i="1"/>
  <c r="D43" i="1"/>
  <c r="D32" i="1"/>
  <c r="D33" i="1"/>
  <c r="F23" i="2"/>
  <c r="D23" i="2"/>
  <c r="F22" i="2"/>
  <c r="D22" i="2"/>
  <c r="D21" i="2"/>
  <c r="D19" i="1"/>
  <c r="D45" i="1" l="1"/>
  <c r="O5" i="1" l="1"/>
  <c r="O2" i="1"/>
  <c r="D2" i="1"/>
  <c r="P2" i="1"/>
  <c r="D7" i="1" l="1"/>
  <c r="D5" i="1"/>
  <c r="P5" i="1"/>
</calcChain>
</file>

<file path=xl/sharedStrings.xml><?xml version="1.0" encoding="utf-8"?>
<sst xmlns="http://schemas.openxmlformats.org/spreadsheetml/2006/main" count="378" uniqueCount="115">
  <si>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</si>
  <si>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</si>
  <si>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</si>
  <si>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</si>
  <si>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</si>
  <si>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</si>
  <si>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</si>
  <si>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</si>
  <si>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</si>
  <si>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</si>
  <si>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</si>
  <si>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</si>
  <si>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</si>
  <si>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</si>
  <si>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</si>
  <si>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</si>
  <si>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</si>
  <si>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</si>
  <si>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</si>
  <si>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</si>
  <si>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</si>
  <si>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</si>
  <si>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r0p</t>
  </si>
  <si>
    <t>r0h</t>
  </si>
  <si>
    <t>bp</t>
  </si>
  <si>
    <t>bh</t>
  </si>
  <si>
    <t>parameter</t>
  </si>
  <si>
    <t>units</t>
  </si>
  <si>
    <t>full model</t>
  </si>
  <si>
    <t>ratio</t>
  </si>
  <si>
    <t>description</t>
  </si>
  <si>
    <t>C:N ratio</t>
  </si>
  <si>
    <t>bool</t>
  </si>
  <si>
    <t>is overlow enabled</t>
  </si>
  <si>
    <t>ROS release rate</t>
  </si>
  <si>
    <t>max ROS breakdown</t>
  </si>
  <si>
    <t>no units</t>
  </si>
  <si>
    <t xml:space="preserve"> 0.7 cm h-1</t>
  </si>
  <si>
    <t>cm/h</t>
  </si>
  <si>
    <t>m/h</t>
  </si>
  <si>
    <t>m/s</t>
  </si>
  <si>
    <t>0.4968 / seconds_in_day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</si>
  <si>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</si>
  <si>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</si>
  <si>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</si>
  <si>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</si>
  <si>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</si>
  <si>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</si>
  <si>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</si>
  <si>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</si>
  <si>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</si>
  <si>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</si>
  <si>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</si>
  <si>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</si>
  <si>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organic leakage rate</t>
  </si>
  <si>
    <t>Maximum metabolic rate</t>
  </si>
  <si>
    <t>Kmtbp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</si>
  <si>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</si>
  <si>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</si>
  <si>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</si>
  <si>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</si>
  <si>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</si>
  <si>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</si>
  <si>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</si>
  <si>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</si>
  <si>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</si>
  <si>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QCmaxh</t>
  </si>
  <si>
    <t>QCminh</t>
  </si>
  <si>
    <t>OverflowMode</t>
  </si>
  <si>
    <t>ROSMode</t>
  </si>
  <si>
    <t>is ROS enabled</t>
  </si>
  <si>
    <t>omegaP</t>
  </si>
  <si>
    <t>omegaH</t>
  </si>
  <si>
    <t>model</t>
  </si>
  <si>
    <t>All models</t>
  </si>
  <si>
    <t>OVERFLOW</t>
  </si>
  <si>
    <t>EXOENZYME</t>
  </si>
  <si>
    <t>NONE</t>
  </si>
  <si>
    <t>MIXOTROPH</t>
  </si>
  <si>
    <t>C sepecific inorganic C maximum uptake rate</t>
  </si>
  <si>
    <t>N sepecific inorganic N maximum uptake rate</t>
  </si>
  <si>
    <t>C sepecific organic C maximum uptake rate</t>
  </si>
  <si>
    <t>N sepecific organic N maximum uptake rate</t>
  </si>
  <si>
    <t>s-1</t>
  </si>
  <si>
    <t>KprodEXOp</t>
  </si>
  <si>
    <t>KprodEXOh</t>
  </si>
  <si>
    <t xml:space="preserve"> s -1 uM N -1</t>
  </si>
  <si>
    <t>KdecayDON</t>
  </si>
  <si>
    <t>Koverflowp</t>
  </si>
  <si>
    <t>Koverflowh</t>
  </si>
  <si>
    <t>inorganic  N Km (half saturation)</t>
  </si>
  <si>
    <t>inorganic C Km (half saturation)</t>
  </si>
  <si>
    <t>organic  N Km (half saturation)</t>
  </si>
  <si>
    <t>organic  C Km (half saturation)</t>
  </si>
  <si>
    <t>uM C</t>
  </si>
  <si>
    <t>uM N</t>
  </si>
  <si>
    <t>death rate</t>
  </si>
  <si>
    <t>% of labile dead matter</t>
  </si>
  <si>
    <t>DON2DIN intrinsic breakdown rate</t>
  </si>
  <si>
    <t>DON2DIN Exoenzyme breakdown rate</t>
  </si>
  <si>
    <t>KprodROSp</t>
  </si>
  <si>
    <t>KprodROSh</t>
  </si>
  <si>
    <t>KlossROSp</t>
  </si>
  <si>
    <t>KlossROSh</t>
  </si>
  <si>
    <t>uM H2O2 s -1 uM N -1</t>
  </si>
  <si>
    <t>KdecayROS</t>
  </si>
  <si>
    <t>respiration coefficient</t>
  </si>
  <si>
    <t>dark respiration</t>
  </si>
  <si>
    <t>ROS intristic decay rate</t>
  </si>
  <si>
    <t>s-1  uM H2O2 -1</t>
  </si>
  <si>
    <t>ROS toxicity (additional death)</t>
  </si>
  <si>
    <t>full model 
d-1</t>
  </si>
  <si>
    <t>max ROS toxicity (additional death)</t>
  </si>
  <si>
    <t xml:space="preserve">s-1 </t>
  </si>
  <si>
    <t>ROSmaxD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</si>
</sst>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11" fontId="0" fillId="0" borderId="1" xfId="0" applyNumberFormat="1" applyBorder="1"/>
    <xf numFmtId="0" fontId="2" fillId="0" borderId="1" xfId="0" applyFont="1" applyBorder="1" applyAlignment="1">
      <alignment horizontal="left" vertical="top"/>
    </xf>
    <xf numFmtId="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4" fillId="0" borderId="1" xfId="0" applyFont="1" applyBorder="1" applyAlignment="1">
      <alignment vertical="center"/>
    </xf>
    <xf numFmtId="0" fontId="0" fillId="0" borderId="4" xfId="0" applyBorder="1"/>
    <xf numFmtId="11" fontId="0" fillId="0" borderId="0" xfId="0" applyNumberFormat="1"/>
    <xf numFmtId="11" fontId="0" fillId="0" borderId="3" xfId="0" applyNumberFormat="1" applyBorder="1"/>
    <xf numFmtId="0" fontId="1" fillId="0" borderId="1" xfId="0" applyFont="1" applyFill="1" applyBorder="1" applyAlignment="1">
      <alignment horizontal="left" vertical="top"/>
    </xf>
    <xf numFmtId="11" fontId="0" fillId="0" borderId="1" xfId="0" applyNumberFormat="1" applyFill="1" applyBorder="1"/>
    <xf numFmtId="0" fontId="2" fillId="0" borderId="1" xfId="0" applyFont="1" applyFill="1" applyBorder="1" applyAlignment="1">
      <alignment horizontal="left" vertical="top"/>
    </xf>
    <xf numFmtId="16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36" sqref="B36"/>
    </sheetView>
  </sheetViews>
  <sheetFormatPr defaultRowHeight="15"/>
  <cols>
    <col min="1" max="1" width="21.7109375" style="2" bestFit="1" customWidth="1"/>
    <col min="2" max="2" width="10.85546875" customWidth="1"/>
    <col min="3" max="3" width="20.5703125" style="1" customWidth="1"/>
    <col min="4" max="4" width="12.85546875" customWidth="1"/>
    <col min="5" max="5" width="11.42578125" style="1" customWidth="1"/>
    <col min="6" max="6" width="44.28515625" style="1" customWidth="1"/>
    <col min="7" max="7" width="11.42578125" style="1" customWidth="1"/>
    <col min="8" max="8" width="13.140625" customWidth="1"/>
    <col min="9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7" s="3" customFormat="1" ht="60">
      <c r="A1" s="4" t="s">
        <v>26</v>
      </c>
      <c r="B1" s="10" t="s">
        <v>28</v>
      </c>
      <c r="C1" s="4" t="s">
        <v>27</v>
      </c>
      <c r="D1" s="11" t="s">
        <v>111</v>
      </c>
      <c r="E1" s="4" t="s">
        <v>50</v>
      </c>
      <c r="F1" s="4" t="s">
        <v>30</v>
      </c>
      <c r="G1" s="4" t="s">
        <v>73</v>
      </c>
      <c r="H1" s="12" t="s">
        <v>47</v>
      </c>
      <c r="I1" s="12" t="s">
        <v>58</v>
      </c>
      <c r="J1" s="12" t="s">
        <v>59</v>
      </c>
      <c r="K1" s="12" t="s">
        <v>61</v>
      </c>
      <c r="L1" s="12" t="s">
        <v>60</v>
      </c>
      <c r="M1" s="11" t="s">
        <v>49</v>
      </c>
      <c r="N1" s="11" t="s">
        <v>48</v>
      </c>
      <c r="O1" s="11" t="s">
        <v>45</v>
      </c>
      <c r="P1" s="11" t="s">
        <v>44</v>
      </c>
      <c r="Q1" s="11" t="s">
        <v>46</v>
      </c>
    </row>
    <row r="2" spans="1:17">
      <c r="A2" s="6" t="s">
        <v>17</v>
      </c>
      <c r="B2" s="13">
        <v>5.5555555555555558E-6</v>
      </c>
      <c r="C2" s="14" t="s">
        <v>83</v>
      </c>
      <c r="D2" s="15">
        <f t="shared" ref="D2:D9" si="0">B2*3600*24</f>
        <v>0.48</v>
      </c>
      <c r="E2" s="7" t="s">
        <v>52</v>
      </c>
      <c r="F2" s="5" t="s">
        <v>79</v>
      </c>
      <c r="G2" s="5" t="s">
        <v>74</v>
      </c>
      <c r="H2" s="8"/>
      <c r="I2" s="8"/>
      <c r="J2" s="8"/>
      <c r="K2" s="8"/>
      <c r="L2" s="8"/>
      <c r="M2" s="8" t="s">
        <v>43</v>
      </c>
      <c r="N2" s="8" t="s">
        <v>42</v>
      </c>
      <c r="O2" s="13">
        <f>B2/10</f>
        <v>5.5555555555555562E-7</v>
      </c>
      <c r="P2" s="13">
        <f>B2*10</f>
        <v>5.5555555555555558E-5</v>
      </c>
      <c r="Q2" s="8" t="s">
        <v>43</v>
      </c>
    </row>
    <row r="3" spans="1:17">
      <c r="A3" s="6" t="s">
        <v>21</v>
      </c>
      <c r="B3" s="8">
        <v>0</v>
      </c>
      <c r="C3" s="14" t="s">
        <v>83</v>
      </c>
      <c r="D3" s="8">
        <f t="shared" si="0"/>
        <v>0</v>
      </c>
      <c r="E3" s="7" t="s">
        <v>51</v>
      </c>
      <c r="F3" s="5" t="s">
        <v>79</v>
      </c>
      <c r="G3" s="5" t="s">
        <v>74</v>
      </c>
      <c r="H3" s="8"/>
      <c r="I3" s="8"/>
      <c r="J3" s="8"/>
      <c r="K3" s="8"/>
      <c r="L3" s="8"/>
      <c r="M3" s="8" t="s">
        <v>42</v>
      </c>
      <c r="N3" s="8" t="s">
        <v>42</v>
      </c>
      <c r="O3" s="8"/>
      <c r="P3" s="8"/>
      <c r="Q3" s="8"/>
    </row>
    <row r="4" spans="1:17">
      <c r="A4" s="6" t="s">
        <v>15</v>
      </c>
      <c r="B4" s="13">
        <v>5.5555555555555558E-6</v>
      </c>
      <c r="C4" s="14" t="s">
        <v>83</v>
      </c>
      <c r="D4" s="15">
        <f t="shared" si="0"/>
        <v>0.48</v>
      </c>
      <c r="E4" s="7" t="s">
        <v>52</v>
      </c>
      <c r="F4" s="5" t="s">
        <v>80</v>
      </c>
      <c r="G4" s="5" t="s">
        <v>74</v>
      </c>
      <c r="H4" s="8"/>
      <c r="I4" s="8"/>
      <c r="J4" s="8"/>
      <c r="K4" s="8"/>
      <c r="L4" s="8"/>
      <c r="M4" s="8" t="s">
        <v>43</v>
      </c>
      <c r="N4" s="8" t="s">
        <v>42</v>
      </c>
      <c r="O4" s="13">
        <f t="shared" ref="O4:O10" si="1">B4/10</f>
        <v>5.5555555555555562E-7</v>
      </c>
      <c r="P4" s="13">
        <f t="shared" ref="P4:P10" si="2">B4*10</f>
        <v>5.5555555555555558E-5</v>
      </c>
      <c r="Q4" s="8" t="s">
        <v>43</v>
      </c>
    </row>
    <row r="5" spans="1:17">
      <c r="A5" s="6" t="s">
        <v>19</v>
      </c>
      <c r="B5" s="13">
        <v>6.666666666666667E-5</v>
      </c>
      <c r="C5" s="14" t="s">
        <v>83</v>
      </c>
      <c r="D5" s="15">
        <f t="shared" si="0"/>
        <v>5.7600000000000007</v>
      </c>
      <c r="E5" s="7" t="s">
        <v>51</v>
      </c>
      <c r="F5" s="5" t="s">
        <v>80</v>
      </c>
      <c r="G5" s="5" t="s">
        <v>74</v>
      </c>
      <c r="H5" s="8"/>
      <c r="I5" s="8"/>
      <c r="J5" s="8"/>
      <c r="K5" s="8"/>
      <c r="L5" s="8"/>
      <c r="M5" s="8" t="s">
        <v>42</v>
      </c>
      <c r="N5" s="8" t="s">
        <v>43</v>
      </c>
      <c r="O5" s="13">
        <f t="shared" si="1"/>
        <v>6.6666666666666666E-6</v>
      </c>
      <c r="P5" s="13">
        <f t="shared" si="2"/>
        <v>6.6666666666666675E-4</v>
      </c>
      <c r="Q5" s="8" t="s">
        <v>43</v>
      </c>
    </row>
    <row r="6" spans="1:17">
      <c r="A6" s="6" t="s">
        <v>16</v>
      </c>
      <c r="B6" s="13">
        <v>1.8518518518518519E-6</v>
      </c>
      <c r="C6" s="14" t="s">
        <v>83</v>
      </c>
      <c r="D6" s="15">
        <f t="shared" si="0"/>
        <v>0.16</v>
      </c>
      <c r="E6" s="7" t="s">
        <v>52</v>
      </c>
      <c r="F6" s="5" t="s">
        <v>81</v>
      </c>
      <c r="G6" s="5" t="s">
        <v>78</v>
      </c>
      <c r="H6" s="8">
        <v>0</v>
      </c>
      <c r="I6" s="8">
        <v>0</v>
      </c>
      <c r="J6" s="8">
        <v>0</v>
      </c>
      <c r="K6" s="8">
        <v>0</v>
      </c>
      <c r="L6" s="8"/>
      <c r="M6" s="8" t="s">
        <v>43</v>
      </c>
      <c r="N6" s="8" t="s">
        <v>42</v>
      </c>
      <c r="O6" s="13">
        <f t="shared" si="1"/>
        <v>1.8518518518518518E-7</v>
      </c>
      <c r="P6" s="13">
        <f t="shared" si="2"/>
        <v>1.8518518518518518E-5</v>
      </c>
      <c r="Q6" s="8" t="s">
        <v>43</v>
      </c>
    </row>
    <row r="7" spans="1:17" s="30" customFormat="1">
      <c r="A7" s="23" t="s">
        <v>20</v>
      </c>
      <c r="B7" s="24">
        <v>6.666666666666667E-5</v>
      </c>
      <c r="C7" s="25" t="s">
        <v>83</v>
      </c>
      <c r="D7" s="26">
        <f t="shared" si="0"/>
        <v>5.7600000000000007</v>
      </c>
      <c r="E7" s="27" t="s">
        <v>51</v>
      </c>
      <c r="F7" s="28" t="s">
        <v>81</v>
      </c>
      <c r="G7" s="28" t="s">
        <v>74</v>
      </c>
      <c r="H7" s="29"/>
      <c r="I7" s="29"/>
      <c r="J7" s="29"/>
      <c r="K7" s="29"/>
      <c r="L7" s="29"/>
      <c r="M7" s="29" t="s">
        <v>42</v>
      </c>
      <c r="N7" s="29" t="s">
        <v>43</v>
      </c>
      <c r="O7" s="24">
        <f t="shared" si="1"/>
        <v>6.6666666666666666E-6</v>
      </c>
      <c r="P7" s="24">
        <f>B7*10</f>
        <v>6.6666666666666675E-4</v>
      </c>
      <c r="Q7" s="29" t="s">
        <v>43</v>
      </c>
    </row>
    <row r="8" spans="1:17">
      <c r="A8" s="6" t="s">
        <v>14</v>
      </c>
      <c r="B8" s="13">
        <v>1.1111111111111112E-6</v>
      </c>
      <c r="C8" s="14" t="s">
        <v>83</v>
      </c>
      <c r="D8" s="15">
        <f t="shared" si="0"/>
        <v>9.6000000000000002E-2</v>
      </c>
      <c r="E8" s="7" t="s">
        <v>52</v>
      </c>
      <c r="F8" s="5" t="s">
        <v>82</v>
      </c>
      <c r="G8" s="5" t="s">
        <v>78</v>
      </c>
      <c r="H8" s="8">
        <v>0</v>
      </c>
      <c r="I8" s="8">
        <v>0</v>
      </c>
      <c r="J8" s="8">
        <v>0</v>
      </c>
      <c r="K8" s="8">
        <v>0</v>
      </c>
      <c r="L8" s="8"/>
      <c r="M8" s="8" t="s">
        <v>43</v>
      </c>
      <c r="N8" s="8" t="s">
        <v>42</v>
      </c>
      <c r="O8" s="13">
        <f t="shared" si="1"/>
        <v>1.1111111111111112E-7</v>
      </c>
      <c r="P8" s="13">
        <f t="shared" si="2"/>
        <v>1.1111111111111112E-5</v>
      </c>
      <c r="Q8" s="8" t="s">
        <v>43</v>
      </c>
    </row>
    <row r="9" spans="1:17">
      <c r="A9" s="6" t="s">
        <v>18</v>
      </c>
      <c r="B9" s="13">
        <v>6.666666666666667E-5</v>
      </c>
      <c r="C9" s="14" t="s">
        <v>83</v>
      </c>
      <c r="D9" s="16">
        <f t="shared" si="0"/>
        <v>5.7600000000000007</v>
      </c>
      <c r="E9" s="7" t="s">
        <v>51</v>
      </c>
      <c r="F9" s="5" t="s">
        <v>82</v>
      </c>
      <c r="G9" s="5" t="s">
        <v>74</v>
      </c>
      <c r="H9" s="8"/>
      <c r="I9" s="8"/>
      <c r="J9" s="8"/>
      <c r="K9" s="8"/>
      <c r="L9" s="8"/>
      <c r="M9" s="8" t="s">
        <v>42</v>
      </c>
      <c r="N9" s="8" t="s">
        <v>43</v>
      </c>
      <c r="O9" s="13">
        <f t="shared" si="1"/>
        <v>6.6666666666666666E-6</v>
      </c>
      <c r="P9" s="13">
        <f>B9*10</f>
        <v>6.6666666666666675E-4</v>
      </c>
      <c r="Q9" s="8" t="s">
        <v>43</v>
      </c>
    </row>
    <row r="10" spans="1:17">
      <c r="A10" s="6" t="s">
        <v>9</v>
      </c>
      <c r="B10" s="15">
        <v>37</v>
      </c>
      <c r="C10" s="8" t="s">
        <v>94</v>
      </c>
      <c r="D10" s="8"/>
      <c r="E10" s="7" t="s">
        <v>52</v>
      </c>
      <c r="F10" s="9" t="s">
        <v>91</v>
      </c>
      <c r="G10" s="5" t="s">
        <v>74</v>
      </c>
      <c r="H10" s="8"/>
      <c r="I10" s="8"/>
      <c r="J10" s="8"/>
      <c r="K10" s="8"/>
      <c r="L10" s="8"/>
      <c r="M10" s="8" t="s">
        <v>43</v>
      </c>
      <c r="N10" s="8" t="s">
        <v>42</v>
      </c>
      <c r="O10" s="8">
        <f t="shared" si="1"/>
        <v>3.7</v>
      </c>
      <c r="P10" s="8">
        <f t="shared" si="2"/>
        <v>370</v>
      </c>
      <c r="Q10" s="8" t="s">
        <v>43</v>
      </c>
    </row>
    <row r="11" spans="1:17">
      <c r="A11" s="6" t="s">
        <v>13</v>
      </c>
      <c r="B11" s="15">
        <v>1</v>
      </c>
      <c r="C11" s="8" t="s">
        <v>94</v>
      </c>
      <c r="D11" s="8"/>
      <c r="E11" s="7" t="s">
        <v>51</v>
      </c>
      <c r="F11" s="9" t="s">
        <v>91</v>
      </c>
      <c r="G11" s="5" t="s">
        <v>74</v>
      </c>
      <c r="H11" s="15"/>
      <c r="I11" s="15"/>
      <c r="J11" s="15"/>
      <c r="K11" s="15"/>
      <c r="L11" s="15"/>
      <c r="M11" s="8" t="s">
        <v>42</v>
      </c>
      <c r="N11" s="8" t="s">
        <v>42</v>
      </c>
      <c r="O11" s="8"/>
      <c r="P11" s="8"/>
      <c r="Q11" s="8"/>
    </row>
    <row r="12" spans="1:17">
      <c r="A12" s="6" t="s">
        <v>7</v>
      </c>
      <c r="B12" s="15">
        <v>0.02</v>
      </c>
      <c r="C12" s="8" t="s">
        <v>95</v>
      </c>
      <c r="D12" s="8"/>
      <c r="E12" s="7" t="s">
        <v>52</v>
      </c>
      <c r="F12" s="9" t="s">
        <v>90</v>
      </c>
      <c r="G12" s="5" t="s">
        <v>74</v>
      </c>
      <c r="H12" s="8"/>
      <c r="I12" s="8"/>
      <c r="J12" s="8"/>
      <c r="K12" s="8"/>
      <c r="L12" s="8"/>
      <c r="M12" s="8" t="s">
        <v>43</v>
      </c>
      <c r="N12" s="8" t="s">
        <v>42</v>
      </c>
      <c r="O12" s="8">
        <f t="shared" ref="O12:O19" si="3">B12/10</f>
        <v>2E-3</v>
      </c>
      <c r="P12" s="8">
        <f t="shared" ref="P12:P19" si="4">B12*10</f>
        <v>0.2</v>
      </c>
      <c r="Q12" s="8" t="s">
        <v>43</v>
      </c>
    </row>
    <row r="13" spans="1:17">
      <c r="A13" s="6" t="s">
        <v>11</v>
      </c>
      <c r="B13" s="8">
        <v>0.02</v>
      </c>
      <c r="C13" s="8" t="s">
        <v>95</v>
      </c>
      <c r="D13" s="8"/>
      <c r="E13" s="7" t="s">
        <v>51</v>
      </c>
      <c r="F13" s="9" t="s">
        <v>90</v>
      </c>
      <c r="G13" s="5" t="s">
        <v>74</v>
      </c>
      <c r="H13" s="8"/>
      <c r="I13" s="8"/>
      <c r="J13" s="8"/>
      <c r="K13" s="8"/>
      <c r="L13" s="8"/>
      <c r="M13" s="8" t="s">
        <v>42</v>
      </c>
      <c r="N13" s="8" t="s">
        <v>43</v>
      </c>
      <c r="O13" s="13">
        <f t="shared" si="3"/>
        <v>2E-3</v>
      </c>
      <c r="P13" s="13">
        <f t="shared" si="4"/>
        <v>0.2</v>
      </c>
      <c r="Q13" s="8" t="s">
        <v>43</v>
      </c>
    </row>
    <row r="14" spans="1:17">
      <c r="A14" s="6" t="s">
        <v>8</v>
      </c>
      <c r="B14" s="15">
        <v>0.03</v>
      </c>
      <c r="C14" s="8" t="s">
        <v>94</v>
      </c>
      <c r="D14" s="8"/>
      <c r="E14" s="7" t="s">
        <v>52</v>
      </c>
      <c r="F14" s="9" t="s">
        <v>93</v>
      </c>
      <c r="G14" s="5" t="s">
        <v>78</v>
      </c>
      <c r="H14" s="15">
        <f>$B14</f>
        <v>0.03</v>
      </c>
      <c r="I14" s="15">
        <f>$B14</f>
        <v>0.03</v>
      </c>
      <c r="J14" s="15">
        <f>$B14</f>
        <v>0.03</v>
      </c>
      <c r="K14" s="15">
        <f>$B14</f>
        <v>0.03</v>
      </c>
      <c r="L14" s="8"/>
      <c r="M14" s="8" t="s">
        <v>43</v>
      </c>
      <c r="N14" s="8" t="s">
        <v>42</v>
      </c>
      <c r="O14" s="8">
        <f t="shared" si="3"/>
        <v>3.0000000000000001E-3</v>
      </c>
      <c r="P14" s="8">
        <f t="shared" si="4"/>
        <v>0.3</v>
      </c>
      <c r="Q14" s="8" t="s">
        <v>43</v>
      </c>
    </row>
    <row r="15" spans="1:17">
      <c r="A15" s="6" t="s">
        <v>12</v>
      </c>
      <c r="B15" s="15">
        <v>0.1</v>
      </c>
      <c r="C15" s="8" t="s">
        <v>94</v>
      </c>
      <c r="D15" s="8"/>
      <c r="E15" s="7" t="s">
        <v>51</v>
      </c>
      <c r="F15" s="9" t="s">
        <v>93</v>
      </c>
      <c r="G15" s="5" t="s">
        <v>74</v>
      </c>
      <c r="H15" s="8"/>
      <c r="I15" s="8"/>
      <c r="J15" s="8"/>
      <c r="K15" s="8"/>
      <c r="L15" s="8"/>
      <c r="M15" s="8" t="s">
        <v>42</v>
      </c>
      <c r="N15" s="8" t="s">
        <v>43</v>
      </c>
      <c r="O15" s="13">
        <f t="shared" si="3"/>
        <v>0.01</v>
      </c>
      <c r="P15" s="13">
        <f t="shared" si="4"/>
        <v>1</v>
      </c>
      <c r="Q15" s="8" t="s">
        <v>43</v>
      </c>
    </row>
    <row r="16" spans="1:17">
      <c r="A16" s="6" t="s">
        <v>6</v>
      </c>
      <c r="B16" s="15">
        <v>0.1</v>
      </c>
      <c r="C16" s="8" t="s">
        <v>95</v>
      </c>
      <c r="D16" s="8"/>
      <c r="E16" s="7" t="s">
        <v>52</v>
      </c>
      <c r="F16" s="9" t="s">
        <v>92</v>
      </c>
      <c r="G16" s="5" t="s">
        <v>78</v>
      </c>
      <c r="H16" s="15">
        <f>$B16</f>
        <v>0.1</v>
      </c>
      <c r="I16" s="15">
        <f>$B16</f>
        <v>0.1</v>
      </c>
      <c r="J16" s="15">
        <f>$B16</f>
        <v>0.1</v>
      </c>
      <c r="K16" s="15">
        <f>$B16</f>
        <v>0.1</v>
      </c>
      <c r="L16" s="15"/>
      <c r="M16" s="8" t="s">
        <v>43</v>
      </c>
      <c r="N16" s="8" t="s">
        <v>42</v>
      </c>
      <c r="O16" s="8">
        <f t="shared" si="3"/>
        <v>0.01</v>
      </c>
      <c r="P16" s="8">
        <f t="shared" si="4"/>
        <v>1</v>
      </c>
      <c r="Q16" s="8" t="s">
        <v>43</v>
      </c>
    </row>
    <row r="17" spans="1:17">
      <c r="A17" s="6" t="s">
        <v>10</v>
      </c>
      <c r="B17" s="15">
        <v>0.1</v>
      </c>
      <c r="C17" s="8" t="s">
        <v>95</v>
      </c>
      <c r="D17" s="8"/>
      <c r="E17" s="7" t="s">
        <v>51</v>
      </c>
      <c r="F17" s="9" t="s">
        <v>92</v>
      </c>
      <c r="G17" s="5" t="s">
        <v>74</v>
      </c>
      <c r="H17" s="8"/>
      <c r="I17" s="8"/>
      <c r="J17" s="8"/>
      <c r="K17" s="8"/>
      <c r="L17" s="8"/>
      <c r="M17" s="8" t="s">
        <v>42</v>
      </c>
      <c r="N17" s="8" t="s">
        <v>43</v>
      </c>
      <c r="O17" s="13">
        <f t="shared" si="3"/>
        <v>0.01</v>
      </c>
      <c r="P17" s="13">
        <f t="shared" si="4"/>
        <v>1</v>
      </c>
      <c r="Q17" s="8" t="s">
        <v>43</v>
      </c>
    </row>
    <row r="18" spans="1:17">
      <c r="A18" s="6" t="s">
        <v>1</v>
      </c>
      <c r="B18" s="13">
        <v>1.157407407407407E-6</v>
      </c>
      <c r="C18" s="14" t="s">
        <v>83</v>
      </c>
      <c r="D18" s="8">
        <f>B18*3600*24</f>
        <v>9.999999999999995E-2</v>
      </c>
      <c r="E18" s="5" t="s">
        <v>52</v>
      </c>
      <c r="F18" s="9" t="s">
        <v>96</v>
      </c>
      <c r="G18" s="5" t="s">
        <v>74</v>
      </c>
      <c r="H18" s="8"/>
      <c r="I18" s="8"/>
      <c r="J18" s="8"/>
      <c r="K18" s="8"/>
      <c r="L18" s="8"/>
      <c r="M18" s="8" t="s">
        <v>43</v>
      </c>
      <c r="N18" s="8" t="s">
        <v>42</v>
      </c>
      <c r="O18" s="13">
        <f t="shared" si="3"/>
        <v>1.157407407407407E-7</v>
      </c>
      <c r="P18" s="13">
        <f t="shared" si="4"/>
        <v>1.157407407407407E-5</v>
      </c>
      <c r="Q18" s="8" t="s">
        <v>43</v>
      </c>
    </row>
    <row r="19" spans="1:17">
      <c r="A19" s="6" t="s">
        <v>0</v>
      </c>
      <c r="B19" s="13">
        <v>1.157407407407407E-6</v>
      </c>
      <c r="C19" s="14" t="s">
        <v>83</v>
      </c>
      <c r="D19" s="8">
        <f>B19*3600*24</f>
        <v>9.999999999999995E-2</v>
      </c>
      <c r="E19" s="5" t="s">
        <v>51</v>
      </c>
      <c r="F19" s="9" t="s">
        <v>96</v>
      </c>
      <c r="G19" s="5" t="s">
        <v>74</v>
      </c>
      <c r="H19" s="8"/>
      <c r="I19" s="8"/>
      <c r="J19" s="8"/>
      <c r="K19" s="8"/>
      <c r="L19" s="8"/>
      <c r="M19" s="8" t="s">
        <v>42</v>
      </c>
      <c r="N19" s="8" t="s">
        <v>43</v>
      </c>
      <c r="O19" s="13">
        <f t="shared" si="3"/>
        <v>1.157407407407407E-7</v>
      </c>
      <c r="P19" s="13">
        <f t="shared" si="4"/>
        <v>1.157407407407407E-5</v>
      </c>
      <c r="Q19" s="8" t="s">
        <v>43</v>
      </c>
    </row>
    <row r="20" spans="1:17">
      <c r="A20" s="6" t="s">
        <v>2</v>
      </c>
      <c r="B20" s="8">
        <v>0.8</v>
      </c>
      <c r="C20" t="s">
        <v>36</v>
      </c>
      <c r="D20" s="8"/>
      <c r="E20" s="5" t="s">
        <v>52</v>
      </c>
      <c r="F20" s="5" t="s">
        <v>97</v>
      </c>
      <c r="G20" s="5" t="s">
        <v>74</v>
      </c>
      <c r="H20" s="8"/>
      <c r="I20" s="8"/>
      <c r="J20" s="8"/>
      <c r="K20" s="8"/>
      <c r="L20" s="8"/>
      <c r="M20" s="8" t="s">
        <v>43</v>
      </c>
      <c r="N20" s="8" t="s">
        <v>42</v>
      </c>
      <c r="O20" s="8">
        <v>0.1</v>
      </c>
      <c r="P20" s="8">
        <v>0.9</v>
      </c>
      <c r="Q20" s="8" t="s">
        <v>43</v>
      </c>
    </row>
    <row r="21" spans="1:17">
      <c r="A21" s="6" t="s">
        <v>3</v>
      </c>
      <c r="B21" s="8">
        <v>0.8</v>
      </c>
      <c r="C21" t="s">
        <v>36</v>
      </c>
      <c r="D21" s="8"/>
      <c r="E21" s="5" t="s">
        <v>51</v>
      </c>
      <c r="F21" s="5" t="s">
        <v>97</v>
      </c>
      <c r="G21" s="5" t="s">
        <v>74</v>
      </c>
      <c r="H21" s="8"/>
      <c r="I21" s="8"/>
      <c r="J21" s="8"/>
      <c r="K21" s="8"/>
      <c r="L21" s="8"/>
      <c r="M21" s="8" t="s">
        <v>42</v>
      </c>
      <c r="N21" s="8" t="s">
        <v>43</v>
      </c>
      <c r="O21" s="8">
        <v>0.1</v>
      </c>
      <c r="P21" s="8">
        <v>0.9</v>
      </c>
      <c r="Q21" s="8" t="s">
        <v>43</v>
      </c>
    </row>
    <row r="22" spans="1:17">
      <c r="A22" s="6" t="s">
        <v>4</v>
      </c>
      <c r="B22" s="8">
        <v>6.625</v>
      </c>
      <c r="C22" s="5" t="s">
        <v>29</v>
      </c>
      <c r="D22" s="8"/>
      <c r="E22" s="5" t="s">
        <v>52</v>
      </c>
      <c r="F22" s="5" t="s">
        <v>31</v>
      </c>
      <c r="G22" s="5" t="s">
        <v>74</v>
      </c>
      <c r="H22" s="8"/>
      <c r="I22" s="8"/>
      <c r="J22" s="8"/>
      <c r="K22" s="8"/>
      <c r="L22" s="8"/>
      <c r="M22" s="8" t="s">
        <v>42</v>
      </c>
      <c r="N22" s="8" t="s">
        <v>42</v>
      </c>
      <c r="O22" s="8"/>
      <c r="P22" s="8"/>
      <c r="Q22" s="8"/>
    </row>
    <row r="23" spans="1:17">
      <c r="A23" s="6" t="s">
        <v>5</v>
      </c>
      <c r="B23" s="8">
        <v>5</v>
      </c>
      <c r="C23" s="5" t="s">
        <v>29</v>
      </c>
      <c r="D23" s="8"/>
      <c r="E23" s="5" t="s">
        <v>51</v>
      </c>
      <c r="F23" s="5" t="s">
        <v>31</v>
      </c>
      <c r="G23" s="5" t="s">
        <v>74</v>
      </c>
      <c r="H23" s="8"/>
      <c r="I23" s="8"/>
      <c r="J23" s="8"/>
      <c r="K23" s="8"/>
      <c r="L23" s="8"/>
      <c r="M23" s="8" t="s">
        <v>42</v>
      </c>
      <c r="N23" s="8" t="s">
        <v>42</v>
      </c>
      <c r="O23" s="8"/>
      <c r="P23" s="8"/>
      <c r="Q23" s="8"/>
    </row>
    <row r="24" spans="1:17">
      <c r="A24" s="17" t="s">
        <v>62</v>
      </c>
      <c r="B24" s="18">
        <v>10</v>
      </c>
      <c r="C24" s="7" t="s">
        <v>29</v>
      </c>
      <c r="D24" s="8"/>
      <c r="E24" s="7" t="s">
        <v>52</v>
      </c>
      <c r="F24" s="7" t="s">
        <v>64</v>
      </c>
      <c r="G24" s="5" t="s">
        <v>74</v>
      </c>
      <c r="H24" s="8"/>
      <c r="I24" s="8"/>
      <c r="J24" s="8"/>
      <c r="K24" s="8"/>
      <c r="L24" s="8"/>
      <c r="M24" s="8" t="s">
        <v>42</v>
      </c>
      <c r="N24" s="8" t="s">
        <v>42</v>
      </c>
      <c r="O24" s="8"/>
      <c r="P24" s="8"/>
      <c r="Q24" s="8"/>
    </row>
    <row r="25" spans="1:17">
      <c r="A25" s="17" t="s">
        <v>63</v>
      </c>
      <c r="B25" s="18">
        <v>4</v>
      </c>
      <c r="C25" s="7" t="s">
        <v>29</v>
      </c>
      <c r="D25" s="8"/>
      <c r="E25" s="7" t="s">
        <v>52</v>
      </c>
      <c r="F25" s="7" t="s">
        <v>65</v>
      </c>
      <c r="G25" s="5" t="s">
        <v>74</v>
      </c>
      <c r="H25" s="8"/>
      <c r="I25" s="8"/>
      <c r="J25" s="8"/>
      <c r="K25" s="8"/>
      <c r="L25" s="8"/>
      <c r="M25" s="8" t="s">
        <v>42</v>
      </c>
      <c r="N25" s="8" t="s">
        <v>42</v>
      </c>
      <c r="O25" s="8"/>
      <c r="P25" s="8"/>
      <c r="Q25" s="8"/>
    </row>
    <row r="26" spans="1:17">
      <c r="A26" s="17" t="s">
        <v>66</v>
      </c>
      <c r="B26" s="18">
        <v>10</v>
      </c>
      <c r="C26" s="7" t="s">
        <v>29</v>
      </c>
      <c r="D26" s="8"/>
      <c r="E26" s="7" t="s">
        <v>51</v>
      </c>
      <c r="F26" s="7" t="s">
        <v>64</v>
      </c>
      <c r="G26" s="5" t="s">
        <v>74</v>
      </c>
      <c r="H26" s="8"/>
      <c r="I26" s="8"/>
      <c r="J26" s="8"/>
      <c r="K26" s="8"/>
      <c r="L26" s="8"/>
      <c r="M26" s="8" t="s">
        <v>42</v>
      </c>
      <c r="N26" s="8" t="s">
        <v>42</v>
      </c>
      <c r="O26" s="8"/>
      <c r="P26" s="8"/>
      <c r="Q26" s="8"/>
    </row>
    <row r="27" spans="1:17">
      <c r="A27" s="17" t="s">
        <v>67</v>
      </c>
      <c r="B27" s="18">
        <v>4</v>
      </c>
      <c r="C27" s="7" t="s">
        <v>29</v>
      </c>
      <c r="D27" s="8"/>
      <c r="E27" s="7" t="s">
        <v>51</v>
      </c>
      <c r="F27" s="7" t="s">
        <v>65</v>
      </c>
      <c r="G27" s="5" t="s">
        <v>74</v>
      </c>
      <c r="H27" s="8"/>
      <c r="I27" s="8"/>
      <c r="J27" s="8"/>
      <c r="K27" s="8"/>
      <c r="L27" s="8"/>
      <c r="M27" s="8" t="s">
        <v>42</v>
      </c>
      <c r="N27" s="8" t="s">
        <v>42</v>
      </c>
      <c r="O27" s="8"/>
      <c r="P27" s="8"/>
      <c r="Q27" s="8"/>
    </row>
    <row r="28" spans="1:17">
      <c r="A28" s="17" t="s">
        <v>56</v>
      </c>
      <c r="B28" s="13">
        <v>3.4999999999999997E-5</v>
      </c>
      <c r="C28" s="14" t="s">
        <v>83</v>
      </c>
      <c r="D28" s="8">
        <f>B28*3600*24</f>
        <v>3.024</v>
      </c>
      <c r="E28" s="7" t="s">
        <v>52</v>
      </c>
      <c r="F28" s="8" t="s">
        <v>55</v>
      </c>
      <c r="G28" s="5" t="s">
        <v>74</v>
      </c>
      <c r="H28" s="8"/>
      <c r="I28" s="8"/>
      <c r="J28" s="8"/>
      <c r="K28" s="8"/>
      <c r="L28" s="8"/>
      <c r="M28" s="8" t="s">
        <v>42</v>
      </c>
      <c r="N28" s="8" t="s">
        <v>42</v>
      </c>
      <c r="O28" s="8"/>
      <c r="P28" s="8"/>
      <c r="Q28" s="8"/>
    </row>
    <row r="29" spans="1:17">
      <c r="A29" s="17" t="s">
        <v>57</v>
      </c>
      <c r="B29" s="13">
        <f>B28*5</f>
        <v>1.7499999999999997E-4</v>
      </c>
      <c r="C29" s="14" t="s">
        <v>83</v>
      </c>
      <c r="D29" s="8">
        <f>B29*3600*24</f>
        <v>15.119999999999997</v>
      </c>
      <c r="E29" s="7" t="s">
        <v>51</v>
      </c>
      <c r="F29" s="8" t="s">
        <v>55</v>
      </c>
      <c r="G29" s="5" t="s">
        <v>74</v>
      </c>
      <c r="H29" s="8"/>
      <c r="I29" s="8"/>
      <c r="J29" s="8"/>
      <c r="K29" s="8"/>
      <c r="L29" s="8"/>
      <c r="M29" s="8" t="s">
        <v>42</v>
      </c>
      <c r="N29" s="8" t="s">
        <v>42</v>
      </c>
      <c r="O29" s="8"/>
      <c r="P29" s="8"/>
      <c r="Q29" s="8"/>
    </row>
    <row r="30" spans="1:17">
      <c r="A30" s="6" t="s">
        <v>24</v>
      </c>
      <c r="B30" s="8">
        <v>0.01</v>
      </c>
      <c r="C30" s="5" t="s">
        <v>36</v>
      </c>
      <c r="D30" s="8"/>
      <c r="E30" s="5" t="s">
        <v>52</v>
      </c>
      <c r="F30" s="5" t="s">
        <v>106</v>
      </c>
      <c r="G30" s="5" t="s">
        <v>74</v>
      </c>
      <c r="H30" s="8"/>
      <c r="I30" s="8"/>
      <c r="J30" s="8"/>
      <c r="K30" s="8"/>
      <c r="L30" s="8"/>
      <c r="M30" s="8" t="s">
        <v>42</v>
      </c>
      <c r="N30" s="8" t="s">
        <v>42</v>
      </c>
      <c r="O30" s="8"/>
      <c r="P30" s="8"/>
      <c r="Q30" s="8"/>
    </row>
    <row r="31" spans="1:17">
      <c r="A31" s="6" t="s">
        <v>25</v>
      </c>
      <c r="B31" s="8">
        <v>0.01</v>
      </c>
      <c r="C31" s="5" t="s">
        <v>36</v>
      </c>
      <c r="D31" s="8"/>
      <c r="E31" s="5" t="s">
        <v>51</v>
      </c>
      <c r="F31" s="5" t="s">
        <v>106</v>
      </c>
      <c r="G31" s="5" t="s">
        <v>74</v>
      </c>
      <c r="H31" s="8"/>
      <c r="I31" s="8"/>
      <c r="J31" s="8"/>
      <c r="K31" s="8"/>
      <c r="L31" s="8"/>
      <c r="M31" s="8" t="s">
        <v>42</v>
      </c>
      <c r="N31" s="8" t="s">
        <v>42</v>
      </c>
      <c r="O31" s="8"/>
      <c r="P31" s="8"/>
      <c r="Q31" s="8"/>
    </row>
    <row r="32" spans="1:17">
      <c r="A32" s="6" t="s">
        <v>22</v>
      </c>
      <c r="B32" s="13">
        <v>2.083333333333333E-6</v>
      </c>
      <c r="C32" s="14" t="s">
        <v>83</v>
      </c>
      <c r="D32" s="8">
        <f>B32*3600*24</f>
        <v>0.17999999999999997</v>
      </c>
      <c r="E32" s="5" t="s">
        <v>52</v>
      </c>
      <c r="F32" s="5" t="s">
        <v>107</v>
      </c>
      <c r="G32" s="5" t="s">
        <v>74</v>
      </c>
      <c r="H32" s="8"/>
      <c r="I32" s="8"/>
      <c r="J32" s="8"/>
      <c r="K32" s="8"/>
      <c r="L32" s="8"/>
      <c r="M32" s="8" t="s">
        <v>42</v>
      </c>
      <c r="N32" s="8" t="s">
        <v>42</v>
      </c>
      <c r="O32" s="8"/>
      <c r="P32" s="8"/>
      <c r="Q32" s="8"/>
    </row>
    <row r="33" spans="1:17">
      <c r="A33" s="6" t="s">
        <v>23</v>
      </c>
      <c r="B33" s="13">
        <v>2.083333333333333E-6</v>
      </c>
      <c r="C33" s="14" t="s">
        <v>83</v>
      </c>
      <c r="D33" s="8">
        <f>B33*3600*24</f>
        <v>0.17999999999999997</v>
      </c>
      <c r="E33" s="5" t="s">
        <v>51</v>
      </c>
      <c r="F33" s="5" t="s">
        <v>107</v>
      </c>
      <c r="G33" s="5" t="s">
        <v>74</v>
      </c>
      <c r="H33" s="8"/>
      <c r="I33" s="8"/>
      <c r="J33" s="8"/>
      <c r="K33" s="8"/>
      <c r="L33" s="8"/>
      <c r="M33" s="8" t="s">
        <v>42</v>
      </c>
      <c r="N33" s="8" t="s">
        <v>42</v>
      </c>
      <c r="O33" s="8"/>
      <c r="P33" s="8"/>
      <c r="Q33" s="8"/>
    </row>
    <row r="34" spans="1:17">
      <c r="A34" s="17" t="s">
        <v>87</v>
      </c>
      <c r="B34" s="13">
        <f>1.15740740740741E-07/5</f>
        <v>2.3148148148148201E-8</v>
      </c>
      <c r="C34" s="7" t="s">
        <v>83</v>
      </c>
      <c r="D34" s="8">
        <f>B34*3600*24</f>
        <v>2.0000000000000044E-3</v>
      </c>
      <c r="E34" s="5" t="s">
        <v>77</v>
      </c>
      <c r="F34" s="5" t="s">
        <v>98</v>
      </c>
      <c r="G34" s="5" t="s">
        <v>74</v>
      </c>
      <c r="H34" s="8"/>
      <c r="I34" s="8"/>
      <c r="J34" s="8"/>
      <c r="K34" s="8"/>
      <c r="L34" s="8"/>
      <c r="M34" s="8" t="s">
        <v>42</v>
      </c>
      <c r="N34" s="8" t="s">
        <v>42</v>
      </c>
      <c r="O34" s="8"/>
      <c r="P34" s="8"/>
      <c r="Q34" s="8"/>
    </row>
    <row r="35" spans="1:17">
      <c r="A35" s="17" t="s">
        <v>84</v>
      </c>
      <c r="B35" s="18">
        <v>0</v>
      </c>
      <c r="C35" s="5" t="s">
        <v>86</v>
      </c>
      <c r="D35" s="8"/>
      <c r="E35" s="5" t="s">
        <v>52</v>
      </c>
      <c r="F35" s="5" t="s">
        <v>99</v>
      </c>
      <c r="G35" s="5" t="s">
        <v>76</v>
      </c>
      <c r="H35" s="8"/>
      <c r="I35" s="8"/>
      <c r="J35" s="8"/>
      <c r="K35" s="8"/>
      <c r="L35" s="8"/>
      <c r="M35" s="8" t="s">
        <v>42</v>
      </c>
      <c r="N35" s="8" t="s">
        <v>42</v>
      </c>
      <c r="O35" s="8"/>
      <c r="P35" s="8"/>
      <c r="Q35" s="8"/>
    </row>
    <row r="36" spans="1:17">
      <c r="A36" s="17" t="s">
        <v>85</v>
      </c>
      <c r="B36" s="13">
        <v>1.1574074074074099E-6</v>
      </c>
      <c r="C36" s="5" t="s">
        <v>86</v>
      </c>
      <c r="D36" s="8">
        <f>B36*3600*24</f>
        <v>0.10000000000000023</v>
      </c>
      <c r="E36" s="5" t="s">
        <v>51</v>
      </c>
      <c r="F36" s="5" t="s">
        <v>99</v>
      </c>
      <c r="G36" s="5" t="s">
        <v>76</v>
      </c>
      <c r="H36" s="8">
        <v>0</v>
      </c>
      <c r="I36" s="8">
        <v>0</v>
      </c>
      <c r="J36" s="8"/>
      <c r="K36" s="8">
        <v>0</v>
      </c>
      <c r="L36" s="8">
        <v>0</v>
      </c>
      <c r="M36" s="8" t="s">
        <v>42</v>
      </c>
      <c r="N36" s="8" t="s">
        <v>43</v>
      </c>
      <c r="O36" s="13">
        <f>B36/10</f>
        <v>1.1574074074074099E-7</v>
      </c>
      <c r="P36" s="13">
        <f>B36*10</f>
        <v>1.1574074074074099E-5</v>
      </c>
      <c r="Q36" s="8" t="s">
        <v>43</v>
      </c>
    </row>
    <row r="37" spans="1:17">
      <c r="A37" s="6" t="s">
        <v>68</v>
      </c>
      <c r="B37" s="8">
        <v>1</v>
      </c>
      <c r="C37" s="5" t="s">
        <v>32</v>
      </c>
      <c r="D37" s="8"/>
      <c r="E37" s="5" t="s">
        <v>77</v>
      </c>
      <c r="F37" s="5" t="s">
        <v>33</v>
      </c>
      <c r="G37" s="5" t="s">
        <v>75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 t="s">
        <v>42</v>
      </c>
      <c r="N37" s="8" t="s">
        <v>42</v>
      </c>
      <c r="O37" s="8"/>
      <c r="P37" s="8"/>
      <c r="Q37" s="8"/>
    </row>
    <row r="38" spans="1:17">
      <c r="A38" s="6" t="s">
        <v>88</v>
      </c>
      <c r="B38" s="13">
        <v>1.157407407407407E-6</v>
      </c>
      <c r="C38" s="14" t="s">
        <v>83</v>
      </c>
      <c r="D38" s="8">
        <f>B38*3600*24</f>
        <v>9.999999999999995E-2</v>
      </c>
      <c r="E38" s="5" t="s">
        <v>52</v>
      </c>
      <c r="F38" s="5" t="s">
        <v>54</v>
      </c>
      <c r="G38" s="5" t="s">
        <v>75</v>
      </c>
      <c r="H38" s="8">
        <v>0</v>
      </c>
      <c r="I38" s="8"/>
      <c r="J38" s="8">
        <v>0</v>
      </c>
      <c r="K38" s="8">
        <v>0</v>
      </c>
      <c r="L38" s="8">
        <v>0</v>
      </c>
      <c r="M38" s="8" t="s">
        <v>43</v>
      </c>
      <c r="N38" s="8" t="s">
        <v>42</v>
      </c>
      <c r="O38" s="13">
        <f>B38/10</f>
        <v>1.157407407407407E-7</v>
      </c>
      <c r="P38" s="13">
        <f>B38*10</f>
        <v>1.157407407407407E-5</v>
      </c>
      <c r="Q38" s="8" t="s">
        <v>43</v>
      </c>
    </row>
    <row r="39" spans="1:17">
      <c r="A39" s="6" t="s">
        <v>89</v>
      </c>
      <c r="B39" s="13">
        <v>1.157407407407407E-6</v>
      </c>
      <c r="C39" s="14" t="s">
        <v>83</v>
      </c>
      <c r="D39" s="8">
        <f>B39*3600*24</f>
        <v>9.999999999999995E-2</v>
      </c>
      <c r="E39" s="5" t="s">
        <v>51</v>
      </c>
      <c r="F39" s="5" t="s">
        <v>54</v>
      </c>
      <c r="G39" s="5" t="s">
        <v>75</v>
      </c>
      <c r="H39" s="8">
        <v>0</v>
      </c>
      <c r="I39" s="8"/>
      <c r="J39" s="8">
        <v>0</v>
      </c>
      <c r="K39" s="8">
        <v>0</v>
      </c>
      <c r="L39" s="8">
        <v>0</v>
      </c>
      <c r="M39" s="8" t="s">
        <v>42</v>
      </c>
      <c r="N39" s="8" t="s">
        <v>43</v>
      </c>
      <c r="O39" s="13">
        <f>B39/10</f>
        <v>1.157407407407407E-7</v>
      </c>
      <c r="P39" s="13">
        <f>B39*10</f>
        <v>1.157407407407407E-5</v>
      </c>
      <c r="Q39" s="8" t="s">
        <v>43</v>
      </c>
    </row>
    <row r="40" spans="1:17">
      <c r="A40" s="19" t="s">
        <v>69</v>
      </c>
      <c r="B40" s="18">
        <v>1</v>
      </c>
      <c r="C40" s="7" t="s">
        <v>32</v>
      </c>
      <c r="D40" s="8"/>
      <c r="E40" s="7" t="s">
        <v>77</v>
      </c>
      <c r="F40" s="7" t="s">
        <v>70</v>
      </c>
      <c r="G40" s="5" t="s">
        <v>53</v>
      </c>
      <c r="H40" s="8">
        <v>0</v>
      </c>
      <c r="I40" s="8">
        <v>0</v>
      </c>
      <c r="J40" s="8">
        <v>0</v>
      </c>
      <c r="K40" s="8">
        <v>1</v>
      </c>
      <c r="L40" s="8">
        <v>0</v>
      </c>
      <c r="M40" s="8" t="s">
        <v>42</v>
      </c>
      <c r="N40" s="8" t="s">
        <v>42</v>
      </c>
      <c r="O40" s="8"/>
      <c r="P40" s="8"/>
      <c r="Q40" s="8"/>
    </row>
    <row r="41" spans="1:17">
      <c r="A41" s="6" t="s">
        <v>100</v>
      </c>
      <c r="B41" s="13">
        <v>4.6960167714884689E-9</v>
      </c>
      <c r="C41" s="8" t="s">
        <v>104</v>
      </c>
      <c r="D41" s="8">
        <f>B41*3600*24</f>
        <v>4.0573584905660373E-4</v>
      </c>
      <c r="E41" s="5" t="s">
        <v>52</v>
      </c>
      <c r="F41" s="5" t="s">
        <v>34</v>
      </c>
      <c r="G41" s="5" t="s">
        <v>53</v>
      </c>
      <c r="H41" s="8">
        <v>0</v>
      </c>
      <c r="I41" s="8">
        <v>0</v>
      </c>
      <c r="J41" s="8">
        <v>0</v>
      </c>
      <c r="K41" s="8"/>
      <c r="L41" s="8">
        <v>0</v>
      </c>
      <c r="M41" s="8" t="s">
        <v>43</v>
      </c>
      <c r="N41" s="8" t="s">
        <v>42</v>
      </c>
      <c r="O41" s="13">
        <f>B41/10</f>
        <v>4.6960167714884693E-10</v>
      </c>
      <c r="P41" s="13">
        <f>B41*10</f>
        <v>4.6960167714884692E-8</v>
      </c>
      <c r="Q41" s="8" t="s">
        <v>43</v>
      </c>
    </row>
    <row r="42" spans="1:17">
      <c r="A42" s="6" t="s">
        <v>101</v>
      </c>
      <c r="B42" s="13">
        <v>1.9444444444444442E-8</v>
      </c>
      <c r="C42" s="8" t="s">
        <v>104</v>
      </c>
      <c r="D42" s="8">
        <f>B42*3600*24</f>
        <v>1.6799999999999999E-3</v>
      </c>
      <c r="E42" s="5" t="s">
        <v>51</v>
      </c>
      <c r="F42" s="5" t="s">
        <v>34</v>
      </c>
      <c r="G42" s="5" t="s">
        <v>53</v>
      </c>
      <c r="H42" s="8">
        <v>0</v>
      </c>
      <c r="I42" s="8">
        <v>0</v>
      </c>
      <c r="J42" s="8">
        <v>0</v>
      </c>
      <c r="K42" s="8"/>
      <c r="L42" s="8">
        <v>0</v>
      </c>
      <c r="M42" s="8" t="s">
        <v>42</v>
      </c>
      <c r="N42" s="8" t="s">
        <v>43</v>
      </c>
      <c r="O42" s="13">
        <f>B42/10</f>
        <v>1.9444444444444442E-9</v>
      </c>
      <c r="P42" s="13">
        <f>B42*10</f>
        <v>1.9444444444444442E-7</v>
      </c>
      <c r="Q42" s="8" t="s">
        <v>43</v>
      </c>
    </row>
    <row r="43" spans="1:17">
      <c r="A43" s="6" t="s">
        <v>102</v>
      </c>
      <c r="B43" s="13">
        <v>1.956673654786862E-6</v>
      </c>
      <c r="C43" s="8" t="s">
        <v>86</v>
      </c>
      <c r="D43" s="8">
        <f>B43*3600*24</f>
        <v>0.16905660377358489</v>
      </c>
      <c r="E43" s="5" t="s">
        <v>52</v>
      </c>
      <c r="F43" s="5" t="s">
        <v>35</v>
      </c>
      <c r="G43" s="5" t="s">
        <v>53</v>
      </c>
      <c r="H43" s="8">
        <v>0</v>
      </c>
      <c r="I43" s="8">
        <v>0</v>
      </c>
      <c r="J43" s="8">
        <v>0</v>
      </c>
      <c r="K43" s="8"/>
      <c r="L43" s="8">
        <v>0</v>
      </c>
      <c r="M43" s="8" t="s">
        <v>43</v>
      </c>
      <c r="N43" s="8" t="s">
        <v>42</v>
      </c>
      <c r="O43" s="13">
        <f>B43/10</f>
        <v>1.9566736547868619E-7</v>
      </c>
      <c r="P43" s="13">
        <f>B43*10</f>
        <v>1.956673654786862E-5</v>
      </c>
      <c r="Q43" s="8" t="s">
        <v>43</v>
      </c>
    </row>
    <row r="44" spans="1:17">
      <c r="A44" s="6" t="s">
        <v>103</v>
      </c>
      <c r="B44" s="13">
        <v>9.7222222222222227E-6</v>
      </c>
      <c r="C44" s="8" t="s">
        <v>86</v>
      </c>
      <c r="D44" s="8">
        <f>B44*3600*24</f>
        <v>0.84000000000000008</v>
      </c>
      <c r="E44" s="5" t="s">
        <v>51</v>
      </c>
      <c r="F44" s="5" t="s">
        <v>35</v>
      </c>
      <c r="G44" s="5" t="s">
        <v>53</v>
      </c>
      <c r="H44" s="8">
        <v>0</v>
      </c>
      <c r="I44" s="8">
        <v>0</v>
      </c>
      <c r="J44" s="8">
        <v>0</v>
      </c>
      <c r="K44" s="8"/>
      <c r="L44" s="8">
        <v>0</v>
      </c>
      <c r="M44" s="8" t="s">
        <v>42</v>
      </c>
      <c r="N44" s="8" t="s">
        <v>43</v>
      </c>
      <c r="O44" s="13">
        <f>B44/10</f>
        <v>9.7222222222222218E-7</v>
      </c>
      <c r="P44" s="13">
        <f>B44*10</f>
        <v>9.722222222222223E-5</v>
      </c>
      <c r="Q44" s="8" t="s">
        <v>43</v>
      </c>
    </row>
    <row r="45" spans="1:17">
      <c r="A45" s="17" t="s">
        <v>105</v>
      </c>
      <c r="B45" s="13">
        <v>2.7777777777777779E-6</v>
      </c>
      <c r="C45" s="14" t="s">
        <v>83</v>
      </c>
      <c r="D45" s="8">
        <f>B45*3600*24</f>
        <v>0.24</v>
      </c>
      <c r="E45" s="5" t="s">
        <v>77</v>
      </c>
      <c r="F45" s="5" t="s">
        <v>108</v>
      </c>
      <c r="G45" s="5" t="s">
        <v>53</v>
      </c>
      <c r="H45" s="8">
        <v>0</v>
      </c>
      <c r="I45" s="8">
        <v>0</v>
      </c>
      <c r="J45" s="8">
        <v>0</v>
      </c>
      <c r="K45" s="8"/>
      <c r="L45" s="8">
        <v>0</v>
      </c>
      <c r="M45" s="8" t="s">
        <v>42</v>
      </c>
      <c r="N45" s="8" t="s">
        <v>42</v>
      </c>
      <c r="O45" s="13"/>
      <c r="P45" s="13"/>
      <c r="Q45" s="8"/>
    </row>
    <row r="46" spans="1:17" ht="15.75" thickBot="1">
      <c r="A46" s="6" t="s">
        <v>71</v>
      </c>
      <c r="B46" s="22">
        <v>3.4055555555555557E-5</v>
      </c>
      <c r="C46" s="8" t="s">
        <v>109</v>
      </c>
      <c r="D46" s="8"/>
      <c r="E46" s="5" t="s">
        <v>52</v>
      </c>
      <c r="F46" s="5" t="s">
        <v>110</v>
      </c>
      <c r="G46" s="5" t="s">
        <v>53</v>
      </c>
      <c r="H46" s="8">
        <v>0</v>
      </c>
      <c r="I46" s="8">
        <v>0</v>
      </c>
      <c r="J46" s="8">
        <v>0</v>
      </c>
      <c r="K46" s="8"/>
      <c r="L46" s="8">
        <v>0</v>
      </c>
      <c r="M46" s="8" t="s">
        <v>43</v>
      </c>
      <c r="N46" s="8" t="s">
        <v>42</v>
      </c>
      <c r="O46" s="13">
        <f>B46/10</f>
        <v>3.4055555555555557E-6</v>
      </c>
      <c r="P46" s="13">
        <f>B46*10</f>
        <v>3.4055555555555559E-4</v>
      </c>
      <c r="Q46" s="8" t="s">
        <v>43</v>
      </c>
    </row>
    <row r="47" spans="1:17">
      <c r="A47" s="6" t="s">
        <v>72</v>
      </c>
      <c r="B47" s="13">
        <v>3.4055555555555561E-8</v>
      </c>
      <c r="C47" s="8" t="s">
        <v>109</v>
      </c>
      <c r="D47" s="8"/>
      <c r="E47" s="5" t="s">
        <v>51</v>
      </c>
      <c r="F47" s="5" t="s">
        <v>110</v>
      </c>
      <c r="G47" s="5" t="s">
        <v>53</v>
      </c>
      <c r="H47" s="8">
        <v>0</v>
      </c>
      <c r="I47" s="8">
        <v>0</v>
      </c>
      <c r="J47" s="8">
        <v>0</v>
      </c>
      <c r="K47" s="8"/>
      <c r="L47" s="8">
        <v>0</v>
      </c>
      <c r="M47" s="8" t="s">
        <v>42</v>
      </c>
      <c r="N47" s="8" t="s">
        <v>43</v>
      </c>
      <c r="O47" s="13">
        <f>B47/10</f>
        <v>3.4055555555555561E-9</v>
      </c>
      <c r="P47" s="13">
        <f>B47*10</f>
        <v>3.4055555555555562E-7</v>
      </c>
      <c r="Q47" s="8" t="s">
        <v>43</v>
      </c>
    </row>
    <row r="48" spans="1:17">
      <c r="A48" s="2" t="s">
        <v>114</v>
      </c>
      <c r="B48" s="21">
        <v>3.2055555555555556E-5</v>
      </c>
      <c r="C48" s="8" t="s">
        <v>113</v>
      </c>
      <c r="E48" s="1" t="s">
        <v>77</v>
      </c>
      <c r="F48" s="5" t="s">
        <v>112</v>
      </c>
      <c r="G48" s="1" t="s">
        <v>53</v>
      </c>
      <c r="H48" s="20">
        <v>0</v>
      </c>
      <c r="I48" s="20">
        <v>0</v>
      </c>
      <c r="J48" s="20">
        <v>0</v>
      </c>
      <c r="L48" s="20">
        <v>0</v>
      </c>
      <c r="M48" s="20" t="s">
        <v>42</v>
      </c>
      <c r="N48" s="20" t="s">
        <v>42</v>
      </c>
    </row>
  </sheetData>
  <autoFilter ref="A1:Q48" xr:uid="{00000000-0001-0000-0000-000000000000}">
    <sortState xmlns:xlrd2="http://schemas.microsoft.com/office/spreadsheetml/2017/richdata2" ref="A39:Q40">
      <sortCondition ref="A1:A47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37</v>
      </c>
    </row>
    <row r="20" spans="4:6">
      <c r="D20">
        <v>0.7</v>
      </c>
      <c r="E20" t="s">
        <v>38</v>
      </c>
    </row>
    <row r="21" spans="4:6">
      <c r="D21">
        <f>D20/ 100</f>
        <v>6.9999999999999993E-3</v>
      </c>
      <c r="E21" t="s">
        <v>39</v>
      </c>
      <c r="F21" t="s">
        <v>41</v>
      </c>
    </row>
    <row r="22" spans="4:6">
      <c r="D22">
        <f>D21/3600</f>
        <v>1.9444444444444444E-6</v>
      </c>
      <c r="E22" t="s">
        <v>40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2023-12-31T12:07:43Z</dcterms:modified>
</cp:coreProperties>
</file>