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DCB71E8D-E4B0-4900-AACF-80393B2F56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Sheet1!$A$1:$S$58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I38" i="1"/>
  <c r="K38" i="1"/>
  <c r="L38" i="1"/>
  <c r="G38" i="1"/>
  <c r="H39" i="1"/>
  <c r="I39" i="1"/>
  <c r="J39" i="1"/>
  <c r="K39" i="1"/>
  <c r="L39" i="1"/>
  <c r="H40" i="1"/>
  <c r="I40" i="1"/>
  <c r="J40" i="1"/>
  <c r="K40" i="1"/>
  <c r="L40" i="1"/>
  <c r="G39" i="1"/>
  <c r="G40" i="1"/>
  <c r="H33" i="1"/>
  <c r="I33" i="1"/>
  <c r="K33" i="1"/>
  <c r="L33" i="1"/>
  <c r="G33" i="1"/>
  <c r="K14" i="1"/>
  <c r="J14" i="1"/>
  <c r="I14" i="1"/>
  <c r="H14" i="1"/>
  <c r="K12" i="1"/>
  <c r="J12" i="1"/>
  <c r="I12" i="1"/>
  <c r="H12" i="1"/>
  <c r="G14" i="1"/>
  <c r="G12" i="1"/>
  <c r="F58" i="1"/>
  <c r="F57" i="1"/>
  <c r="F36" i="1"/>
  <c r="F35" i="1"/>
  <c r="F56" i="1"/>
  <c r="F55" i="1"/>
  <c r="P33" i="1"/>
  <c r="P17" i="1"/>
  <c r="P18" i="1"/>
  <c r="P16" i="1"/>
  <c r="P46" i="1"/>
  <c r="P42" i="1"/>
  <c r="P40" i="1"/>
  <c r="P32" i="1"/>
  <c r="P31" i="1"/>
  <c r="P26" i="1"/>
  <c r="P25" i="1"/>
  <c r="P24" i="1"/>
  <c r="O46" i="1"/>
  <c r="O42" i="1"/>
  <c r="O40" i="1"/>
  <c r="O33" i="1"/>
  <c r="O32" i="1"/>
  <c r="O31" i="1"/>
  <c r="O26" i="1"/>
  <c r="O25" i="1"/>
  <c r="O24" i="1"/>
  <c r="O18" i="1"/>
  <c r="O17" i="1"/>
  <c r="O16" i="1"/>
  <c r="O10" i="1"/>
  <c r="P10" i="1"/>
  <c r="P2" i="1"/>
  <c r="O2" i="1"/>
  <c r="P13" i="1"/>
  <c r="P14" i="1"/>
  <c r="P15" i="1"/>
  <c r="P19" i="1"/>
  <c r="P21" i="1"/>
  <c r="P23" i="1"/>
  <c r="O13" i="1"/>
  <c r="O14" i="1"/>
  <c r="O15" i="1"/>
  <c r="O19" i="1"/>
  <c r="O21" i="1"/>
  <c r="O23" i="1"/>
  <c r="O12" i="1"/>
  <c r="P12" i="1"/>
  <c r="P8" i="1"/>
  <c r="O8" i="1"/>
  <c r="O3" i="1"/>
  <c r="P3" i="1"/>
  <c r="E44" i="1"/>
  <c r="L44" i="1" s="1"/>
  <c r="E43" i="1"/>
  <c r="O43" i="1" s="1"/>
  <c r="E34" i="1"/>
  <c r="H34" i="1" s="1"/>
  <c r="O39" i="1"/>
  <c r="P39" i="1"/>
  <c r="O41" i="1"/>
  <c r="P41" i="1"/>
  <c r="O45" i="1"/>
  <c r="P45" i="1"/>
  <c r="P30" i="1"/>
  <c r="O30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41" i="1"/>
  <c r="F42" i="1"/>
  <c r="F45" i="1"/>
  <c r="F46" i="1"/>
  <c r="F47" i="1"/>
  <c r="F48" i="1"/>
  <c r="F23" i="2"/>
  <c r="D23" i="2"/>
  <c r="F22" i="2"/>
  <c r="D22" i="2"/>
  <c r="D21" i="2"/>
  <c r="F2" i="1"/>
  <c r="G34" i="1" l="1"/>
  <c r="K34" i="1"/>
  <c r="L34" i="1"/>
  <c r="J34" i="1"/>
  <c r="I34" i="1"/>
  <c r="P43" i="1"/>
  <c r="F43" i="1"/>
  <c r="O22" i="1"/>
  <c r="P22" i="1"/>
  <c r="O20" i="1"/>
  <c r="P20" i="1"/>
  <c r="K43" i="1"/>
  <c r="O44" i="1"/>
  <c r="P44" i="1"/>
  <c r="L43" i="1"/>
  <c r="K44" i="1"/>
  <c r="F44" i="1"/>
  <c r="F34" i="1"/>
  <c r="P34" i="1"/>
</calcChain>
</file>

<file path=xl/sharedStrings.xml><?xml version="1.0" encoding="utf-8"?>
<sst xmlns="http://schemas.openxmlformats.org/spreadsheetml/2006/main" count="400" uniqueCount="126">
  <si>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</si>
  <si>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</si>
  <si>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</si>
  <si>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</si>
  <si>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</si>
  <si>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</si>
  <si>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</si>
  <si>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</si>
  <si>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</si>
  <si>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</si>
  <si>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</si>
  <si>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</si>
  <si>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</si>
  <si>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</si>
  <si>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</si>
  <si>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</si>
  <si>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</si>
  <si>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</si>
  <si>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</si>
  <si>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</si>
  <si>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</si>
  <si>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</si>
  <si>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</si>
  <si>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</si>
  <si>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</si>
  <si>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</si>
  <si>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</si>
  <si>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</si>
  <si>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</si>
  <si>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</si>
  <si>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</si>
  <si>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</si>
  <si>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</si>
  <si>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</si>
  <si>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</si>
  <si>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</si>
  <si>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</si>
  <si>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</si>
  <si>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</si>
  <si>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</si>
  <si>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</si>
  <si>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</si>
  <si>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</si>
  <si>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</si>
  <si>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</si>
  <si>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</si>
  <si>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</si>
  <si>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</si>
  <si>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</si>
  <si>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</si>
  <si>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</si>
  <si>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</si>
  <si>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</si>
  <si>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</si>
  <si>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</si>
  <si>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</si>
  <si>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</si>
  <si>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</si>
  <si>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</si>
  <si>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</si>
  <si>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</si>
  <si>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</si>
  <si>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</si>
  <si>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</si>
  <si>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</si>
  <si>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</si>
  <si>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</si>
  <si>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</si>
  <si>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</si>
  <si>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</si>
  <si>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</si>
  <si>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</si>
  <si>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</si>
  <si>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</si>
  <si>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</si>
  <si>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</si>
  <si>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</si>
  <si>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</si>
  <si>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</si>
  <si>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</si>
  <si>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</si>
  <si>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</si>
  <si>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</si>
  <si>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</si>
  <si>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</si>
  <si>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</si>
  <si>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</si>
  <si>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</si>
  <si>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</si>
  <si>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</si>
  <si>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</si>
  <si>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</si>
  <si>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</si>
  <si>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</si>
  <si>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</si>
  <si>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</si>
  <si>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</si>
  <si>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</si>
  <si>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</si>
  <si>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</si>
  <si>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</si>
  <si>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</si>
  <si>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</si>
  <si>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</si>
  <si>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</si>
  <si>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</si>
  <si>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</si>
  <si>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</si>
  <si>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</si>
  <si>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</si>
  <si>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</si>
  <si>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MROSp</t>
  </si>
  <si>
    <t>MKROSp</t>
  </si>
  <si>
    <t>MROSh</t>
  </si>
  <si>
    <t>MKROSh</t>
  </si>
  <si>
    <t>gamma_DON2DINp</t>
  </si>
  <si>
    <t>gamma_DON2DINh</t>
  </si>
  <si>
    <t>1/ umolN/L /s</t>
  </si>
  <si>
    <t>max ROS death rate</t>
  </si>
  <si>
    <t>half-velocity constant for ROS impact on death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</si>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</sst>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topLeftCell="A33" workbookViewId="0">
      <selection activeCell="C18" sqref="C18"/>
    </sheetView>
  </sheetViews>
  <sheetFormatPr defaultRowHeight="15" x14ac:dyDescent="0.2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9" s="29" customFormat="1" ht="60.75" thickBot="1" x14ac:dyDescent="0.3">
      <c r="A1" s="27" t="s">
        <v>44</v>
      </c>
      <c r="B1" s="27" t="s">
        <v>45</v>
      </c>
      <c r="C1" s="27" t="s">
        <v>49</v>
      </c>
      <c r="D1" s="27" t="s">
        <v>81</v>
      </c>
      <c r="E1" s="28" t="s">
        <v>47</v>
      </c>
      <c r="F1" s="11" t="s">
        <v>71</v>
      </c>
      <c r="G1" s="30" t="s">
        <v>78</v>
      </c>
      <c r="H1" s="30" t="s">
        <v>122</v>
      </c>
      <c r="I1" s="30" t="s">
        <v>123</v>
      </c>
      <c r="J1" s="30" t="s">
        <v>125</v>
      </c>
      <c r="K1" s="30" t="s">
        <v>77</v>
      </c>
      <c r="L1" s="30" t="s">
        <v>124</v>
      </c>
      <c r="M1" s="29" t="s">
        <v>80</v>
      </c>
      <c r="N1" s="29" t="s">
        <v>79</v>
      </c>
      <c r="O1" s="29" t="s">
        <v>75</v>
      </c>
      <c r="P1" s="29" t="s">
        <v>74</v>
      </c>
      <c r="Q1" s="29" t="s">
        <v>76</v>
      </c>
      <c r="R1" s="29" t="s">
        <v>100</v>
      </c>
      <c r="S1" s="29" t="s">
        <v>101</v>
      </c>
    </row>
    <row r="2" spans="1:19" x14ac:dyDescent="0.25">
      <c r="A2" s="12" t="s">
        <v>0</v>
      </c>
      <c r="B2" s="13" t="s">
        <v>46</v>
      </c>
      <c r="C2" s="13" t="s">
        <v>85</v>
      </c>
      <c r="D2" s="13" t="s">
        <v>82</v>
      </c>
      <c r="E2" s="14">
        <v>1.157407407407407E-6</v>
      </c>
      <c r="F2" s="15">
        <f>E2*3600*24</f>
        <v>9.999999999999995E-2</v>
      </c>
      <c r="M2" t="s">
        <v>72</v>
      </c>
      <c r="N2" t="s">
        <v>73</v>
      </c>
      <c r="O2" s="5">
        <f>E2/10</f>
        <v>1.157407407407407E-7</v>
      </c>
      <c r="P2" s="5">
        <f>E2*10</f>
        <v>1.157407407407407E-5</v>
      </c>
      <c r="Q2" t="s">
        <v>73</v>
      </c>
      <c r="R2">
        <v>1.157407407407407E-7</v>
      </c>
      <c r="S2">
        <v>1.1574074074074069E-4</v>
      </c>
    </row>
    <row r="3" spans="1:19" x14ac:dyDescent="0.25">
      <c r="A3" s="16" t="s">
        <v>1</v>
      </c>
      <c r="B3" s="2" t="s">
        <v>46</v>
      </c>
      <c r="C3" s="2" t="s">
        <v>86</v>
      </c>
      <c r="D3" s="2" t="s">
        <v>83</v>
      </c>
      <c r="E3" s="6">
        <v>1.157407407407407E-6</v>
      </c>
      <c r="F3" s="17">
        <f t="shared" ref="F3:F48" si="0">E3*3600*24</f>
        <v>9.999999999999995E-2</v>
      </c>
      <c r="M3" t="s">
        <v>73</v>
      </c>
      <c r="N3" t="s">
        <v>72</v>
      </c>
      <c r="O3" s="5">
        <f>E3/5</f>
        <v>2.314814814814814E-7</v>
      </c>
      <c r="P3" s="5">
        <f>E3*5</f>
        <v>5.7870370370370351E-6</v>
      </c>
      <c r="Q3" t="s">
        <v>73</v>
      </c>
      <c r="R3">
        <v>1.157407407407407E-7</v>
      </c>
      <c r="S3">
        <v>1.1574074074074069E-4</v>
      </c>
    </row>
    <row r="4" spans="1:19" x14ac:dyDescent="0.25">
      <c r="A4" s="16" t="s">
        <v>2</v>
      </c>
      <c r="B4" s="2" t="s">
        <v>48</v>
      </c>
      <c r="C4" s="2" t="s">
        <v>87</v>
      </c>
      <c r="D4" s="2" t="s">
        <v>83</v>
      </c>
      <c r="E4" s="7">
        <v>0.6</v>
      </c>
      <c r="F4" s="17"/>
      <c r="M4" t="s">
        <v>73</v>
      </c>
      <c r="N4" t="s">
        <v>72</v>
      </c>
      <c r="O4">
        <v>0.1</v>
      </c>
      <c r="P4">
        <v>0.9</v>
      </c>
      <c r="Q4" t="s">
        <v>72</v>
      </c>
      <c r="R4">
        <v>0.1</v>
      </c>
      <c r="S4">
        <v>0.9</v>
      </c>
    </row>
    <row r="5" spans="1:19" ht="15.75" thickBot="1" x14ac:dyDescent="0.3">
      <c r="A5" s="18" t="s">
        <v>3</v>
      </c>
      <c r="B5" s="19" t="s">
        <v>48</v>
      </c>
      <c r="C5" s="19" t="s">
        <v>88</v>
      </c>
      <c r="D5" s="19" t="s">
        <v>82</v>
      </c>
      <c r="E5" s="20">
        <v>0.6</v>
      </c>
      <c r="F5" s="21"/>
      <c r="M5" t="s">
        <v>72</v>
      </c>
      <c r="N5" t="s">
        <v>73</v>
      </c>
      <c r="O5">
        <v>0.1</v>
      </c>
      <c r="P5">
        <v>0.9</v>
      </c>
      <c r="Q5" t="s">
        <v>72</v>
      </c>
      <c r="R5">
        <v>0.1</v>
      </c>
      <c r="S5">
        <v>0.9</v>
      </c>
    </row>
    <row r="6" spans="1:19" x14ac:dyDescent="0.25">
      <c r="A6" s="12" t="s">
        <v>4</v>
      </c>
      <c r="B6" s="13" t="s">
        <v>48</v>
      </c>
      <c r="C6" s="13" t="s">
        <v>50</v>
      </c>
      <c r="D6" s="13" t="s">
        <v>83</v>
      </c>
      <c r="E6" s="22">
        <v>7</v>
      </c>
      <c r="F6" s="15"/>
      <c r="M6" t="s">
        <v>72</v>
      </c>
      <c r="N6" t="s">
        <v>72</v>
      </c>
    </row>
    <row r="7" spans="1:19" ht="15.75" thickBot="1" x14ac:dyDescent="0.3">
      <c r="A7" s="33" t="s">
        <v>5</v>
      </c>
      <c r="B7" s="34" t="s">
        <v>48</v>
      </c>
      <c r="C7" s="34" t="s">
        <v>50</v>
      </c>
      <c r="D7" s="34" t="s">
        <v>82</v>
      </c>
      <c r="E7" s="35">
        <v>4.5</v>
      </c>
      <c r="F7" s="36"/>
      <c r="G7" s="37"/>
      <c r="H7" s="37"/>
      <c r="I7" s="37"/>
      <c r="J7" s="37"/>
      <c r="K7" s="37"/>
      <c r="L7" s="37"/>
      <c r="M7" s="37" t="s">
        <v>72</v>
      </c>
      <c r="N7" s="37" t="s">
        <v>72</v>
      </c>
      <c r="O7" s="37"/>
      <c r="P7" s="37"/>
      <c r="Q7" s="37"/>
      <c r="R7" s="37"/>
      <c r="S7" s="37"/>
    </row>
    <row r="8" spans="1:19" x14ac:dyDescent="0.25">
      <c r="A8" s="12" t="s">
        <v>6</v>
      </c>
      <c r="B8" s="13" t="s">
        <v>46</v>
      </c>
      <c r="C8" s="13" t="s">
        <v>89</v>
      </c>
      <c r="D8" s="13" t="s">
        <v>83</v>
      </c>
      <c r="E8" s="14">
        <v>1.157407407407407E-6</v>
      </c>
      <c r="F8" s="15">
        <f t="shared" si="0"/>
        <v>9.999999999999995E-2</v>
      </c>
      <c r="M8" t="s">
        <v>73</v>
      </c>
      <c r="N8" t="s">
        <v>72</v>
      </c>
      <c r="O8" s="5">
        <f>E8/5</f>
        <v>2.314814814814814E-7</v>
      </c>
      <c r="P8" s="5">
        <f>E8*5</f>
        <v>5.7870370370370351E-6</v>
      </c>
      <c r="Q8" t="s">
        <v>73</v>
      </c>
      <c r="R8">
        <v>1.157407407407407E-7</v>
      </c>
      <c r="S8">
        <v>1.157407407407407E-5</v>
      </c>
    </row>
    <row r="9" spans="1:19" ht="15.75" thickBot="1" x14ac:dyDescent="0.3">
      <c r="A9" s="16" t="s">
        <v>7</v>
      </c>
      <c r="B9" s="2" t="s">
        <v>46</v>
      </c>
      <c r="C9" s="2" t="s">
        <v>90</v>
      </c>
      <c r="D9" s="2" t="s">
        <v>83</v>
      </c>
      <c r="E9" s="7">
        <v>0</v>
      </c>
      <c r="F9" s="17">
        <f t="shared" si="0"/>
        <v>0</v>
      </c>
      <c r="M9" t="s">
        <v>72</v>
      </c>
      <c r="N9" t="s">
        <v>72</v>
      </c>
    </row>
    <row r="10" spans="1:19" x14ac:dyDescent="0.25">
      <c r="A10" s="16" t="s">
        <v>8</v>
      </c>
      <c r="B10" s="2" t="s">
        <v>46</v>
      </c>
      <c r="C10" s="13" t="s">
        <v>89</v>
      </c>
      <c r="D10" s="2" t="s">
        <v>82</v>
      </c>
      <c r="E10" s="6">
        <v>1.157407407407407E-6</v>
      </c>
      <c r="F10" s="17">
        <f t="shared" si="0"/>
        <v>9.999999999999995E-2</v>
      </c>
      <c r="M10" t="s">
        <v>72</v>
      </c>
      <c r="N10" t="s">
        <v>73</v>
      </c>
      <c r="O10" s="5">
        <f>E10/10</f>
        <v>1.157407407407407E-7</v>
      </c>
      <c r="P10" s="5">
        <f>E10*10</f>
        <v>1.157407407407407E-5</v>
      </c>
      <c r="Q10" t="s">
        <v>73</v>
      </c>
      <c r="R10">
        <v>1.157407407407407E-7</v>
      </c>
      <c r="S10">
        <v>1.157407407407407E-5</v>
      </c>
    </row>
    <row r="11" spans="1:19" ht="15.75" thickBot="1" x14ac:dyDescent="0.3">
      <c r="A11" s="18" t="s">
        <v>9</v>
      </c>
      <c r="B11" s="19" t="s">
        <v>46</v>
      </c>
      <c r="C11" s="2" t="s">
        <v>90</v>
      </c>
      <c r="D11" s="19" t="s">
        <v>82</v>
      </c>
      <c r="E11" s="20">
        <v>0</v>
      </c>
      <c r="F11" s="21">
        <f t="shared" si="0"/>
        <v>0</v>
      </c>
      <c r="M11" t="s">
        <v>72</v>
      </c>
      <c r="N11" t="s">
        <v>72</v>
      </c>
    </row>
    <row r="12" spans="1:19" ht="15.75" thickBot="1" x14ac:dyDescent="0.3">
      <c r="A12" s="12" t="s">
        <v>10</v>
      </c>
      <c r="B12" s="23" t="s">
        <v>51</v>
      </c>
      <c r="C12" s="24" t="s">
        <v>91</v>
      </c>
      <c r="D12" s="24" t="s">
        <v>83</v>
      </c>
      <c r="E12" s="25">
        <v>0.1427507995452611</v>
      </c>
      <c r="F12" s="15"/>
      <c r="G12" s="4">
        <f>$E12</f>
        <v>0.1427507995452611</v>
      </c>
      <c r="H12" s="4">
        <f t="shared" ref="H12:K12" si="1">$E12</f>
        <v>0.1427507995452611</v>
      </c>
      <c r="I12" s="4">
        <f t="shared" si="1"/>
        <v>0.1427507995452611</v>
      </c>
      <c r="J12" s="4">
        <f t="shared" si="1"/>
        <v>0.1427507995452611</v>
      </c>
      <c r="K12" s="4">
        <f t="shared" si="1"/>
        <v>0.1427507995452611</v>
      </c>
      <c r="L12" s="4"/>
      <c r="M12" t="s">
        <v>73</v>
      </c>
      <c r="N12" t="s">
        <v>72</v>
      </c>
      <c r="O12">
        <f>E12/5</f>
        <v>2.8550159909052221E-2</v>
      </c>
      <c r="P12">
        <f>E12*5</f>
        <v>0.71375399772630543</v>
      </c>
      <c r="Q12" t="s">
        <v>73</v>
      </c>
      <c r="R12">
        <v>1.427507995452611E-2</v>
      </c>
      <c r="S12">
        <v>1.4275079954526109</v>
      </c>
    </row>
    <row r="13" spans="1:19" ht="15.75" thickBot="1" x14ac:dyDescent="0.3">
      <c r="A13" s="16" t="s">
        <v>11</v>
      </c>
      <c r="B13" s="8" t="s">
        <v>51</v>
      </c>
      <c r="C13" s="24" t="s">
        <v>92</v>
      </c>
      <c r="D13" s="31" t="s">
        <v>83</v>
      </c>
      <c r="E13" s="10">
        <v>0.1427507995452611</v>
      </c>
      <c r="F13" s="17"/>
      <c r="M13" t="s">
        <v>73</v>
      </c>
      <c r="N13" t="s">
        <v>72</v>
      </c>
      <c r="O13">
        <f t="shared" ref="O13:O23" si="2">E13/5</f>
        <v>2.8550159909052221E-2</v>
      </c>
      <c r="P13">
        <f t="shared" ref="P13:P23" si="3">E13*5</f>
        <v>0.71375399772630543</v>
      </c>
      <c r="Q13" t="s">
        <v>73</v>
      </c>
      <c r="R13">
        <v>1.427507995452611E-2</v>
      </c>
      <c r="S13">
        <v>1.4275079954526109</v>
      </c>
    </row>
    <row r="14" spans="1:19" ht="15.75" thickBot="1" x14ac:dyDescent="0.3">
      <c r="A14" s="16" t="s">
        <v>12</v>
      </c>
      <c r="B14" s="8" t="s">
        <v>51</v>
      </c>
      <c r="C14" s="24" t="s">
        <v>93</v>
      </c>
      <c r="D14" s="31" t="s">
        <v>83</v>
      </c>
      <c r="E14" s="10">
        <v>0.1427507995452611</v>
      </c>
      <c r="F14" s="17"/>
      <c r="G14" s="4">
        <f>$E14</f>
        <v>0.1427507995452611</v>
      </c>
      <c r="H14" s="4">
        <f t="shared" ref="H14:K14" si="4">$E14</f>
        <v>0.1427507995452611</v>
      </c>
      <c r="I14" s="4">
        <f t="shared" si="4"/>
        <v>0.1427507995452611</v>
      </c>
      <c r="J14" s="4">
        <f t="shared" si="4"/>
        <v>0.1427507995452611</v>
      </c>
      <c r="K14" s="4">
        <f t="shared" si="4"/>
        <v>0.1427507995452611</v>
      </c>
      <c r="M14" t="s">
        <v>73</v>
      </c>
      <c r="N14" t="s">
        <v>72</v>
      </c>
      <c r="O14">
        <f t="shared" si="2"/>
        <v>2.8550159909052221E-2</v>
      </c>
      <c r="P14">
        <f t="shared" si="3"/>
        <v>0.71375399772630543</v>
      </c>
      <c r="Q14" t="s">
        <v>73</v>
      </c>
      <c r="R14">
        <v>1.427507995452611E-2</v>
      </c>
      <c r="S14">
        <v>1.4275079954526109</v>
      </c>
    </row>
    <row r="15" spans="1:19" ht="15.75" thickBot="1" x14ac:dyDescent="0.3">
      <c r="A15" s="16" t="s">
        <v>13</v>
      </c>
      <c r="B15" s="8" t="s">
        <v>51</v>
      </c>
      <c r="C15" s="24" t="s">
        <v>94</v>
      </c>
      <c r="D15" s="31" t="s">
        <v>83</v>
      </c>
      <c r="E15" s="10">
        <v>0.1427507995452611</v>
      </c>
      <c r="F15" s="17"/>
      <c r="M15" t="s">
        <v>73</v>
      </c>
      <c r="N15" t="s">
        <v>72</v>
      </c>
      <c r="O15">
        <f t="shared" si="2"/>
        <v>2.8550159909052221E-2</v>
      </c>
      <c r="P15">
        <f t="shared" si="3"/>
        <v>0.71375399772630543</v>
      </c>
      <c r="Q15" t="s">
        <v>73</v>
      </c>
      <c r="R15">
        <v>1.427507995452611E-2</v>
      </c>
      <c r="S15">
        <v>1.4275079954526109</v>
      </c>
    </row>
    <row r="16" spans="1:19" ht="15.75" thickBot="1" x14ac:dyDescent="0.3">
      <c r="A16" s="16" t="s">
        <v>14</v>
      </c>
      <c r="B16" s="8" t="s">
        <v>51</v>
      </c>
      <c r="C16" s="24" t="s">
        <v>91</v>
      </c>
      <c r="D16" s="31" t="s">
        <v>82</v>
      </c>
      <c r="E16" s="10">
        <v>0.2502723352076287</v>
      </c>
      <c r="F16" s="17"/>
      <c r="M16" t="s">
        <v>72</v>
      </c>
      <c r="N16" t="s">
        <v>73</v>
      </c>
      <c r="O16" s="5">
        <f t="shared" ref="O16:O18" si="5">E16/10</f>
        <v>2.502723352076287E-2</v>
      </c>
      <c r="P16" s="5">
        <f>E16*5</f>
        <v>1.2513616760381434</v>
      </c>
      <c r="Q16" t="s">
        <v>72</v>
      </c>
      <c r="R16">
        <v>2.502723352076287E-2</v>
      </c>
      <c r="S16">
        <v>2.5027233520762868</v>
      </c>
    </row>
    <row r="17" spans="1:19" ht="15.75" thickBot="1" x14ac:dyDescent="0.3">
      <c r="A17" s="16" t="s">
        <v>15</v>
      </c>
      <c r="B17" s="8" t="s">
        <v>51</v>
      </c>
      <c r="C17" s="24" t="s">
        <v>92</v>
      </c>
      <c r="D17" s="31" t="s">
        <v>82</v>
      </c>
      <c r="E17" s="10">
        <v>0.2502723352076287</v>
      </c>
      <c r="F17" s="17"/>
      <c r="M17" t="s">
        <v>72</v>
      </c>
      <c r="N17" t="s">
        <v>73</v>
      </c>
      <c r="O17" s="5">
        <f t="shared" si="5"/>
        <v>2.502723352076287E-2</v>
      </c>
      <c r="P17" s="5">
        <f t="shared" ref="P17:P18" si="6">E17*5</f>
        <v>1.2513616760381434</v>
      </c>
      <c r="Q17" t="s">
        <v>72</v>
      </c>
      <c r="R17">
        <v>2.502723352076287E-2</v>
      </c>
      <c r="S17">
        <v>2.5027233520762868</v>
      </c>
    </row>
    <row r="18" spans="1:19" ht="15.75" thickBot="1" x14ac:dyDescent="0.3">
      <c r="A18" s="16" t="s">
        <v>16</v>
      </c>
      <c r="B18" s="8" t="s">
        <v>51</v>
      </c>
      <c r="C18" s="24" t="s">
        <v>93</v>
      </c>
      <c r="D18" s="31" t="s">
        <v>82</v>
      </c>
      <c r="E18" s="10">
        <v>0.2502723352076287</v>
      </c>
      <c r="F18" s="17"/>
      <c r="M18" t="s">
        <v>72</v>
      </c>
      <c r="N18" t="s">
        <v>73</v>
      </c>
      <c r="O18" s="5">
        <f t="shared" si="5"/>
        <v>2.502723352076287E-2</v>
      </c>
      <c r="P18" s="5">
        <f t="shared" si="6"/>
        <v>1.2513616760381434</v>
      </c>
      <c r="Q18" t="s">
        <v>72</v>
      </c>
      <c r="R18">
        <v>2.502723352076287E-2</v>
      </c>
      <c r="S18">
        <v>2.5027233520762868</v>
      </c>
    </row>
    <row r="19" spans="1:19" ht="15.75" thickBot="1" x14ac:dyDescent="0.3">
      <c r="A19" s="16" t="s">
        <v>17</v>
      </c>
      <c r="B19" s="8" t="s">
        <v>51</v>
      </c>
      <c r="C19" s="24" t="s">
        <v>94</v>
      </c>
      <c r="D19" s="31" t="s">
        <v>82</v>
      </c>
      <c r="E19" s="10">
        <v>0.2502723352076287</v>
      </c>
      <c r="F19" s="17"/>
      <c r="G19" s="4"/>
      <c r="H19" s="4"/>
      <c r="I19" s="4"/>
      <c r="J19" s="4"/>
      <c r="K19" s="4"/>
      <c r="L19" s="4"/>
      <c r="M19" t="s">
        <v>72</v>
      </c>
      <c r="N19" t="s">
        <v>72</v>
      </c>
      <c r="O19">
        <f t="shared" si="2"/>
        <v>5.005446704152574E-2</v>
      </c>
      <c r="P19">
        <f t="shared" si="3"/>
        <v>1.2513616760381434</v>
      </c>
      <c r="Q19" t="s">
        <v>73</v>
      </c>
      <c r="R19">
        <v>2.502723352076287E-2</v>
      </c>
      <c r="S19">
        <v>2.5027233520762868</v>
      </c>
    </row>
    <row r="20" spans="1:19" x14ac:dyDescent="0.25">
      <c r="A20" s="16" t="s">
        <v>18</v>
      </c>
      <c r="B20" s="8" t="s">
        <v>46</v>
      </c>
      <c r="C20" s="2" t="s">
        <v>95</v>
      </c>
      <c r="D20" s="24" t="s">
        <v>83</v>
      </c>
      <c r="E20" s="6">
        <f>E21/5</f>
        <v>1.6399999999999999E-5</v>
      </c>
      <c r="F20" s="17">
        <f t="shared" si="0"/>
        <v>1.41696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73</v>
      </c>
      <c r="N20" t="s">
        <v>72</v>
      </c>
      <c r="O20">
        <f t="shared" si="2"/>
        <v>3.2799999999999999E-6</v>
      </c>
      <c r="P20">
        <f t="shared" si="3"/>
        <v>8.1999999999999987E-5</v>
      </c>
      <c r="Q20" t="s">
        <v>73</v>
      </c>
      <c r="R20">
        <v>1.64E-6</v>
      </c>
      <c r="S20">
        <v>1.6399999999999997E-4</v>
      </c>
    </row>
    <row r="21" spans="1:19" x14ac:dyDescent="0.25">
      <c r="A21" s="16" t="s">
        <v>19</v>
      </c>
      <c r="B21" s="8" t="s">
        <v>46</v>
      </c>
      <c r="C21" s="2" t="s">
        <v>96</v>
      </c>
      <c r="D21" s="31" t="s">
        <v>83</v>
      </c>
      <c r="E21" s="6">
        <v>8.2000000000000001E-5</v>
      </c>
      <c r="F21" s="17">
        <f t="shared" si="0"/>
        <v>7.0848000000000004</v>
      </c>
      <c r="M21" t="s">
        <v>73</v>
      </c>
      <c r="N21" t="s">
        <v>72</v>
      </c>
      <c r="O21">
        <f t="shared" si="2"/>
        <v>1.6399999999999999E-5</v>
      </c>
      <c r="P21">
        <f t="shared" si="3"/>
        <v>4.0999999999999999E-4</v>
      </c>
      <c r="Q21" t="s">
        <v>73</v>
      </c>
      <c r="R21">
        <v>8.1999999999999994E-6</v>
      </c>
      <c r="S21">
        <v>8.1999999999999998E-4</v>
      </c>
    </row>
    <row r="22" spans="1:19" x14ac:dyDescent="0.25">
      <c r="A22" s="16" t="s">
        <v>20</v>
      </c>
      <c r="B22" s="8" t="s">
        <v>46</v>
      </c>
      <c r="C22" s="2" t="s">
        <v>97</v>
      </c>
      <c r="D22" s="31" t="s">
        <v>83</v>
      </c>
      <c r="E22" s="6">
        <f>E23/5</f>
        <v>1.2799999999999999E-5</v>
      </c>
      <c r="F22" s="17">
        <f t="shared" si="0"/>
        <v>1.1059199999999998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73</v>
      </c>
      <c r="N22" t="s">
        <v>72</v>
      </c>
      <c r="O22">
        <f t="shared" si="2"/>
        <v>2.5600000000000001E-6</v>
      </c>
      <c r="P22">
        <f t="shared" si="3"/>
        <v>6.3999999999999997E-5</v>
      </c>
      <c r="Q22" t="s">
        <v>73</v>
      </c>
      <c r="R22">
        <v>1.28E-6</v>
      </c>
      <c r="S22">
        <v>1.2799999999999999E-4</v>
      </c>
    </row>
    <row r="23" spans="1:19" x14ac:dyDescent="0.25">
      <c r="A23" s="16" t="s">
        <v>21</v>
      </c>
      <c r="B23" s="8" t="s">
        <v>46</v>
      </c>
      <c r="C23" s="2" t="s">
        <v>98</v>
      </c>
      <c r="D23" s="31" t="s">
        <v>83</v>
      </c>
      <c r="E23" s="6">
        <v>6.3999999999999997E-5</v>
      </c>
      <c r="F23" s="17">
        <f t="shared" si="0"/>
        <v>5.5296000000000003</v>
      </c>
      <c r="M23" t="s">
        <v>73</v>
      </c>
      <c r="N23" t="s">
        <v>72</v>
      </c>
      <c r="O23">
        <f t="shared" si="2"/>
        <v>1.2799999999999999E-5</v>
      </c>
      <c r="P23">
        <f t="shared" si="3"/>
        <v>3.1999999999999997E-4</v>
      </c>
      <c r="Q23" t="s">
        <v>73</v>
      </c>
      <c r="R23">
        <v>6.3999999999999997E-6</v>
      </c>
      <c r="S23">
        <v>6.3999999999999994E-4</v>
      </c>
    </row>
    <row r="24" spans="1:19" x14ac:dyDescent="0.25">
      <c r="A24" s="16" t="s">
        <v>22</v>
      </c>
      <c r="B24" s="8" t="s">
        <v>46</v>
      </c>
      <c r="C24" s="2" t="s">
        <v>95</v>
      </c>
      <c r="D24" s="31" t="s">
        <v>82</v>
      </c>
      <c r="E24" s="6">
        <v>1.50462962962963E-5</v>
      </c>
      <c r="F24" s="17">
        <f t="shared" si="0"/>
        <v>1.3000000000000003</v>
      </c>
      <c r="M24" t="s">
        <v>72</v>
      </c>
      <c r="N24" t="s">
        <v>73</v>
      </c>
      <c r="O24" s="5">
        <f t="shared" ref="O24:O26" si="7">E24/10</f>
        <v>1.5046296296296301E-6</v>
      </c>
      <c r="P24" s="5">
        <f t="shared" ref="P24:P26" si="8">E24*10</f>
        <v>1.50462962962963E-4</v>
      </c>
      <c r="Q24" t="s">
        <v>73</v>
      </c>
      <c r="R24">
        <v>1.5046296296296301E-6</v>
      </c>
      <c r="S24">
        <v>1.50462962962963E-4</v>
      </c>
    </row>
    <row r="25" spans="1:19" x14ac:dyDescent="0.25">
      <c r="A25" s="16" t="s">
        <v>23</v>
      </c>
      <c r="B25" s="8" t="s">
        <v>46</v>
      </c>
      <c r="C25" s="2" t="s">
        <v>96</v>
      </c>
      <c r="D25" s="31" t="s">
        <v>82</v>
      </c>
      <c r="E25" s="6">
        <v>1.50462962962963E-5</v>
      </c>
      <c r="F25" s="17">
        <f t="shared" si="0"/>
        <v>1.3000000000000003</v>
      </c>
      <c r="M25" t="s">
        <v>72</v>
      </c>
      <c r="N25" t="s">
        <v>73</v>
      </c>
      <c r="O25" s="5">
        <f t="shared" si="7"/>
        <v>1.5046296296296301E-6</v>
      </c>
      <c r="P25" s="5">
        <f t="shared" si="8"/>
        <v>1.50462962962963E-4</v>
      </c>
      <c r="Q25" t="s">
        <v>73</v>
      </c>
      <c r="R25">
        <v>1.5046296296296301E-6</v>
      </c>
      <c r="S25">
        <v>1.50462962962963E-4</v>
      </c>
    </row>
    <row r="26" spans="1:19" x14ac:dyDescent="0.25">
      <c r="A26" s="16" t="s">
        <v>24</v>
      </c>
      <c r="B26" s="8" t="s">
        <v>46</v>
      </c>
      <c r="C26" s="2" t="s">
        <v>97</v>
      </c>
      <c r="D26" s="31" t="s">
        <v>82</v>
      </c>
      <c r="E26" s="6">
        <v>6.7708333333333344E-5</v>
      </c>
      <c r="F26" s="17">
        <f t="shared" si="0"/>
        <v>5.8500000000000014</v>
      </c>
      <c r="M26" t="s">
        <v>72</v>
      </c>
      <c r="N26" t="s">
        <v>73</v>
      </c>
      <c r="O26" s="5">
        <f t="shared" si="7"/>
        <v>6.7708333333333347E-6</v>
      </c>
      <c r="P26" s="5">
        <f t="shared" si="8"/>
        <v>6.7708333333333346E-4</v>
      </c>
      <c r="Q26" t="s">
        <v>73</v>
      </c>
      <c r="R26">
        <v>6.7708333333333347E-6</v>
      </c>
      <c r="S26">
        <v>6.7708333333333346E-4</v>
      </c>
    </row>
    <row r="27" spans="1:19" ht="15.75" thickBot="1" x14ac:dyDescent="0.3">
      <c r="A27" s="18" t="s">
        <v>25</v>
      </c>
      <c r="B27" s="8" t="s">
        <v>46</v>
      </c>
      <c r="C27" s="2" t="s">
        <v>98</v>
      </c>
      <c r="D27" s="31" t="s">
        <v>82</v>
      </c>
      <c r="E27" s="20">
        <v>0</v>
      </c>
      <c r="F27" s="21">
        <f t="shared" si="0"/>
        <v>0</v>
      </c>
      <c r="M27" t="s">
        <v>72</v>
      </c>
      <c r="N27" t="s">
        <v>72</v>
      </c>
    </row>
    <row r="28" spans="1:19" x14ac:dyDescent="0.25">
      <c r="A28" s="12" t="s">
        <v>26</v>
      </c>
      <c r="B28" s="13" t="s">
        <v>53</v>
      </c>
      <c r="C28" s="13" t="s">
        <v>54</v>
      </c>
      <c r="D28" s="13" t="s">
        <v>82</v>
      </c>
      <c r="E28" s="22">
        <v>1</v>
      </c>
      <c r="F28" s="15"/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 t="s">
        <v>72</v>
      </c>
      <c r="N28" t="s">
        <v>72</v>
      </c>
    </row>
    <row r="29" spans="1:19" ht="15.75" thickBot="1" x14ac:dyDescent="0.3">
      <c r="A29" s="18" t="s">
        <v>27</v>
      </c>
      <c r="B29" s="19" t="s">
        <v>53</v>
      </c>
      <c r="C29" s="19" t="s">
        <v>54</v>
      </c>
      <c r="D29" s="19" t="s">
        <v>83</v>
      </c>
      <c r="E29" s="20">
        <v>1</v>
      </c>
      <c r="F29" s="21"/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 t="s">
        <v>72</v>
      </c>
      <c r="N29" t="s">
        <v>72</v>
      </c>
    </row>
    <row r="30" spans="1:19" x14ac:dyDescent="0.25">
      <c r="A30" s="12" t="s">
        <v>28</v>
      </c>
      <c r="B30" s="13" t="s">
        <v>46</v>
      </c>
      <c r="C30" s="13" t="s">
        <v>55</v>
      </c>
      <c r="D30" s="13" t="s">
        <v>83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K30">
        <v>0</v>
      </c>
      <c r="L30">
        <v>0</v>
      </c>
      <c r="M30" t="s">
        <v>73</v>
      </c>
      <c r="N30" t="s">
        <v>72</v>
      </c>
      <c r="O30" s="5">
        <f t="shared" ref="O30:O33" si="9">E30/10</f>
        <v>6.4814814814814807E-8</v>
      </c>
      <c r="P30" s="5">
        <f t="shared" ref="P30:P32" si="10">E30*10</f>
        <v>6.4814814814814812E-6</v>
      </c>
      <c r="Q30" t="s">
        <v>73</v>
      </c>
      <c r="R30">
        <v>6.4814814814814807E-8</v>
      </c>
      <c r="S30">
        <v>6.4814814814814812E-6</v>
      </c>
    </row>
    <row r="31" spans="1:19" x14ac:dyDescent="0.25">
      <c r="A31" s="16" t="s">
        <v>29</v>
      </c>
      <c r="B31" s="2" t="s">
        <v>46</v>
      </c>
      <c r="C31" s="2" t="s">
        <v>55</v>
      </c>
      <c r="D31" s="2" t="s">
        <v>82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K31">
        <v>0</v>
      </c>
      <c r="L31">
        <v>0</v>
      </c>
      <c r="M31" t="s">
        <v>72</v>
      </c>
      <c r="N31" t="s">
        <v>73</v>
      </c>
      <c r="O31" s="5">
        <f t="shared" si="9"/>
        <v>4.0509259259259258E-8</v>
      </c>
      <c r="P31" s="5">
        <f t="shared" si="10"/>
        <v>4.050925925925926E-6</v>
      </c>
      <c r="Q31" t="s">
        <v>73</v>
      </c>
      <c r="R31">
        <v>4.0509259259259258E-8</v>
      </c>
      <c r="S31">
        <v>4.050925925925926E-6</v>
      </c>
    </row>
    <row r="32" spans="1:19" x14ac:dyDescent="0.25">
      <c r="A32" s="16" t="s">
        <v>99</v>
      </c>
      <c r="B32" s="8" t="s">
        <v>52</v>
      </c>
      <c r="C32" s="2" t="s">
        <v>56</v>
      </c>
      <c r="D32" s="2" t="s">
        <v>82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K32">
        <v>0</v>
      </c>
      <c r="L32">
        <v>0</v>
      </c>
      <c r="M32" t="s">
        <v>72</v>
      </c>
      <c r="N32" t="s">
        <v>73</v>
      </c>
      <c r="O32" s="5">
        <f t="shared" si="9"/>
        <v>7.6967592592592605E-7</v>
      </c>
      <c r="P32" s="5">
        <f t="shared" si="10"/>
        <v>7.6967592592592601E-5</v>
      </c>
      <c r="Q32" t="s">
        <v>73</v>
      </c>
      <c r="R32">
        <v>7.6967592592592605E-7</v>
      </c>
      <c r="S32">
        <v>7.6967592592592601E-5</v>
      </c>
    </row>
    <row r="33" spans="1:19" x14ac:dyDescent="0.25">
      <c r="A33" s="16" t="s">
        <v>30</v>
      </c>
      <c r="B33" s="8" t="s">
        <v>51</v>
      </c>
      <c r="C33" s="9" t="s">
        <v>57</v>
      </c>
      <c r="D33" s="9" t="s">
        <v>82</v>
      </c>
      <c r="E33" s="10">
        <v>0.2502723352076287</v>
      </c>
      <c r="F33" s="17"/>
      <c r="G33" s="4">
        <f>$E33</f>
        <v>0.2502723352076287</v>
      </c>
      <c r="H33" s="4">
        <f t="shared" ref="H33:L33" si="11">$E33</f>
        <v>0.2502723352076287</v>
      </c>
      <c r="I33" s="4">
        <f t="shared" si="11"/>
        <v>0.2502723352076287</v>
      </c>
      <c r="J33" s="4"/>
      <c r="K33" s="4">
        <f t="shared" si="11"/>
        <v>0.2502723352076287</v>
      </c>
      <c r="L33" s="4">
        <f t="shared" si="11"/>
        <v>0.2502723352076287</v>
      </c>
      <c r="M33" t="s">
        <v>72</v>
      </c>
      <c r="N33" t="s">
        <v>73</v>
      </c>
      <c r="O33" s="5">
        <f t="shared" si="9"/>
        <v>2.502723352076287E-2</v>
      </c>
      <c r="P33" s="5">
        <f>E33*5</f>
        <v>1.2513616760381434</v>
      </c>
      <c r="Q33" t="s">
        <v>73</v>
      </c>
      <c r="R33">
        <v>2.502723352076287E-2</v>
      </c>
      <c r="S33">
        <v>2.5027233520762868</v>
      </c>
    </row>
    <row r="34" spans="1:19" ht="15.75" thickBot="1" x14ac:dyDescent="0.3">
      <c r="A34" s="18" t="s">
        <v>31</v>
      </c>
      <c r="B34" s="19" t="s">
        <v>46</v>
      </c>
      <c r="C34" s="19" t="s">
        <v>58</v>
      </c>
      <c r="D34" s="19" t="s">
        <v>84</v>
      </c>
      <c r="E34" s="20">
        <f>0.01/3600/24</f>
        <v>1.1574074074074074E-7</v>
      </c>
      <c r="F34" s="21">
        <f t="shared" si="0"/>
        <v>0.01</v>
      </c>
      <c r="G34">
        <f>$E34</f>
        <v>1.1574074074074074E-7</v>
      </c>
      <c r="H34">
        <f t="shared" ref="H34:L34" si="12">$E34</f>
        <v>1.1574074074074074E-7</v>
      </c>
      <c r="I34">
        <f t="shared" si="12"/>
        <v>1.1574074074074074E-7</v>
      </c>
      <c r="J34">
        <f t="shared" si="12"/>
        <v>1.1574074074074074E-7</v>
      </c>
      <c r="K34">
        <f t="shared" si="12"/>
        <v>1.1574074074074074E-7</v>
      </c>
      <c r="L34">
        <f t="shared" si="12"/>
        <v>1.1574074074074074E-7</v>
      </c>
      <c r="M34" t="s">
        <v>73</v>
      </c>
      <c r="N34" t="s">
        <v>72</v>
      </c>
      <c r="O34" s="5">
        <v>0</v>
      </c>
      <c r="P34" s="5">
        <f t="shared" ref="P34:P45" si="13">E34*10</f>
        <v>1.1574074074074074E-6</v>
      </c>
      <c r="Q34" t="s">
        <v>73</v>
      </c>
      <c r="R34">
        <v>0</v>
      </c>
      <c r="S34">
        <v>1.1574074074074074E-6</v>
      </c>
    </row>
    <row r="35" spans="1:19" x14ac:dyDescent="0.25">
      <c r="A35" s="3" t="s">
        <v>111</v>
      </c>
      <c r="B35" s="2" t="s">
        <v>46</v>
      </c>
      <c r="C35" s="2" t="s">
        <v>118</v>
      </c>
      <c r="D35" s="2" t="s">
        <v>83</v>
      </c>
      <c r="E35" s="6">
        <v>1.1574074074074101E-7</v>
      </c>
      <c r="F35" s="17">
        <f>E35*3600*24</f>
        <v>1.0000000000000023E-2</v>
      </c>
      <c r="G35">
        <v>0</v>
      </c>
      <c r="H35">
        <v>0</v>
      </c>
      <c r="I35">
        <v>0</v>
      </c>
      <c r="K35">
        <v>0</v>
      </c>
      <c r="L35">
        <v>0</v>
      </c>
      <c r="M35" t="s">
        <v>73</v>
      </c>
      <c r="N35" t="s">
        <v>72</v>
      </c>
    </row>
    <row r="36" spans="1:19" ht="15.75" thickBot="1" x14ac:dyDescent="0.3">
      <c r="A36" s="3" t="s">
        <v>113</v>
      </c>
      <c r="B36" s="19" t="s">
        <v>46</v>
      </c>
      <c r="C36" s="19" t="s">
        <v>118</v>
      </c>
      <c r="D36" s="19" t="s">
        <v>82</v>
      </c>
      <c r="E36" s="26">
        <v>1.1574074074074101E-7</v>
      </c>
      <c r="F36" s="21">
        <f>E36*3600*24</f>
        <v>1.0000000000000023E-2</v>
      </c>
      <c r="G36">
        <v>0</v>
      </c>
      <c r="H36">
        <v>0</v>
      </c>
      <c r="I36">
        <v>0</v>
      </c>
      <c r="K36">
        <v>0</v>
      </c>
      <c r="L36">
        <v>0</v>
      </c>
      <c r="M36" t="s">
        <v>72</v>
      </c>
      <c r="N36" t="s">
        <v>73</v>
      </c>
    </row>
    <row r="37" spans="1:19" x14ac:dyDescent="0.25">
      <c r="A37" s="3" t="s">
        <v>112</v>
      </c>
      <c r="B37" s="23" t="s">
        <v>51</v>
      </c>
      <c r="C37" s="24" t="s">
        <v>119</v>
      </c>
      <c r="D37" s="31" t="s">
        <v>83</v>
      </c>
      <c r="E37" s="10">
        <v>0.1427507995452611</v>
      </c>
      <c r="M37" t="s">
        <v>73</v>
      </c>
      <c r="N37" t="s">
        <v>72</v>
      </c>
    </row>
    <row r="38" spans="1:19" ht="15.75" thickBot="1" x14ac:dyDescent="0.3">
      <c r="A38" s="3" t="s">
        <v>114</v>
      </c>
      <c r="B38" s="8" t="s">
        <v>51</v>
      </c>
      <c r="C38" s="9" t="s">
        <v>119</v>
      </c>
      <c r="D38" s="9" t="s">
        <v>82</v>
      </c>
      <c r="E38" s="10">
        <v>0.1427507995452611</v>
      </c>
      <c r="G38" s="4">
        <f>$E38</f>
        <v>0.1427507995452611</v>
      </c>
      <c r="H38" s="4">
        <f t="shared" ref="H38:L38" si="14">$E38</f>
        <v>0.1427507995452611</v>
      </c>
      <c r="I38" s="4">
        <f t="shared" si="14"/>
        <v>0.1427507995452611</v>
      </c>
      <c r="J38" s="4"/>
      <c r="K38" s="4">
        <f t="shared" si="14"/>
        <v>0.1427507995452611</v>
      </c>
      <c r="L38" s="4">
        <f t="shared" si="14"/>
        <v>0.1427507995452611</v>
      </c>
      <c r="M38" t="s">
        <v>72</v>
      </c>
      <c r="N38" t="s">
        <v>73</v>
      </c>
    </row>
    <row r="39" spans="1:19" x14ac:dyDescent="0.25">
      <c r="A39" s="12" t="s">
        <v>32</v>
      </c>
      <c r="B39" s="23" t="s">
        <v>51</v>
      </c>
      <c r="C39" s="24" t="s">
        <v>59</v>
      </c>
      <c r="D39" s="31" t="s">
        <v>83</v>
      </c>
      <c r="E39" s="10">
        <v>0.1427507995452611</v>
      </c>
      <c r="F39" s="15"/>
      <c r="G39">
        <f t="shared" ref="G39:L40" si="15">$E39</f>
        <v>0.1427507995452611</v>
      </c>
      <c r="H39">
        <f t="shared" si="15"/>
        <v>0.1427507995452611</v>
      </c>
      <c r="I39">
        <f t="shared" si="15"/>
        <v>0.1427507995452611</v>
      </c>
      <c r="J39">
        <f t="shared" si="15"/>
        <v>0.1427507995452611</v>
      </c>
      <c r="K39">
        <f t="shared" si="15"/>
        <v>0.1427507995452611</v>
      </c>
      <c r="L39">
        <f t="shared" si="15"/>
        <v>0.1427507995452611</v>
      </c>
      <c r="M39" t="s">
        <v>73</v>
      </c>
      <c r="N39" t="s">
        <v>72</v>
      </c>
      <c r="O39" s="5">
        <f t="shared" ref="O39:O45" si="16">E39/10</f>
        <v>1.427507995452611E-2</v>
      </c>
      <c r="P39" s="5">
        <f t="shared" si="13"/>
        <v>1.4275079954526109</v>
      </c>
      <c r="Q39" t="s">
        <v>73</v>
      </c>
      <c r="R39">
        <v>1.427507995452611E-2</v>
      </c>
      <c r="S39">
        <v>1.4275079954526109</v>
      </c>
    </row>
    <row r="40" spans="1:19" x14ac:dyDescent="0.25">
      <c r="A40" s="16" t="s">
        <v>33</v>
      </c>
      <c r="B40" s="8" t="s">
        <v>51</v>
      </c>
      <c r="C40" s="9" t="s">
        <v>59</v>
      </c>
      <c r="D40" s="9" t="s">
        <v>82</v>
      </c>
      <c r="E40" s="10">
        <v>0.1427507995452611</v>
      </c>
      <c r="F40" s="17"/>
      <c r="G40">
        <f t="shared" si="15"/>
        <v>0.1427507995452611</v>
      </c>
      <c r="H40">
        <f t="shared" si="15"/>
        <v>0.1427507995452611</v>
      </c>
      <c r="I40">
        <f t="shared" si="15"/>
        <v>0.1427507995452611</v>
      </c>
      <c r="J40">
        <f t="shared" si="15"/>
        <v>0.1427507995452611</v>
      </c>
      <c r="K40">
        <f t="shared" si="15"/>
        <v>0.1427507995452611</v>
      </c>
      <c r="L40">
        <f t="shared" si="15"/>
        <v>0.1427507995452611</v>
      </c>
      <c r="M40" t="s">
        <v>72</v>
      </c>
      <c r="N40" t="s">
        <v>72</v>
      </c>
      <c r="O40" s="5">
        <f>E40/10</f>
        <v>1.427507995452611E-2</v>
      </c>
      <c r="P40" s="5">
        <f>E40*10</f>
        <v>1.4275079954526109</v>
      </c>
      <c r="Q40" t="s">
        <v>73</v>
      </c>
      <c r="R40">
        <v>1.427507995452611E-2</v>
      </c>
      <c r="S40">
        <v>1.4275079954526109</v>
      </c>
    </row>
    <row r="41" spans="1:19" x14ac:dyDescent="0.25">
      <c r="A41" s="16" t="s">
        <v>34</v>
      </c>
      <c r="B41" s="2" t="s">
        <v>46</v>
      </c>
      <c r="C41" s="2" t="s">
        <v>60</v>
      </c>
      <c r="D41" s="2" t="s">
        <v>83</v>
      </c>
      <c r="E41" s="6">
        <v>6.4814814814814799E-17</v>
      </c>
      <c r="F41" s="17">
        <f t="shared" si="0"/>
        <v>5.5999999999999988E-12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73</v>
      </c>
      <c r="N41" t="s">
        <v>72</v>
      </c>
      <c r="O41" s="5">
        <f t="shared" si="16"/>
        <v>6.4814814814814798E-18</v>
      </c>
      <c r="P41" s="5">
        <f t="shared" si="13"/>
        <v>6.4814814814814797E-16</v>
      </c>
      <c r="Q41" t="s">
        <v>73</v>
      </c>
      <c r="R41">
        <v>6.4814814814814798E-18</v>
      </c>
      <c r="S41">
        <v>6.4814814814814797E-16</v>
      </c>
    </row>
    <row r="42" spans="1:19" x14ac:dyDescent="0.25">
      <c r="A42" s="16" t="s">
        <v>35</v>
      </c>
      <c r="B42" s="2" t="s">
        <v>46</v>
      </c>
      <c r="C42" s="2" t="s">
        <v>60</v>
      </c>
      <c r="D42" s="2" t="s">
        <v>82</v>
      </c>
      <c r="E42" s="6">
        <v>4.0509259259259248E-17</v>
      </c>
      <c r="F42" s="17">
        <f t="shared" si="0"/>
        <v>3.4999999999999988E-12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72</v>
      </c>
      <c r="N42" t="s">
        <v>72</v>
      </c>
      <c r="O42" s="5">
        <f t="shared" si="16"/>
        <v>4.050925925925925E-18</v>
      </c>
      <c r="P42" s="5">
        <f t="shared" si="13"/>
        <v>4.0509259259259247E-16</v>
      </c>
      <c r="Q42" t="s">
        <v>73</v>
      </c>
      <c r="R42">
        <v>4.050925925925925E-18</v>
      </c>
      <c r="S42">
        <v>4.0509259259259247E-16</v>
      </c>
    </row>
    <row r="43" spans="1:19" ht="15.75" thickBot="1" x14ac:dyDescent="0.3">
      <c r="A43" s="16" t="s">
        <v>36</v>
      </c>
      <c r="B43" s="2" t="s">
        <v>46</v>
      </c>
      <c r="C43" s="2" t="s">
        <v>61</v>
      </c>
      <c r="D43" s="32" t="s">
        <v>82</v>
      </c>
      <c r="E43" s="20">
        <f>0.01/3600/24</f>
        <v>1.1574074074074074E-7</v>
      </c>
      <c r="F43" s="17">
        <f t="shared" si="0"/>
        <v>0.01</v>
      </c>
      <c r="G43">
        <v>0</v>
      </c>
      <c r="H43">
        <v>0</v>
      </c>
      <c r="I43">
        <v>0</v>
      </c>
      <c r="J43">
        <v>0</v>
      </c>
      <c r="K43" s="4">
        <f>E43</f>
        <v>1.1574074074074074E-7</v>
      </c>
      <c r="L43" s="4">
        <f>E43</f>
        <v>1.1574074074074074E-7</v>
      </c>
      <c r="M43" t="s">
        <v>72</v>
      </c>
      <c r="N43" t="s">
        <v>72</v>
      </c>
      <c r="O43" s="5">
        <f t="shared" si="16"/>
        <v>1.1574074074074074E-8</v>
      </c>
      <c r="P43" s="5">
        <f t="shared" si="13"/>
        <v>1.1574074074074074E-6</v>
      </c>
      <c r="Q43" t="s">
        <v>73</v>
      </c>
      <c r="R43">
        <v>1.1574074074074074E-8</v>
      </c>
      <c r="S43">
        <v>1.1574074074074074E-6</v>
      </c>
    </row>
    <row r="44" spans="1:19" ht="15.75" thickBot="1" x14ac:dyDescent="0.3">
      <c r="A44" s="16" t="s">
        <v>37</v>
      </c>
      <c r="B44" s="2" t="s">
        <v>46</v>
      </c>
      <c r="C44" s="2" t="s">
        <v>61</v>
      </c>
      <c r="D44" s="32" t="s">
        <v>83</v>
      </c>
      <c r="E44" s="20">
        <f>0.01/3600/24</f>
        <v>1.1574074074074074E-7</v>
      </c>
      <c r="F44" s="17">
        <f t="shared" si="0"/>
        <v>0.01</v>
      </c>
      <c r="G44">
        <v>0</v>
      </c>
      <c r="H44">
        <v>0</v>
      </c>
      <c r="I44">
        <v>0</v>
      </c>
      <c r="J44">
        <v>0</v>
      </c>
      <c r="K44" s="4">
        <f>E44</f>
        <v>1.1574074074074074E-7</v>
      </c>
      <c r="L44" s="4">
        <f>E44</f>
        <v>1.1574074074074074E-7</v>
      </c>
      <c r="M44" t="s">
        <v>72</v>
      </c>
      <c r="N44" t="s">
        <v>72</v>
      </c>
      <c r="O44" s="5">
        <f t="shared" si="16"/>
        <v>1.1574074074074074E-8</v>
      </c>
      <c r="P44" s="5">
        <f t="shared" si="13"/>
        <v>1.1574074074074074E-6</v>
      </c>
      <c r="Q44" t="s">
        <v>73</v>
      </c>
      <c r="R44">
        <v>1.1574074074074074E-8</v>
      </c>
      <c r="S44">
        <v>1.1574074074074074E-6</v>
      </c>
    </row>
    <row r="45" spans="1:19" x14ac:dyDescent="0.25">
      <c r="A45" s="16" t="s">
        <v>38</v>
      </c>
      <c r="B45" s="2" t="s">
        <v>46</v>
      </c>
      <c r="C45" s="2" t="s">
        <v>62</v>
      </c>
      <c r="D45" s="2" t="s">
        <v>83</v>
      </c>
      <c r="E45" s="6">
        <v>1.1574074074074101E-7</v>
      </c>
      <c r="F45" s="17">
        <f t="shared" si="0"/>
        <v>1.0000000000000023E-2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72</v>
      </c>
      <c r="N45" t="s">
        <v>72</v>
      </c>
      <c r="O45" s="5">
        <f t="shared" si="16"/>
        <v>1.15740740740741E-8</v>
      </c>
      <c r="P45" s="5">
        <f t="shared" si="13"/>
        <v>1.1574074074074101E-6</v>
      </c>
      <c r="Q45" t="s">
        <v>73</v>
      </c>
      <c r="R45">
        <v>1.15740740740741E-8</v>
      </c>
      <c r="S45">
        <v>1.1574074074074101E-6</v>
      </c>
    </row>
    <row r="46" spans="1:19" ht="15.75" thickBot="1" x14ac:dyDescent="0.3">
      <c r="A46" s="18" t="s">
        <v>39</v>
      </c>
      <c r="B46" s="19" t="s">
        <v>46</v>
      </c>
      <c r="C46" s="19" t="s">
        <v>62</v>
      </c>
      <c r="D46" s="19" t="s">
        <v>82</v>
      </c>
      <c r="E46" s="26">
        <v>1.1574074074074101E-7</v>
      </c>
      <c r="F46" s="21">
        <f t="shared" si="0"/>
        <v>1.0000000000000023E-2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72</v>
      </c>
      <c r="N46" t="s">
        <v>72</v>
      </c>
      <c r="O46" s="5">
        <f>E46/10</f>
        <v>1.15740740740741E-8</v>
      </c>
      <c r="P46" s="5">
        <f>E46*10</f>
        <v>1.1574074074074101E-6</v>
      </c>
      <c r="Q46" t="s">
        <v>73</v>
      </c>
      <c r="R46">
        <v>1.15740740740741E-8</v>
      </c>
      <c r="S46">
        <v>1.1574074074074101E-6</v>
      </c>
    </row>
    <row r="47" spans="1:19" x14ac:dyDescent="0.25">
      <c r="A47" s="16" t="s">
        <v>40</v>
      </c>
      <c r="B47" s="2" t="s">
        <v>46</v>
      </c>
      <c r="C47" s="2" t="s">
        <v>63</v>
      </c>
      <c r="D47" s="2" t="s">
        <v>83</v>
      </c>
      <c r="E47" s="6">
        <v>2.083333333333333E-6</v>
      </c>
      <c r="F47" s="17">
        <f t="shared" si="0"/>
        <v>0.17999999999999997</v>
      </c>
      <c r="M47" t="s">
        <v>72</v>
      </c>
      <c r="N47" t="s">
        <v>72</v>
      </c>
    </row>
    <row r="48" spans="1:19" x14ac:dyDescent="0.25">
      <c r="A48" s="16" t="s">
        <v>41</v>
      </c>
      <c r="B48" s="2" t="s">
        <v>46</v>
      </c>
      <c r="C48" s="2" t="s">
        <v>63</v>
      </c>
      <c r="D48" s="2" t="s">
        <v>82</v>
      </c>
      <c r="E48" s="6">
        <v>2.083333333333333E-6</v>
      </c>
      <c r="F48" s="17">
        <f t="shared" si="0"/>
        <v>0.17999999999999997</v>
      </c>
      <c r="M48" t="s">
        <v>72</v>
      </c>
      <c r="N48" t="s">
        <v>72</v>
      </c>
    </row>
    <row r="49" spans="1:14" x14ac:dyDescent="0.25">
      <c r="A49" s="16" t="s">
        <v>42</v>
      </c>
      <c r="B49" s="2" t="s">
        <v>65</v>
      </c>
      <c r="C49" s="2" t="s">
        <v>64</v>
      </c>
      <c r="D49" s="2" t="s">
        <v>83</v>
      </c>
      <c r="E49" s="7">
        <v>0.01</v>
      </c>
      <c r="F49" s="17"/>
      <c r="M49" t="s">
        <v>72</v>
      </c>
      <c r="N49" t="s">
        <v>72</v>
      </c>
    </row>
    <row r="50" spans="1:14" ht="15.75" thickBot="1" x14ac:dyDescent="0.3">
      <c r="A50" s="18" t="s">
        <v>43</v>
      </c>
      <c r="B50" s="19" t="s">
        <v>65</v>
      </c>
      <c r="C50" s="19" t="s">
        <v>64</v>
      </c>
      <c r="D50" s="19" t="s">
        <v>82</v>
      </c>
      <c r="E50" s="20">
        <v>0.01</v>
      </c>
      <c r="F50" s="21"/>
      <c r="M50" t="s">
        <v>72</v>
      </c>
      <c r="N50" t="s">
        <v>72</v>
      </c>
    </row>
    <row r="51" spans="1:14" x14ac:dyDescent="0.25">
      <c r="A51" s="3" t="s">
        <v>102</v>
      </c>
      <c r="B51" s="1" t="s">
        <v>107</v>
      </c>
      <c r="C51" s="1" t="s">
        <v>106</v>
      </c>
      <c r="D51" s="1" t="s">
        <v>83</v>
      </c>
      <c r="E51">
        <v>0.25</v>
      </c>
      <c r="M51" t="s">
        <v>72</v>
      </c>
      <c r="N51" t="s">
        <v>72</v>
      </c>
    </row>
    <row r="52" spans="1:14" x14ac:dyDescent="0.25">
      <c r="A52" s="3" t="s">
        <v>103</v>
      </c>
      <c r="B52" s="1" t="s">
        <v>107</v>
      </c>
      <c r="C52" s="1" t="s">
        <v>108</v>
      </c>
      <c r="D52" s="1" t="s">
        <v>83</v>
      </c>
      <c r="E52">
        <v>0.1</v>
      </c>
      <c r="M52" t="s">
        <v>72</v>
      </c>
      <c r="N52" t="s">
        <v>72</v>
      </c>
    </row>
    <row r="53" spans="1:14" x14ac:dyDescent="0.25">
      <c r="A53" s="3" t="s">
        <v>104</v>
      </c>
      <c r="B53" s="1" t="s">
        <v>107</v>
      </c>
      <c r="C53" s="1" t="s">
        <v>106</v>
      </c>
      <c r="D53" s="1" t="s">
        <v>82</v>
      </c>
      <c r="E53">
        <v>0.25</v>
      </c>
      <c r="M53" t="s">
        <v>72</v>
      </c>
      <c r="N53" t="s">
        <v>72</v>
      </c>
    </row>
    <row r="54" spans="1:14" x14ac:dyDescent="0.25">
      <c r="A54" s="3" t="s">
        <v>105</v>
      </c>
      <c r="B54" s="1" t="s">
        <v>107</v>
      </c>
      <c r="C54" s="1" t="s">
        <v>108</v>
      </c>
      <c r="D54" s="1" t="s">
        <v>82</v>
      </c>
      <c r="E54">
        <v>0.1</v>
      </c>
      <c r="M54" t="s">
        <v>72</v>
      </c>
      <c r="N54" t="s">
        <v>72</v>
      </c>
    </row>
    <row r="55" spans="1:14" x14ac:dyDescent="0.25">
      <c r="A55" s="3" t="s">
        <v>110</v>
      </c>
      <c r="B55" s="1" t="s">
        <v>46</v>
      </c>
      <c r="C55" t="s">
        <v>109</v>
      </c>
      <c r="D55" s="1" t="s">
        <v>83</v>
      </c>
      <c r="E55" s="5">
        <v>3.4999999999999997E-5</v>
      </c>
      <c r="F55" s="17">
        <f t="shared" ref="F55:F56" si="17">E55*3600*24</f>
        <v>3.024</v>
      </c>
      <c r="M55" t="s">
        <v>72</v>
      </c>
      <c r="N55" t="s">
        <v>72</v>
      </c>
    </row>
    <row r="56" spans="1:14" x14ac:dyDescent="0.25">
      <c r="A56" s="3" t="s">
        <v>121</v>
      </c>
      <c r="B56" s="1" t="s">
        <v>46</v>
      </c>
      <c r="C56" t="s">
        <v>109</v>
      </c>
      <c r="D56" s="1" t="s">
        <v>82</v>
      </c>
      <c r="E56" s="5">
        <v>3.4999999999999997E-5</v>
      </c>
      <c r="F56" s="17">
        <f t="shared" si="17"/>
        <v>3.024</v>
      </c>
      <c r="M56" t="s">
        <v>72</v>
      </c>
      <c r="N56" t="s">
        <v>72</v>
      </c>
    </row>
    <row r="57" spans="1:14" x14ac:dyDescent="0.25">
      <c r="A57" s="3" t="s">
        <v>115</v>
      </c>
      <c r="B57" s="1" t="s">
        <v>117</v>
      </c>
      <c r="C57" s="1" t="s">
        <v>120</v>
      </c>
      <c r="D57" s="2" t="s">
        <v>83</v>
      </c>
      <c r="E57" s="6">
        <v>1.1574074074074101E-7</v>
      </c>
      <c r="F57" s="17">
        <f t="shared" ref="F57:F58" si="18">E57*3600*24</f>
        <v>1.0000000000000023E-2</v>
      </c>
      <c r="G57">
        <v>0</v>
      </c>
      <c r="H57">
        <v>0</v>
      </c>
      <c r="J57">
        <v>0</v>
      </c>
      <c r="K57">
        <v>0</v>
      </c>
      <c r="L57">
        <v>0</v>
      </c>
      <c r="M57" t="s">
        <v>73</v>
      </c>
      <c r="N57" t="s">
        <v>72</v>
      </c>
    </row>
    <row r="58" spans="1:14" ht="15.75" thickBot="1" x14ac:dyDescent="0.3">
      <c r="A58" s="3" t="s">
        <v>116</v>
      </c>
      <c r="B58" s="1" t="s">
        <v>117</v>
      </c>
      <c r="C58" s="1" t="s">
        <v>120</v>
      </c>
      <c r="D58" s="19" t="s">
        <v>82</v>
      </c>
      <c r="E58" s="26">
        <v>1.1574074074074101E-7</v>
      </c>
      <c r="F58" s="21">
        <f t="shared" si="18"/>
        <v>1.0000000000000023E-2</v>
      </c>
      <c r="G58">
        <v>0</v>
      </c>
      <c r="H58">
        <v>0</v>
      </c>
      <c r="J58">
        <v>0</v>
      </c>
      <c r="K58">
        <v>0</v>
      </c>
      <c r="L58">
        <v>0</v>
      </c>
      <c r="M58" t="s">
        <v>72</v>
      </c>
      <c r="N58" t="s">
        <v>73</v>
      </c>
    </row>
  </sheetData>
  <autoFilter ref="A1:S5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66</v>
      </c>
    </row>
    <row r="20" spans="4:6" x14ac:dyDescent="0.25">
      <c r="D20">
        <v>0.7</v>
      </c>
      <c r="E20" t="s">
        <v>67</v>
      </c>
    </row>
    <row r="21" spans="4:6" x14ac:dyDescent="0.25">
      <c r="D21">
        <f>D20/ 100</f>
        <v>6.9999999999999993E-3</v>
      </c>
      <c r="E21" t="s">
        <v>68</v>
      </c>
      <c r="F21" t="s">
        <v>70</v>
      </c>
    </row>
    <row r="22" spans="4:6" x14ac:dyDescent="0.25">
      <c r="D22">
        <f>D21/3600</f>
        <v>1.9444444444444444E-6</v>
      </c>
      <c r="E22" t="s">
        <v>69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Osnat Weissberg</cp:lastModifiedBy>
  <dcterms:created xsi:type="dcterms:W3CDTF">2023-06-25T08:50:36Z</dcterms:created>
  <dcterms:modified xsi:type="dcterms:W3CDTF">2023-08-29T10:35:41Z</dcterms:modified>
</cp:coreProperties>
</file>