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eisberg\Documents\GitHub\recycle_model\genomic_traits\experimental assays\"/>
    </mc:Choice>
  </mc:AlternateContent>
  <xr:revisionPtr revIDLastSave="0" documentId="13_ncr:1_{977D5A73-03D9-44B4-B3E2-F98A106A6ECB}" xr6:coauthVersionLast="47" xr6:coauthVersionMax="47" xr10:uidLastSave="{00000000-0000-0000-0000-000000000000}"/>
  <bookViews>
    <workbookView xWindow="-120" yWindow="-120" windowWidth="29040" windowHeight="15720" xr2:uid="{600B41F4-FE38-448B-99BD-C3EB69F0B780}"/>
  </bookViews>
  <sheets>
    <sheet name="ROS detoxification" sheetId="1" r:id="rId1"/>
    <sheet name="proteolytic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2" l="1"/>
  <c r="E26" i="2"/>
  <c r="D26" i="2"/>
  <c r="H26" i="2" s="1"/>
  <c r="F25" i="2"/>
  <c r="E25" i="2"/>
  <c r="D25" i="2"/>
  <c r="F24" i="2"/>
  <c r="E24" i="2"/>
  <c r="D24" i="2"/>
  <c r="H24" i="2" s="1"/>
  <c r="F23" i="2"/>
  <c r="E23" i="2"/>
  <c r="D23" i="2"/>
  <c r="F22" i="2"/>
  <c r="E22" i="2"/>
  <c r="D22" i="2"/>
  <c r="H22" i="2" s="1"/>
  <c r="F21" i="2"/>
  <c r="E21" i="2"/>
  <c r="D21" i="2"/>
  <c r="F20" i="2"/>
  <c r="E20" i="2"/>
  <c r="D20" i="2"/>
  <c r="H20" i="2" s="1"/>
  <c r="F19" i="2"/>
  <c r="E19" i="2"/>
  <c r="D19" i="2"/>
  <c r="F18" i="2"/>
  <c r="E18" i="2"/>
  <c r="D18" i="2"/>
  <c r="F17" i="2"/>
  <c r="E17" i="2"/>
  <c r="D17" i="2"/>
  <c r="F16" i="2"/>
  <c r="E16" i="2"/>
  <c r="D16" i="2"/>
  <c r="F15" i="2"/>
  <c r="E15" i="2"/>
  <c r="D15" i="2"/>
  <c r="F14" i="2"/>
  <c r="E14" i="2"/>
  <c r="D14" i="2"/>
  <c r="F13" i="2"/>
  <c r="E13" i="2"/>
  <c r="D13" i="2"/>
  <c r="F12" i="2"/>
  <c r="E12" i="2"/>
  <c r="D12" i="2"/>
  <c r="F11" i="2"/>
  <c r="E11" i="2"/>
  <c r="D11" i="2"/>
  <c r="F10" i="2"/>
  <c r="E10" i="2"/>
  <c r="D10" i="2"/>
  <c r="F9" i="2"/>
  <c r="E9" i="2"/>
  <c r="D9" i="2"/>
  <c r="F8" i="2"/>
  <c r="E8" i="2"/>
  <c r="D8" i="2"/>
  <c r="F7" i="2"/>
  <c r="E7" i="2"/>
  <c r="D7" i="2"/>
  <c r="F6" i="2"/>
  <c r="E6" i="2"/>
  <c r="D6" i="2"/>
  <c r="F5" i="2"/>
  <c r="E5" i="2"/>
  <c r="D5" i="2"/>
  <c r="F4" i="2"/>
  <c r="E4" i="2"/>
  <c r="D4" i="2"/>
  <c r="F3" i="2"/>
  <c r="E3" i="2"/>
  <c r="D3" i="2"/>
  <c r="H17" i="2" l="1"/>
  <c r="H16" i="2"/>
  <c r="H14" i="2"/>
  <c r="H11" i="2"/>
  <c r="H19" i="2"/>
  <c r="H21" i="2"/>
  <c r="H23" i="2"/>
  <c r="G3" i="2"/>
  <c r="G5" i="2"/>
  <c r="G7" i="2"/>
  <c r="G9" i="2"/>
  <c r="H12" i="2"/>
  <c r="H18" i="2"/>
  <c r="H13" i="2"/>
  <c r="I13" i="2" s="1"/>
  <c r="H15" i="2"/>
  <c r="H25" i="2"/>
  <c r="G13" i="2"/>
  <c r="G16" i="2"/>
  <c r="G12" i="2"/>
  <c r="G15" i="2"/>
  <c r="G18" i="2"/>
  <c r="G4" i="2"/>
  <c r="G6" i="2"/>
  <c r="G8" i="2"/>
  <c r="G10" i="2"/>
  <c r="G11" i="2"/>
  <c r="G14" i="2"/>
  <c r="G17" i="2"/>
  <c r="H3" i="2"/>
  <c r="H4" i="2"/>
  <c r="H5" i="2"/>
  <c r="H6" i="2"/>
  <c r="I6" i="2" s="1"/>
  <c r="H7" i="2"/>
  <c r="H8" i="2"/>
  <c r="H9" i="2"/>
  <c r="I9" i="2" s="1"/>
  <c r="H10" i="2"/>
  <c r="G19" i="2"/>
  <c r="I19" i="2" s="1"/>
  <c r="G20" i="2"/>
  <c r="I20" i="2" s="1"/>
  <c r="G21" i="2"/>
  <c r="G22" i="2"/>
  <c r="I22" i="2" s="1"/>
  <c r="G23" i="2"/>
  <c r="G24" i="2"/>
  <c r="I24" i="2" s="1"/>
  <c r="G25" i="2"/>
  <c r="G26" i="2"/>
  <c r="I26" i="2" s="1"/>
  <c r="I17" i="2" l="1"/>
  <c r="I21" i="2"/>
  <c r="I15" i="2"/>
  <c r="I14" i="2"/>
  <c r="I16" i="2"/>
  <c r="I5" i="2"/>
  <c r="I11" i="2"/>
  <c r="I8" i="2"/>
  <c r="I12" i="2"/>
  <c r="I7" i="2"/>
  <c r="I18" i="2"/>
  <c r="I25" i="2"/>
  <c r="I4" i="2"/>
  <c r="I23" i="2"/>
  <c r="I3" i="2"/>
  <c r="I10" i="2"/>
</calcChain>
</file>

<file path=xl/sharedStrings.xml><?xml version="1.0" encoding="utf-8"?>
<sst xmlns="http://schemas.openxmlformats.org/spreadsheetml/2006/main" count="122" uniqueCount="45">
  <si>
    <t>avg fmoles cell-1 h-1</t>
  </si>
  <si>
    <t>sd</t>
  </si>
  <si>
    <t>*corrected cell density in red above (110625)</t>
  </si>
  <si>
    <t>Rep1</t>
  </si>
  <si>
    <t>Rep2</t>
  </si>
  <si>
    <t>Rep 1 abs</t>
  </si>
  <si>
    <t>Rep 2 abs</t>
  </si>
  <si>
    <t>Avg</t>
  </si>
  <si>
    <t>SD</t>
  </si>
  <si>
    <t>COV</t>
  </si>
  <si>
    <t>1A3_1</t>
  </si>
  <si>
    <t>CIP_1</t>
  </si>
  <si>
    <t>DSS-3_1</t>
  </si>
  <si>
    <t>nitzch_1</t>
  </si>
  <si>
    <t>HOT5_F3_1</t>
  </si>
  <si>
    <t>HOT5_C3_1</t>
  </si>
  <si>
    <t>Pgall_1</t>
  </si>
  <si>
    <t>HP15_1</t>
  </si>
  <si>
    <t>copied from ROS detoxification 030625-modified 110625.xlsx</t>
  </si>
  <si>
    <t>Strain</t>
  </si>
  <si>
    <t>Rep3</t>
  </si>
  <si>
    <t>Alteromonas</t>
  </si>
  <si>
    <t>Pseudoalteromonas</t>
  </si>
  <si>
    <t>Sulfitobacter</t>
  </si>
  <si>
    <t>Marinovum</t>
  </si>
  <si>
    <t>Roseovarius</t>
  </si>
  <si>
    <t>Phaeobacter</t>
  </si>
  <si>
    <t>Marinobacter</t>
  </si>
  <si>
    <t>MED4</t>
  </si>
  <si>
    <t>copied from Proteolysis 26032025 corrected 220625 modified calibration.xlsx</t>
  </si>
  <si>
    <t>Assay</t>
  </si>
  <si>
    <t>H2O2 degradation rate (fmoles cell-1 h-1)</t>
  </si>
  <si>
    <t>Leucine aminopeptidase (fmole product cell-1 h-1)</t>
  </si>
  <si>
    <t>Chemotrypsin-like activity (fmole product cell-1 h-1)</t>
  </si>
  <si>
    <t>Tryipsin-like (fmole product cell-1 h-1)</t>
  </si>
  <si>
    <t>Species</t>
  </si>
  <si>
    <t>Alteromonas macleodii 1A3</t>
  </si>
  <si>
    <t>Pseudoalteromonas haloplanktis</t>
  </si>
  <si>
    <t>Sulfitobacter pseudonitzschiae</t>
  </si>
  <si>
    <t>Ruegeria pomeroyi</t>
  </si>
  <si>
    <t>Marinovum 5F3</t>
  </si>
  <si>
    <t>Roseovarius 5C3</t>
  </si>
  <si>
    <t>Marinobacter adhaerens HP15</t>
  </si>
  <si>
    <t>Phaeobacter gallaeciensis</t>
  </si>
  <si>
    <t>Prochlorococcus MED4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</si>
</sst>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  <charset val="177"/>
    </font>
    <font>
      <sz val="11"/>
      <color rgb="FFFF0000"/>
      <name val="Calibri"/>
      <family val="2"/>
      <charset val="177"/>
    </font>
    <font>
      <sz val="11"/>
      <name val="Calibri"/>
      <family val="2"/>
      <charset val="177"/>
    </font>
    <font>
      <sz val="10"/>
      <name val="Arial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1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11" fontId="2" fillId="0" borderId="0" xfId="0" applyNumberFormat="1" applyFont="1"/>
    <xf numFmtId="0" fontId="2" fillId="0" borderId="0" xfId="0" applyFont="1"/>
    <xf numFmtId="2" fontId="2" fillId="0" borderId="0" xfId="0" applyNumberFormat="1" applyFont="1"/>
    <xf numFmtId="11" fontId="3" fillId="0" borderId="0" xfId="0" applyNumberFormat="1" applyFont="1"/>
    <xf numFmtId="2" fontId="3" fillId="0" borderId="0" xfId="0" applyNumberFormat="1" applyFont="1"/>
    <xf numFmtId="0" fontId="4" fillId="0" borderId="0" xfId="0" applyFont="1"/>
    <xf numFmtId="2" fontId="4" fillId="0" borderId="0" xfId="0" applyNumberFormat="1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campushaifaac-my.sharepoint.com/personal/oweissbe_campus_haifa_ac_il/Documents/Documents/thesis/thesis/interaction/recycle%20model/10cc%20paper/10cc%20paper%20revision/Proteolysis%2026032025%20corrected%20220625%20modified%20calibration.xlsx" TargetMode="External"/><Relationship Id="rId2" Type="http://schemas.microsoft.com/office/2019/04/relationships/externalLinkLongPath" Target="https://campushaifaac-my.sharepoint.com/personal/oweissbe_campus_haifa_ac_il/Documents/Documents/thesis/thesis/interaction/recycle%20model/10cc%20paper/10cc%20paper%20revision/Proteolysis%2026032025%20corrected%20220625%20modified%20calibration.xlsx?7649663F" TargetMode="External"/><Relationship Id="rId1" Type="http://schemas.openxmlformats.org/officeDocument/2006/relationships/externalLinkPath" Target="file:///\\7649663F\Proteolysis%2026032025%20corrected%20220625%20modified%20calibr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Cell counts and setup"/>
      <sheetName val="Results summary"/>
      <sheetName val="Plate 1 - T0"/>
      <sheetName val="Plate 2 - T0"/>
      <sheetName val="Plate 3 - T0"/>
      <sheetName val="Plate 4 - T0"/>
      <sheetName val="Plate 1 - T1"/>
      <sheetName val="Plate 2 - T1"/>
      <sheetName val="Plate 3 - T1"/>
      <sheetName val="Plate 4 - T1"/>
      <sheetName val="Plate 1 - T2"/>
      <sheetName val="Plate 2 - T2"/>
      <sheetName val="Plate 3 - T2"/>
      <sheetName val="Plate 4 - T2"/>
      <sheetName val="Plate 1 - Tn"/>
      <sheetName val="Plate 2 - Tn"/>
      <sheetName val="Plate 3 - Tn"/>
      <sheetName val="Plate 4 - Tn"/>
    </sheetNames>
    <sheetDataSet>
      <sheetData sheetId="0" refreshError="1"/>
      <sheetData sheetId="1">
        <row r="3">
          <cell r="B3">
            <v>0.87249999999999917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 refreshError="1"/>
      <sheetData sheetId="10">
        <row r="64">
          <cell r="R64">
            <v>0.3326784536347745</v>
          </cell>
          <cell r="S64">
            <v>0.43147482508736112</v>
          </cell>
          <cell r="T64">
            <v>0.29318196782268791</v>
          </cell>
        </row>
        <row r="65">
          <cell r="R65">
            <v>0.21382064853242513</v>
          </cell>
          <cell r="S65">
            <v>0.24942350782430964</v>
          </cell>
          <cell r="T65">
            <v>0.24439747852048069</v>
          </cell>
        </row>
        <row r="66">
          <cell r="R66">
            <v>3.0207638130623292E-2</v>
          </cell>
          <cell r="S66">
            <v>3.0557747629353278E-2</v>
          </cell>
          <cell r="T66">
            <v>2.9550931785969129E-2</v>
          </cell>
        </row>
        <row r="67">
          <cell r="R67">
            <v>5.1510190238752409E-3</v>
          </cell>
          <cell r="S67">
            <v>8.663775592426844E-3</v>
          </cell>
          <cell r="T67">
            <v>7.5107829058770424E-3</v>
          </cell>
        </row>
        <row r="68">
          <cell r="R68">
            <v>1.3272096075545286E-2</v>
          </cell>
          <cell r="S68">
            <v>1.2647029787411505E-2</v>
          </cell>
          <cell r="T68">
            <v>1.2935006961983344E-2</v>
          </cell>
        </row>
        <row r="69">
          <cell r="R69">
            <v>0.11171788694001562</v>
          </cell>
          <cell r="S69">
            <v>0.12272252598029183</v>
          </cell>
          <cell r="T69">
            <v>0.11789733739055494</v>
          </cell>
        </row>
        <row r="70">
          <cell r="R70">
            <v>1.7005486044277551E-2</v>
          </cell>
          <cell r="S70">
            <v>1.5649738664978902E-2</v>
          </cell>
          <cell r="T70">
            <v>1.5472810428896594E-2</v>
          </cell>
        </row>
        <row r="71">
          <cell r="R71">
            <v>1.8099579922534377E-4</v>
          </cell>
          <cell r="S71">
            <v>3.3207546725076204E-4</v>
          </cell>
          <cell r="T71">
            <v>1.2618506675876747E-4</v>
          </cell>
        </row>
      </sheetData>
      <sheetData sheetId="11">
        <row r="64">
          <cell r="R64">
            <v>3.1621272808135377E-2</v>
          </cell>
          <cell r="S64">
            <v>2.9249112797885498E-2</v>
          </cell>
          <cell r="T64">
            <v>2.936108588901366E-2</v>
          </cell>
        </row>
        <row r="65">
          <cell r="R65">
            <v>3.0361967909866851E-3</v>
          </cell>
          <cell r="S65">
            <v>8.4864863785914305E-3</v>
          </cell>
          <cell r="T65">
            <v>6.0523707227423404E-3</v>
          </cell>
        </row>
        <row r="66">
          <cell r="R66">
            <v>-1.3316818021393546E-2</v>
          </cell>
          <cell r="S66">
            <v>-1.3445516697109798E-2</v>
          </cell>
          <cell r="T66">
            <v>-1.2700109646387759E-2</v>
          </cell>
        </row>
        <row r="67">
          <cell r="R67">
            <v>-9.3066606743933741E-3</v>
          </cell>
          <cell r="S67">
            <v>-1.0264918490375065E-2</v>
          </cell>
          <cell r="T67">
            <v>-6.5187547905033016E-3</v>
          </cell>
        </row>
        <row r="68">
          <cell r="R68">
            <v>-1.2088060777568123E-3</v>
          </cell>
          <cell r="S68">
            <v>-1.4247372172054274E-3</v>
          </cell>
          <cell r="T68">
            <v>-7.9733166335629521E-4</v>
          </cell>
        </row>
        <row r="69">
          <cell r="R69">
            <v>7.1231113239964734E-3</v>
          </cell>
          <cell r="S69">
            <v>7.7977113455310106E-3</v>
          </cell>
          <cell r="T69">
            <v>1.0840305165284229E-2</v>
          </cell>
        </row>
        <row r="70">
          <cell r="R70">
            <v>-2.0348857208726191E-3</v>
          </cell>
          <cell r="S70">
            <v>-1.8781798250831427E-3</v>
          </cell>
          <cell r="T70">
            <v>-1.8486483728057557E-3</v>
          </cell>
        </row>
        <row r="71">
          <cell r="R71">
            <v>-2.6704757895581425E-4</v>
          </cell>
          <cell r="S71">
            <v>-3.700958945475501E-4</v>
          </cell>
          <cell r="T71">
            <v>-3.0666051785748839E-4</v>
          </cell>
        </row>
      </sheetData>
      <sheetData sheetId="12">
        <row r="64">
          <cell r="R64">
            <v>1.1951650408586952E-2</v>
          </cell>
          <cell r="S64">
            <v>1.1335779912439311E-2</v>
          </cell>
          <cell r="T64">
            <v>1.2393893341518598E-2</v>
          </cell>
        </row>
        <row r="65">
          <cell r="R65">
            <v>7.4611647922060128E-3</v>
          </cell>
          <cell r="S65">
            <v>5.9337556287891316E-3</v>
          </cell>
          <cell r="T65">
            <v>6.2940318895571635E-3</v>
          </cell>
        </row>
        <row r="66">
          <cell r="R66">
            <v>-5.8876482142090139E-3</v>
          </cell>
          <cell r="S66">
            <v>-9.4341890548492197E-3</v>
          </cell>
          <cell r="T66">
            <v>-9.3631814730831542E-3</v>
          </cell>
        </row>
        <row r="67">
          <cell r="R67">
            <v>3.0604024910441591E-2</v>
          </cell>
          <cell r="S67">
            <v>2.949114080082603E-2</v>
          </cell>
          <cell r="T67">
            <v>3.1545014499941383E-2</v>
          </cell>
        </row>
        <row r="68">
          <cell r="R68">
            <v>-6.6204357239771458E-4</v>
          </cell>
          <cell r="S68">
            <v>-8.2528439358384772E-4</v>
          </cell>
          <cell r="T68">
            <v>-8.5666413252131709E-4</v>
          </cell>
        </row>
        <row r="69">
          <cell r="R69">
            <v>-4.7911490497655456E-3</v>
          </cell>
          <cell r="S69">
            <v>-7.0023780717814108E-3</v>
          </cell>
          <cell r="T69">
            <v>-6.1841365431375122E-3</v>
          </cell>
        </row>
        <row r="70">
          <cell r="R70">
            <v>-1.2301277597353997E-3</v>
          </cell>
          <cell r="S70">
            <v>-1.1751928237441541E-3</v>
          </cell>
          <cell r="T70">
            <v>-1.1186468925625493E-3</v>
          </cell>
        </row>
        <row r="71">
          <cell r="R71">
            <v>-1.8918695982645637E-4</v>
          </cell>
          <cell r="S71">
            <v>-1.8004733940807859E-4</v>
          </cell>
          <cell r="T71">
            <v>-1.4894458651987529E-4</v>
          </cell>
        </row>
      </sheetData>
      <sheetData sheetId="13" refreshError="1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8A168-C48E-4507-B9CC-323A1683FC42}">
  <dimension ref="A1:M22"/>
  <sheetViews>
    <sheetView tabSelected="1" workbookViewId="0">
      <selection activeCell="J3" sqref="J3"/>
    </sheetView>
  </sheetViews>
  <sheetFormatPr defaultRowHeight="15" x14ac:dyDescent="0.25"/>
  <cols>
    <col min="1" max="1" width="27" customWidth="1"/>
    <col min="2" max="2" width="12" customWidth="1"/>
    <col min="3" max="3" width="38.42578125" bestFit="1" customWidth="1"/>
  </cols>
  <sheetData>
    <row r="1" spans="1:13" x14ac:dyDescent="0.25">
      <c r="A1" t="s">
        <v>18</v>
      </c>
    </row>
    <row r="2" spans="1:13" x14ac:dyDescent="0.25">
      <c r="A2" t="s">
        <v>35</v>
      </c>
      <c r="B2" s="1" t="s">
        <v>19</v>
      </c>
      <c r="C2" s="1" t="s">
        <v>30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0</v>
      </c>
      <c r="L2" s="1" t="s">
        <v>1</v>
      </c>
      <c r="M2" s="1"/>
    </row>
    <row r="3" spans="1:13" x14ac:dyDescent="0.25">
      <c r="A3" t="s">
        <v>36</v>
      </c>
      <c r="B3" s="1" t="s">
        <v>10</v>
      </c>
      <c r="C3" s="1" t="s">
        <v>31</v>
      </c>
      <c r="D3" s="2">
        <v>-8.5192687931107569E-2</v>
      </c>
      <c r="E3" s="2">
        <v>-6.2940267139812725E-2</v>
      </c>
      <c r="F3" s="2">
        <v>8.5192687931107569E-2</v>
      </c>
      <c r="G3" s="2">
        <v>6.2940267139812725E-2</v>
      </c>
      <c r="H3" s="2">
        <v>7.406647753546014E-2</v>
      </c>
      <c r="I3" s="2">
        <v>1.5734837639341109E-2</v>
      </c>
      <c r="J3" s="3">
        <v>0.2124420947628822</v>
      </c>
      <c r="K3" s="4">
        <v>7.406647753546014E-2</v>
      </c>
      <c r="L3" s="4">
        <v>1.5734837639341109E-2</v>
      </c>
      <c r="M3" s="1"/>
    </row>
    <row r="4" spans="1:13" x14ac:dyDescent="0.25">
      <c r="A4" t="s">
        <v>37</v>
      </c>
      <c r="B4" s="1" t="s">
        <v>11</v>
      </c>
      <c r="C4" s="1" t="s">
        <v>31</v>
      </c>
      <c r="D4" s="2">
        <v>-7.0229028856940823E-2</v>
      </c>
      <c r="E4" s="2">
        <v>-4.964169946575047E-2</v>
      </c>
      <c r="F4" s="2">
        <v>7.0229028856940823E-2</v>
      </c>
      <c r="G4" s="2">
        <v>4.964169946575047E-2</v>
      </c>
      <c r="H4" s="2">
        <v>5.993536416134565E-2</v>
      </c>
      <c r="I4" s="2">
        <v>1.4557440219031811E-2</v>
      </c>
      <c r="J4" s="3">
        <v>0.24288565561799655</v>
      </c>
      <c r="K4" s="4">
        <v>5.993536416134565E-2</v>
      </c>
      <c r="L4" s="4">
        <v>1.4557440219031811E-2</v>
      </c>
      <c r="M4" s="1"/>
    </row>
    <row r="5" spans="1:13" x14ac:dyDescent="0.25">
      <c r="A5" t="s">
        <v>39</v>
      </c>
      <c r="B5" s="1" t="s">
        <v>12</v>
      </c>
      <c r="C5" s="1" t="s">
        <v>31</v>
      </c>
      <c r="D5" s="2">
        <v>-6.4274770035325068E-3</v>
      </c>
      <c r="E5" s="2">
        <v>-7.9619695963120581E-3</v>
      </c>
      <c r="F5" s="2">
        <v>6.4274770035325068E-3</v>
      </c>
      <c r="G5" s="2">
        <v>7.9619695963120581E-3</v>
      </c>
      <c r="H5" s="2">
        <v>7.1947232999222815E-3</v>
      </c>
      <c r="I5" s="2">
        <v>1.0850501180349472E-3</v>
      </c>
      <c r="J5" s="3">
        <v>0.15081193157861514</v>
      </c>
      <c r="K5" s="4">
        <v>7.1947232999222815E-3</v>
      </c>
      <c r="L5" s="4">
        <v>1.0850501180349472E-3</v>
      </c>
      <c r="M5" s="1"/>
    </row>
    <row r="6" spans="1:13" x14ac:dyDescent="0.25">
      <c r="A6" t="s">
        <v>38</v>
      </c>
      <c r="B6" s="1" t="s">
        <v>13</v>
      </c>
      <c r="C6" s="1" t="s">
        <v>31</v>
      </c>
      <c r="D6" s="2">
        <v>-1.0570441895019551E-2</v>
      </c>
      <c r="E6" s="5">
        <v>-8.9414340604347456E-3</v>
      </c>
      <c r="F6" s="2">
        <v>1.0570441895019551E-2</v>
      </c>
      <c r="G6" s="5">
        <v>8.9414340604347456E-3</v>
      </c>
      <c r="H6" s="5">
        <v>9.7559379777271485E-3</v>
      </c>
      <c r="I6" s="5">
        <v>1.1518824864409308E-3</v>
      </c>
      <c r="J6" s="7">
        <v>0.1180698861627333</v>
      </c>
      <c r="K6" s="4">
        <v>9.7559379777271485E-3</v>
      </c>
      <c r="L6" s="4">
        <v>1.1518824864409308E-3</v>
      </c>
      <c r="M6" s="6" t="s">
        <v>2</v>
      </c>
    </row>
    <row r="7" spans="1:13" x14ac:dyDescent="0.25">
      <c r="A7" t="s">
        <v>40</v>
      </c>
      <c r="B7" s="1" t="s">
        <v>14</v>
      </c>
      <c r="C7" s="1" t="s">
        <v>31</v>
      </c>
      <c r="D7" s="2">
        <v>-2.871217019135068E-2</v>
      </c>
      <c r="E7" s="5">
        <v>-2.3353530609610592E-2</v>
      </c>
      <c r="F7" s="2">
        <v>2.871217019135068E-2</v>
      </c>
      <c r="G7" s="5">
        <v>2.3353530609610592E-2</v>
      </c>
      <c r="H7" s="5">
        <v>2.6032850400480635E-2</v>
      </c>
      <c r="I7" s="5">
        <v>3.7891303861830599E-3</v>
      </c>
      <c r="J7" s="7">
        <v>0.14555188263645161</v>
      </c>
      <c r="K7" s="4">
        <v>2.6032850400480635E-2</v>
      </c>
      <c r="L7" s="4">
        <v>3.7891303861830599E-3</v>
      </c>
      <c r="M7" s="6" t="s">
        <v>2</v>
      </c>
    </row>
    <row r="8" spans="1:13" x14ac:dyDescent="0.25">
      <c r="A8" t="s">
        <v>41</v>
      </c>
      <c r="B8" s="1" t="s">
        <v>15</v>
      </c>
      <c r="C8" s="1" t="s">
        <v>31</v>
      </c>
      <c r="D8" s="5">
        <v>-3.5323825787579215E-3</v>
      </c>
      <c r="E8" s="2">
        <v>-8.2692462968740714E-3</v>
      </c>
      <c r="F8" s="5">
        <v>8.2692462968740714E-3</v>
      </c>
      <c r="G8" s="2">
        <v>8.2692462968740714E-3</v>
      </c>
      <c r="H8" s="5">
        <v>5.9008144378159969E-3</v>
      </c>
      <c r="I8" s="5">
        <v>3.3494684566364526E-3</v>
      </c>
      <c r="J8" s="3">
        <v>7.7822625387486494E-2</v>
      </c>
      <c r="K8" s="4">
        <v>5.9008144378159969E-3</v>
      </c>
      <c r="L8" s="4">
        <v>3.3494684566364526E-3</v>
      </c>
      <c r="M8" s="6" t="s">
        <v>2</v>
      </c>
    </row>
    <row r="9" spans="1:13" x14ac:dyDescent="0.25">
      <c r="A9" t="s">
        <v>43</v>
      </c>
      <c r="B9" s="1" t="s">
        <v>16</v>
      </c>
      <c r="C9" s="1" t="s">
        <v>31</v>
      </c>
      <c r="D9" s="2">
        <v>-0.14798104630862755</v>
      </c>
      <c r="E9" s="2">
        <v>-0.17260917492015837</v>
      </c>
      <c r="F9" s="2">
        <v>0.14798104630862755</v>
      </c>
      <c r="G9" s="2">
        <v>0.17260917492015837</v>
      </c>
      <c r="H9" s="2">
        <v>0.16029511061439294</v>
      </c>
      <c r="I9" s="2">
        <v>1.7414716749147879E-2</v>
      </c>
      <c r="J9" s="3">
        <v>0.10864159663011087</v>
      </c>
      <c r="K9" s="4">
        <v>0.16029511061439294</v>
      </c>
      <c r="L9" s="4">
        <v>1.7414716749147879E-2</v>
      </c>
      <c r="M9" s="1"/>
    </row>
    <row r="10" spans="1:13" x14ac:dyDescent="0.25">
      <c r="A10" t="s">
        <v>42</v>
      </c>
      <c r="B10" s="1" t="s">
        <v>17</v>
      </c>
      <c r="C10" s="1" t="s">
        <v>31</v>
      </c>
      <c r="D10" s="8">
        <v>-9.4483272951446182E-3</v>
      </c>
      <c r="E10" s="8">
        <v>-9.4570493031161489E-3</v>
      </c>
      <c r="F10" s="8">
        <v>9.4483272951446182E-3</v>
      </c>
      <c r="G10" s="8">
        <v>9.4570493031161489E-3</v>
      </c>
      <c r="H10" s="8">
        <v>9.4526882991303844E-3</v>
      </c>
      <c r="I10" s="8">
        <v>6.1673909822324344E-6</v>
      </c>
      <c r="J10" s="9">
        <v>6.5244836040979101E-4</v>
      </c>
      <c r="K10" s="4">
        <v>9.4526882991303844E-3</v>
      </c>
      <c r="L10" s="4">
        <v>6.1673909822324344E-6</v>
      </c>
      <c r="M10" s="1"/>
    </row>
    <row r="13" spans="1:13" x14ac:dyDescent="0.25">
      <c r="D13" s="12"/>
      <c r="E13" s="12"/>
      <c r="F13" s="12"/>
      <c r="G13" s="12"/>
      <c r="H13" s="12"/>
      <c r="I13" s="12"/>
    </row>
    <row r="14" spans="1:13" x14ac:dyDescent="0.25">
      <c r="D14" s="12"/>
      <c r="E14" s="12"/>
      <c r="F14" s="12"/>
      <c r="G14" s="12"/>
      <c r="H14" s="12"/>
      <c r="I14" s="12"/>
    </row>
    <row r="15" spans="1:13" x14ac:dyDescent="0.25">
      <c r="D15" s="12"/>
      <c r="E15" s="12"/>
      <c r="F15" s="12"/>
      <c r="G15" s="12"/>
      <c r="H15" s="12"/>
      <c r="I15" s="12"/>
    </row>
    <row r="16" spans="1:13" x14ac:dyDescent="0.25">
      <c r="D16" s="12"/>
      <c r="E16" s="12"/>
      <c r="F16" s="12"/>
      <c r="G16" s="12"/>
      <c r="H16" s="12"/>
      <c r="I16" s="12"/>
    </row>
    <row r="17" spans="4:9" x14ac:dyDescent="0.25">
      <c r="D17" s="12"/>
      <c r="E17" s="12"/>
      <c r="F17" s="12"/>
      <c r="G17" s="12"/>
      <c r="H17" s="12"/>
      <c r="I17" s="12"/>
    </row>
    <row r="18" spans="4:9" x14ac:dyDescent="0.25">
      <c r="D18" s="12"/>
      <c r="E18" s="12"/>
      <c r="F18" s="12"/>
      <c r="G18" s="12"/>
      <c r="H18" s="12"/>
      <c r="I18" s="12"/>
    </row>
    <row r="19" spans="4:9" x14ac:dyDescent="0.25">
      <c r="D19" s="12"/>
      <c r="E19" s="12"/>
      <c r="F19" s="12"/>
      <c r="G19" s="12"/>
      <c r="H19" s="12"/>
      <c r="I19" s="12"/>
    </row>
    <row r="20" spans="4:9" x14ac:dyDescent="0.25">
      <c r="D20" s="12"/>
      <c r="E20" s="12"/>
      <c r="F20" s="12"/>
      <c r="G20" s="12"/>
      <c r="H20" s="12"/>
      <c r="I20" s="12"/>
    </row>
    <row r="21" spans="4:9" x14ac:dyDescent="0.25">
      <c r="D21" s="12"/>
      <c r="E21" s="12"/>
      <c r="F21" s="12"/>
      <c r="G21" s="12"/>
      <c r="H21" s="12"/>
      <c r="I21" s="12"/>
    </row>
    <row r="22" spans="4:9" x14ac:dyDescent="0.25">
      <c r="D22" s="12"/>
      <c r="E22" s="12"/>
      <c r="F22" s="12"/>
      <c r="G22" s="12"/>
      <c r="H22" s="12"/>
      <c r="I22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C9D7F-EE03-43BA-87A6-5D65F3CE7940}">
  <dimension ref="A1:I26"/>
  <sheetViews>
    <sheetView workbookViewId="0">
      <selection activeCell="C13" sqref="C13"/>
    </sheetView>
  </sheetViews>
  <sheetFormatPr defaultRowHeight="15" x14ac:dyDescent="0.25"/>
  <cols>
    <col min="1" max="1" width="20.28515625" customWidth="1"/>
    <col min="2" max="2" width="31.140625" bestFit="1" customWidth="1"/>
    <col min="3" max="3" width="46.7109375" bestFit="1" customWidth="1"/>
  </cols>
  <sheetData>
    <row r="1" spans="1:9" x14ac:dyDescent="0.25">
      <c r="A1" s="10" t="s">
        <v>29</v>
      </c>
      <c r="B1" s="10"/>
      <c r="C1" s="10"/>
    </row>
    <row r="2" spans="1:9" x14ac:dyDescent="0.25">
      <c r="A2" s="10" t="s">
        <v>19</v>
      </c>
      <c r="B2" t="s">
        <v>35</v>
      </c>
      <c r="C2" s="10" t="s">
        <v>30</v>
      </c>
      <c r="D2" s="11" t="s">
        <v>3</v>
      </c>
      <c r="E2" s="10" t="s">
        <v>4</v>
      </c>
      <c r="F2" s="10" t="s">
        <v>20</v>
      </c>
      <c r="G2" s="10" t="s">
        <v>7</v>
      </c>
      <c r="H2" s="10" t="s">
        <v>8</v>
      </c>
      <c r="I2" s="10" t="s">
        <v>9</v>
      </c>
    </row>
    <row r="3" spans="1:9" x14ac:dyDescent="0.25">
      <c r="A3" t="s">
        <v>21</v>
      </c>
      <c r="B3" t="s">
        <v>36</v>
      </c>
      <c r="C3" t="s">
        <v>32</v>
      </c>
      <c r="D3">
        <f>'[1]Plate 1 - T2'!R64</f>
        <v>0.3326784536347745</v>
      </c>
      <c r="E3">
        <f>'[1]Plate 1 - T2'!S64</f>
        <v>0.43147482508736112</v>
      </c>
      <c r="F3">
        <f>'[1]Plate 1 - T2'!T64</f>
        <v>0.29318196782268791</v>
      </c>
      <c r="G3">
        <f>AVERAGE(D3:F3)</f>
        <v>0.35244508218160786</v>
      </c>
      <c r="H3">
        <f>STDEV(D3:F3)</f>
        <v>7.1233898501262646E-2</v>
      </c>
      <c r="I3">
        <f>H3/G3</f>
        <v>0.2021134698782866</v>
      </c>
    </row>
    <row r="4" spans="1:9" x14ac:dyDescent="0.25">
      <c r="A4" t="s">
        <v>22</v>
      </c>
      <c r="B4" t="s">
        <v>37</v>
      </c>
      <c r="C4" t="s">
        <v>32</v>
      </c>
      <c r="D4">
        <f>'[1]Plate 1 - T2'!R65</f>
        <v>0.21382064853242513</v>
      </c>
      <c r="E4">
        <f>'[1]Plate 1 - T2'!S65</f>
        <v>0.24942350782430964</v>
      </c>
      <c r="F4">
        <f>'[1]Plate 1 - T2'!T65</f>
        <v>0.24439747852048069</v>
      </c>
      <c r="G4">
        <f t="shared" ref="G4:G10" si="0">AVERAGE(D4:F4)</f>
        <v>0.23588054495907182</v>
      </c>
      <c r="H4">
        <f t="shared" ref="H4:H10" si="1">STDEV(D4:F4)</f>
        <v>1.9269004006604008E-2</v>
      </c>
      <c r="I4">
        <f t="shared" ref="I4:I10" si="2">H4/G4</f>
        <v>8.1689670548910326E-2</v>
      </c>
    </row>
    <row r="5" spans="1:9" x14ac:dyDescent="0.25">
      <c r="A5" t="s">
        <v>23</v>
      </c>
      <c r="B5" t="s">
        <v>38</v>
      </c>
      <c r="C5" t="s">
        <v>32</v>
      </c>
      <c r="D5">
        <f>'[1]Plate 1 - T2'!R66</f>
        <v>3.0207638130623292E-2</v>
      </c>
      <c r="E5">
        <f>'[1]Plate 1 - T2'!S66</f>
        <v>3.0557747629353278E-2</v>
      </c>
      <c r="F5">
        <f>'[1]Plate 1 - T2'!T66</f>
        <v>2.9550931785969129E-2</v>
      </c>
      <c r="G5">
        <f t="shared" si="0"/>
        <v>3.0105439181981899E-2</v>
      </c>
      <c r="H5">
        <f t="shared" si="1"/>
        <v>5.1112914654702281E-4</v>
      </c>
      <c r="I5">
        <f t="shared" si="2"/>
        <v>1.6977966787242005E-2</v>
      </c>
    </row>
    <row r="6" spans="1:9" x14ac:dyDescent="0.25">
      <c r="A6" t="s">
        <v>24</v>
      </c>
      <c r="B6" t="s">
        <v>40</v>
      </c>
      <c r="C6" t="s">
        <v>32</v>
      </c>
      <c r="D6">
        <f>'[1]Plate 1 - T2'!R67</f>
        <v>5.1510190238752409E-3</v>
      </c>
      <c r="E6">
        <f>'[1]Plate 1 - T2'!S67</f>
        <v>8.663775592426844E-3</v>
      </c>
      <c r="F6">
        <f>'[1]Plate 1 - T2'!T67</f>
        <v>7.5107829058770424E-3</v>
      </c>
      <c r="G6">
        <f t="shared" si="0"/>
        <v>7.1085258407263749E-3</v>
      </c>
      <c r="H6">
        <f t="shared" si="1"/>
        <v>1.7905928452116994E-3</v>
      </c>
      <c r="I6">
        <f t="shared" si="2"/>
        <v>0.2518936957298491</v>
      </c>
    </row>
    <row r="7" spans="1:9" x14ac:dyDescent="0.25">
      <c r="A7" t="s">
        <v>25</v>
      </c>
      <c r="B7" t="s">
        <v>41</v>
      </c>
      <c r="C7" t="s">
        <v>32</v>
      </c>
      <c r="D7">
        <f>'[1]Plate 1 - T2'!R68</f>
        <v>1.3272096075545286E-2</v>
      </c>
      <c r="E7">
        <f>'[1]Plate 1 - T2'!S68</f>
        <v>1.2647029787411505E-2</v>
      </c>
      <c r="F7">
        <f>'[1]Plate 1 - T2'!T68</f>
        <v>1.2935006961983344E-2</v>
      </c>
      <c r="G7">
        <f t="shared" si="0"/>
        <v>1.2951377608313379E-2</v>
      </c>
      <c r="H7">
        <f t="shared" si="1"/>
        <v>3.1285454237757693E-4</v>
      </c>
      <c r="I7">
        <f t="shared" si="2"/>
        <v>2.4156082220686569E-2</v>
      </c>
    </row>
    <row r="8" spans="1:9" x14ac:dyDescent="0.25">
      <c r="A8" t="s">
        <v>26</v>
      </c>
      <c r="B8" t="s">
        <v>43</v>
      </c>
      <c r="C8" t="s">
        <v>32</v>
      </c>
      <c r="D8">
        <f>'[1]Plate 1 - T2'!R69</f>
        <v>0.11171788694001562</v>
      </c>
      <c r="E8">
        <f>'[1]Plate 1 - T2'!S69</f>
        <v>0.12272252598029183</v>
      </c>
      <c r="F8">
        <f>'[1]Plate 1 - T2'!T69</f>
        <v>0.11789733739055494</v>
      </c>
      <c r="G8">
        <f t="shared" si="0"/>
        <v>0.11744591677028747</v>
      </c>
      <c r="H8">
        <f t="shared" si="1"/>
        <v>5.5161903098057477E-3</v>
      </c>
      <c r="I8">
        <f t="shared" si="2"/>
        <v>4.6967919034553302E-2</v>
      </c>
    </row>
    <row r="9" spans="1:9" x14ac:dyDescent="0.25">
      <c r="A9" t="s">
        <v>27</v>
      </c>
      <c r="B9" t="s">
        <v>42</v>
      </c>
      <c r="C9" t="s">
        <v>32</v>
      </c>
      <c r="D9">
        <f>'[1]Plate 1 - T2'!R70</f>
        <v>1.7005486044277551E-2</v>
      </c>
      <c r="E9">
        <f>'[1]Plate 1 - T2'!S70</f>
        <v>1.5649738664978902E-2</v>
      </c>
      <c r="F9">
        <f>'[1]Plate 1 - T2'!T70</f>
        <v>1.5472810428896594E-2</v>
      </c>
      <c r="G9">
        <f t="shared" si="0"/>
        <v>1.6042678379384352E-2</v>
      </c>
      <c r="H9">
        <f t="shared" si="1"/>
        <v>8.3849558726544556E-4</v>
      </c>
      <c r="I9">
        <f t="shared" si="2"/>
        <v>5.2266558453416018E-2</v>
      </c>
    </row>
    <row r="10" spans="1:9" x14ac:dyDescent="0.25">
      <c r="A10" t="s">
        <v>28</v>
      </c>
      <c r="B10" t="s">
        <v>44</v>
      </c>
      <c r="C10" t="s">
        <v>32</v>
      </c>
      <c r="D10">
        <f>'[1]Plate 1 - T2'!R71</f>
        <v>1.8099579922534377E-4</v>
      </c>
      <c r="E10">
        <f>'[1]Plate 1 - T2'!S71</f>
        <v>3.3207546725076204E-4</v>
      </c>
      <c r="F10">
        <f>'[1]Plate 1 - T2'!T71</f>
        <v>1.2618506675876747E-4</v>
      </c>
      <c r="G10">
        <f t="shared" si="0"/>
        <v>2.1308544441162445E-4</v>
      </c>
      <c r="H10">
        <f t="shared" si="1"/>
        <v>1.0663031112129664E-4</v>
      </c>
      <c r="I10">
        <f t="shared" si="2"/>
        <v>0.50041105067371572</v>
      </c>
    </row>
    <row r="11" spans="1:9" x14ac:dyDescent="0.25">
      <c r="A11" t="s">
        <v>21</v>
      </c>
      <c r="B11" t="s">
        <v>36</v>
      </c>
      <c r="C11" t="s">
        <v>33</v>
      </c>
      <c r="D11">
        <f>'[1]Plate 2 - T2'!R64</f>
        <v>3.1621272808135377E-2</v>
      </c>
      <c r="E11">
        <f>'[1]Plate 2 - T2'!S64</f>
        <v>2.9249112797885498E-2</v>
      </c>
      <c r="F11">
        <f>'[1]Plate 2 - T2'!T64</f>
        <v>2.936108588901366E-2</v>
      </c>
      <c r="G11">
        <f>AVERAGE(D11:F11)</f>
        <v>3.0077157165011512E-2</v>
      </c>
      <c r="H11">
        <f>STDEV(D11:F11)</f>
        <v>1.3384148582517568E-3</v>
      </c>
      <c r="I11">
        <f>H11/G11</f>
        <v>4.4499380407159055E-2</v>
      </c>
    </row>
    <row r="12" spans="1:9" x14ac:dyDescent="0.25">
      <c r="A12" t="s">
        <v>22</v>
      </c>
      <c r="B12" t="s">
        <v>37</v>
      </c>
      <c r="C12" t="s">
        <v>33</v>
      </c>
      <c r="D12">
        <f>'[1]Plate 2 - T2'!R65</f>
        <v>3.0361967909866851E-3</v>
      </c>
      <c r="E12">
        <f>'[1]Plate 2 - T2'!S65</f>
        <v>8.4864863785914305E-3</v>
      </c>
      <c r="F12">
        <f>'[1]Plate 2 - T2'!T65</f>
        <v>6.0523707227423404E-3</v>
      </c>
      <c r="G12">
        <f t="shared" ref="G12:G18" si="3">AVERAGE(D12:F12)</f>
        <v>5.8583512974401527E-3</v>
      </c>
      <c r="H12">
        <f t="shared" ref="H12:H18" si="4">STDEV(D12:F12)</f>
        <v>2.7303199080390035E-3</v>
      </c>
      <c r="I12">
        <f t="shared" ref="I12:I18" si="5">H12/G12</f>
        <v>0.46605602317362493</v>
      </c>
    </row>
    <row r="13" spans="1:9" x14ac:dyDescent="0.25">
      <c r="A13" t="s">
        <v>23</v>
      </c>
      <c r="B13" t="s">
        <v>38</v>
      </c>
      <c r="C13" t="s">
        <v>33</v>
      </c>
      <c r="D13">
        <f>'[1]Plate 2 - T2'!R66</f>
        <v>-1.3316818021393546E-2</v>
      </c>
      <c r="E13">
        <f>'[1]Plate 2 - T2'!S66</f>
        <v>-1.3445516697109798E-2</v>
      </c>
      <c r="F13">
        <f>'[1]Plate 2 - T2'!T66</f>
        <v>-1.2700109646387759E-2</v>
      </c>
      <c r="G13">
        <f t="shared" si="3"/>
        <v>-1.3154148121630368E-2</v>
      </c>
      <c r="H13">
        <f t="shared" si="4"/>
        <v>3.9843950611511173E-4</v>
      </c>
      <c r="I13">
        <f t="shared" si="5"/>
        <v>-3.0290027330612711E-2</v>
      </c>
    </row>
    <row r="14" spans="1:9" x14ac:dyDescent="0.25">
      <c r="A14" t="s">
        <v>24</v>
      </c>
      <c r="B14" t="s">
        <v>40</v>
      </c>
      <c r="C14" t="s">
        <v>33</v>
      </c>
      <c r="D14">
        <f>'[1]Plate 2 - T2'!R67</f>
        <v>-9.3066606743933741E-3</v>
      </c>
      <c r="E14">
        <f>'[1]Plate 2 - T2'!S67</f>
        <v>-1.0264918490375065E-2</v>
      </c>
      <c r="F14">
        <f>'[1]Plate 2 - T2'!T67</f>
        <v>-6.5187547905033016E-3</v>
      </c>
      <c r="G14">
        <f t="shared" si="3"/>
        <v>-8.6967779850905813E-3</v>
      </c>
      <c r="H14">
        <f t="shared" si="4"/>
        <v>1.9461251983345345E-3</v>
      </c>
      <c r="I14">
        <f t="shared" si="5"/>
        <v>-0.22377542598775041</v>
      </c>
    </row>
    <row r="15" spans="1:9" x14ac:dyDescent="0.25">
      <c r="A15" t="s">
        <v>25</v>
      </c>
      <c r="B15" t="s">
        <v>41</v>
      </c>
      <c r="C15" t="s">
        <v>33</v>
      </c>
      <c r="D15">
        <f>'[1]Plate 2 - T2'!R68</f>
        <v>-1.2088060777568123E-3</v>
      </c>
      <c r="E15">
        <f>'[1]Plate 2 - T2'!S68</f>
        <v>-1.4247372172054274E-3</v>
      </c>
      <c r="F15">
        <f>'[1]Plate 2 - T2'!T68</f>
        <v>-7.9733166335629521E-4</v>
      </c>
      <c r="G15">
        <f t="shared" si="3"/>
        <v>-1.1436249861061785E-3</v>
      </c>
      <c r="H15">
        <f t="shared" si="4"/>
        <v>3.1874105992444766E-4</v>
      </c>
      <c r="I15">
        <f t="shared" si="5"/>
        <v>-0.27871117175368759</v>
      </c>
    </row>
    <row r="16" spans="1:9" x14ac:dyDescent="0.25">
      <c r="A16" t="s">
        <v>26</v>
      </c>
      <c r="B16" t="s">
        <v>43</v>
      </c>
      <c r="C16" t="s">
        <v>33</v>
      </c>
      <c r="D16">
        <f>'[1]Plate 2 - T2'!R69</f>
        <v>7.1231113239964734E-3</v>
      </c>
      <c r="E16">
        <f>'[1]Plate 2 - T2'!S69</f>
        <v>7.7977113455310106E-3</v>
      </c>
      <c r="F16">
        <f>'[1]Plate 2 - T2'!T69</f>
        <v>1.0840305165284229E-2</v>
      </c>
      <c r="G16">
        <f t="shared" si="3"/>
        <v>8.5870426116039043E-3</v>
      </c>
      <c r="H16">
        <f t="shared" si="4"/>
        <v>1.9803195194531319E-3</v>
      </c>
      <c r="I16">
        <f t="shared" si="5"/>
        <v>0.23061717625309933</v>
      </c>
    </row>
    <row r="17" spans="1:9" x14ac:dyDescent="0.25">
      <c r="A17" t="s">
        <v>27</v>
      </c>
      <c r="B17" t="s">
        <v>42</v>
      </c>
      <c r="C17" t="s">
        <v>33</v>
      </c>
      <c r="D17">
        <f>'[1]Plate 2 - T2'!R70</f>
        <v>-2.0348857208726191E-3</v>
      </c>
      <c r="E17">
        <f>'[1]Plate 2 - T2'!S70</f>
        <v>-1.8781798250831427E-3</v>
      </c>
      <c r="F17">
        <f>'[1]Plate 2 - T2'!T70</f>
        <v>-1.8486483728057557E-3</v>
      </c>
      <c r="G17">
        <f t="shared" si="3"/>
        <v>-1.9205713062538392E-3</v>
      </c>
      <c r="H17">
        <f t="shared" si="4"/>
        <v>1.0009428410568031E-4</v>
      </c>
      <c r="I17">
        <f t="shared" si="5"/>
        <v>-5.211693196693578E-2</v>
      </c>
    </row>
    <row r="18" spans="1:9" x14ac:dyDescent="0.25">
      <c r="A18" t="s">
        <v>28</v>
      </c>
      <c r="B18" t="s">
        <v>44</v>
      </c>
      <c r="C18" t="s">
        <v>33</v>
      </c>
      <c r="D18">
        <f>'[1]Plate 2 - T2'!R71</f>
        <v>-2.6704757895581425E-4</v>
      </c>
      <c r="E18">
        <f>'[1]Plate 2 - T2'!S71</f>
        <v>-3.700958945475501E-4</v>
      </c>
      <c r="F18">
        <f>'[1]Plate 2 - T2'!T71</f>
        <v>-3.0666051785748839E-4</v>
      </c>
      <c r="G18">
        <f t="shared" si="3"/>
        <v>-3.1460133045361756E-4</v>
      </c>
      <c r="H18">
        <f t="shared" si="4"/>
        <v>5.1981065928745925E-5</v>
      </c>
      <c r="I18">
        <f t="shared" si="5"/>
        <v>-0.16522837285460756</v>
      </c>
    </row>
    <row r="19" spans="1:9" x14ac:dyDescent="0.25">
      <c r="A19" t="s">
        <v>21</v>
      </c>
      <c r="B19" t="s">
        <v>36</v>
      </c>
      <c r="C19" t="s">
        <v>34</v>
      </c>
      <c r="D19">
        <f>'[1]Plate 3 - T2'!R64</f>
        <v>1.1951650408586952E-2</v>
      </c>
      <c r="E19">
        <f>'[1]Plate 3 - T2'!S64</f>
        <v>1.1335779912439311E-2</v>
      </c>
      <c r="F19">
        <f>'[1]Plate 3 - T2'!T64</f>
        <v>1.2393893341518598E-2</v>
      </c>
      <c r="G19">
        <f>AVERAGE(D19:F19)</f>
        <v>1.189377455418162E-2</v>
      </c>
      <c r="H19">
        <f>STDEV(D19:F19)</f>
        <v>5.3142564681415429E-4</v>
      </c>
      <c r="I19">
        <f>H19/G19</f>
        <v>4.4680992093238843E-2</v>
      </c>
    </row>
    <row r="20" spans="1:9" x14ac:dyDescent="0.25">
      <c r="A20" t="s">
        <v>22</v>
      </c>
      <c r="B20" t="s">
        <v>37</v>
      </c>
      <c r="C20" t="s">
        <v>34</v>
      </c>
      <c r="D20">
        <f>'[1]Plate 3 - T2'!R65</f>
        <v>7.4611647922060128E-3</v>
      </c>
      <c r="E20">
        <f>'[1]Plate 3 - T2'!S65</f>
        <v>5.9337556287891316E-3</v>
      </c>
      <c r="F20">
        <f>'[1]Plate 3 - T2'!T65</f>
        <v>6.2940318895571635E-3</v>
      </c>
      <c r="G20">
        <f t="shared" ref="G20:G26" si="6">AVERAGE(D20:F20)</f>
        <v>6.5629841035174359E-3</v>
      </c>
      <c r="H20">
        <f t="shared" ref="H20:H26" si="7">STDEV(D20:F20)</f>
        <v>7.9843356528145996E-4</v>
      </c>
      <c r="I20">
        <f t="shared" ref="I20:I26" si="8">H20/G20</f>
        <v>0.12165709267123456</v>
      </c>
    </row>
    <row r="21" spans="1:9" x14ac:dyDescent="0.25">
      <c r="A21" t="s">
        <v>23</v>
      </c>
      <c r="B21" t="s">
        <v>38</v>
      </c>
      <c r="C21" t="s">
        <v>34</v>
      </c>
      <c r="D21">
        <f>'[1]Plate 3 - T2'!R66</f>
        <v>-5.8876482142090139E-3</v>
      </c>
      <c r="E21">
        <f>'[1]Plate 3 - T2'!S66</f>
        <v>-9.4341890548492197E-3</v>
      </c>
      <c r="F21">
        <f>'[1]Plate 3 - T2'!T66</f>
        <v>-9.3631814730831542E-3</v>
      </c>
      <c r="G21">
        <f t="shared" si="6"/>
        <v>-8.2283395807137959E-3</v>
      </c>
      <c r="H21">
        <f t="shared" si="7"/>
        <v>2.0274090791178733E-3</v>
      </c>
      <c r="I21">
        <f t="shared" si="8"/>
        <v>-0.24639346240277538</v>
      </c>
    </row>
    <row r="22" spans="1:9" x14ac:dyDescent="0.25">
      <c r="A22" t="s">
        <v>24</v>
      </c>
      <c r="B22" t="s">
        <v>40</v>
      </c>
      <c r="C22" t="s">
        <v>34</v>
      </c>
      <c r="D22">
        <f>'[1]Plate 3 - T2'!R67</f>
        <v>3.0604024910441591E-2</v>
      </c>
      <c r="E22">
        <f>'[1]Plate 3 - T2'!S67</f>
        <v>2.949114080082603E-2</v>
      </c>
      <c r="F22">
        <f>'[1]Plate 3 - T2'!T67</f>
        <v>3.1545014499941383E-2</v>
      </c>
      <c r="G22">
        <f t="shared" si="6"/>
        <v>3.0546726737069669E-2</v>
      </c>
      <c r="H22">
        <f t="shared" si="7"/>
        <v>1.0281350122835354E-3</v>
      </c>
      <c r="I22">
        <f t="shared" si="8"/>
        <v>3.3657780132489698E-2</v>
      </c>
    </row>
    <row r="23" spans="1:9" x14ac:dyDescent="0.25">
      <c r="A23" t="s">
        <v>25</v>
      </c>
      <c r="B23" t="s">
        <v>41</v>
      </c>
      <c r="C23" t="s">
        <v>34</v>
      </c>
      <c r="D23">
        <f>'[1]Plate 3 - T2'!R68</f>
        <v>-6.6204357239771458E-4</v>
      </c>
      <c r="E23">
        <f>'[1]Plate 3 - T2'!S68</f>
        <v>-8.2528439358384772E-4</v>
      </c>
      <c r="F23">
        <f>'[1]Plate 3 - T2'!T68</f>
        <v>-8.5666413252131709E-4</v>
      </c>
      <c r="G23">
        <f t="shared" si="6"/>
        <v>-7.8133069950095965E-4</v>
      </c>
      <c r="H23">
        <f t="shared" si="7"/>
        <v>1.044903633037768E-4</v>
      </c>
      <c r="I23">
        <f t="shared" si="8"/>
        <v>-0.13373385094239276</v>
      </c>
    </row>
    <row r="24" spans="1:9" x14ac:dyDescent="0.25">
      <c r="A24" t="s">
        <v>26</v>
      </c>
      <c r="B24" t="s">
        <v>43</v>
      </c>
      <c r="C24" t="s">
        <v>34</v>
      </c>
      <c r="D24">
        <f>'[1]Plate 3 - T2'!R69</f>
        <v>-4.7911490497655456E-3</v>
      </c>
      <c r="E24">
        <f>'[1]Plate 3 - T2'!S69</f>
        <v>-7.0023780717814108E-3</v>
      </c>
      <c r="F24">
        <f>'[1]Plate 3 - T2'!T69</f>
        <v>-6.1841365431375122E-3</v>
      </c>
      <c r="G24">
        <f t="shared" si="6"/>
        <v>-5.9925545548948226E-3</v>
      </c>
      <c r="H24">
        <f t="shared" si="7"/>
        <v>1.1179942712803033E-3</v>
      </c>
      <c r="I24">
        <f t="shared" si="8"/>
        <v>-0.18656388707669022</v>
      </c>
    </row>
    <row r="25" spans="1:9" x14ac:dyDescent="0.25">
      <c r="A25" t="s">
        <v>27</v>
      </c>
      <c r="B25" t="s">
        <v>42</v>
      </c>
      <c r="C25" t="s">
        <v>34</v>
      </c>
      <c r="D25">
        <f>'[1]Plate 3 - T2'!R70</f>
        <v>-1.2301277597353997E-3</v>
      </c>
      <c r="E25">
        <f>'[1]Plate 3 - T2'!S70</f>
        <v>-1.1751928237441541E-3</v>
      </c>
      <c r="F25">
        <f>'[1]Plate 3 - T2'!T70</f>
        <v>-1.1186468925625493E-3</v>
      </c>
      <c r="G25">
        <f t="shared" si="6"/>
        <v>-1.1746558253473676E-3</v>
      </c>
      <c r="H25">
        <f t="shared" si="7"/>
        <v>5.5742373575775304E-5</v>
      </c>
      <c r="I25">
        <f t="shared" si="8"/>
        <v>-4.7454217970009427E-2</v>
      </c>
    </row>
    <row r="26" spans="1:9" x14ac:dyDescent="0.25">
      <c r="A26" t="s">
        <v>28</v>
      </c>
      <c r="B26" t="s">
        <v>44</v>
      </c>
      <c r="C26" t="s">
        <v>34</v>
      </c>
      <c r="D26">
        <f>'[1]Plate 3 - T2'!R71</f>
        <v>-1.8918695982645637E-4</v>
      </c>
      <c r="E26">
        <f>'[1]Plate 3 - T2'!S71</f>
        <v>-1.8004733940807859E-4</v>
      </c>
      <c r="F26">
        <f>'[1]Plate 3 - T2'!T71</f>
        <v>-1.4894458651987529E-4</v>
      </c>
      <c r="G26">
        <f t="shared" si="6"/>
        <v>-1.7272629525147008E-4</v>
      </c>
      <c r="H26">
        <f t="shared" si="7"/>
        <v>2.1096455104917892E-5</v>
      </c>
      <c r="I26">
        <f t="shared" si="8"/>
        <v>-0.12213806284795158</v>
      </c>
    </row>
  </sheetData>
  <phoneticPr fontId="5" type="noConversion"/>
  <conditionalFormatting sqref="D3:G10">
    <cfRule type="colorScale" priority="3">
      <colorScale>
        <cfvo type="min"/>
        <cfvo type="max"/>
        <color rgb="FFFCFCFF"/>
        <color rgb="FFF8696B"/>
      </colorScale>
    </cfRule>
  </conditionalFormatting>
  <conditionalFormatting sqref="D11:G18">
    <cfRule type="colorScale" priority="2">
      <colorScale>
        <cfvo type="min"/>
        <cfvo type="max"/>
        <color rgb="FFFCFCFF"/>
        <color rgb="FFF8696B"/>
      </colorScale>
    </cfRule>
  </conditionalFormatting>
  <conditionalFormatting sqref="D20:G2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ROS detoxification</vt:lpstr>
      <vt:lpstr>proteolytic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אסנת ויסברג</dc:creator>
  <cp:lastModifiedBy>אסנת ויסברג</cp:lastModifiedBy>
  <dcterms:created xsi:type="dcterms:W3CDTF">2025-07-16T06:03:45Z</dcterms:created>
  <dcterms:modified xsi:type="dcterms:W3CDTF">2025-07-16T09:12:15Z</dcterms:modified>
</cp:coreProperties>
</file>