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4fb6d1e31ee37/Bureau/Ph.D UQAM 2020-2024/Expérience 1/Analyse résultats 2019-2020/Analyse pour manuscrit/raw_data/"/>
    </mc:Choice>
  </mc:AlternateContent>
  <xr:revisionPtr revIDLastSave="342" documentId="14_{55432874-4542-433B-A188-5BB81764E335}" xr6:coauthVersionLast="47" xr6:coauthVersionMax="47" xr10:uidLastSave="{D6C47209-013E-45A4-8E5F-976CDD6BC806}"/>
  <bookViews>
    <workbookView xWindow="-108" yWindow="-108" windowWidth="23256" windowHeight="13896" xr2:uid="{1CC1D3B5-89EB-4FDF-94E6-CBA0BE1BCF77}"/>
  </bookViews>
  <sheets>
    <sheet name="Sheet1" sheetId="1" r:id="rId1"/>
  </sheets>
  <definedNames>
    <definedName name="_xlnm._FilterDatabase" localSheetId="0" hidden="1">Sheet1!$A$1:$BH$145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" i="1" l="1"/>
  <c r="AI4" i="1"/>
  <c r="AI5" i="1"/>
  <c r="AI10" i="1"/>
  <c r="AI11" i="1"/>
  <c r="AI12" i="1"/>
  <c r="AI13" i="1"/>
  <c r="AI18" i="1"/>
  <c r="AI19" i="1"/>
  <c r="AI20" i="1"/>
  <c r="AI21" i="1"/>
  <c r="AI26" i="1"/>
  <c r="AI27" i="1"/>
  <c r="AI28" i="1"/>
  <c r="AI29" i="1"/>
  <c r="AI34" i="1"/>
  <c r="AI35" i="1"/>
  <c r="AI36" i="1"/>
  <c r="AI37" i="1"/>
  <c r="AI42" i="1"/>
  <c r="AI43" i="1"/>
  <c r="AI44" i="1"/>
  <c r="AI45" i="1"/>
  <c r="AI50" i="1"/>
  <c r="AI51" i="1"/>
  <c r="AI52" i="1"/>
  <c r="AI53" i="1"/>
  <c r="AI58" i="1"/>
  <c r="AI59" i="1"/>
  <c r="AI60" i="1"/>
  <c r="AI61" i="1"/>
  <c r="AI66" i="1"/>
  <c r="AI67" i="1"/>
  <c r="AI68" i="1"/>
  <c r="AI69" i="1"/>
  <c r="AI74" i="1"/>
  <c r="AI75" i="1"/>
  <c r="AI76" i="1"/>
  <c r="AI77" i="1"/>
  <c r="AI82" i="1"/>
  <c r="AI83" i="1"/>
  <c r="AI84" i="1"/>
  <c r="AI85" i="1"/>
  <c r="AI90" i="1"/>
  <c r="AI91" i="1"/>
  <c r="AI92" i="1"/>
  <c r="AI93" i="1"/>
  <c r="AI98" i="1"/>
  <c r="AI99" i="1"/>
  <c r="AI100" i="1"/>
  <c r="AI101" i="1"/>
  <c r="AI106" i="1"/>
  <c r="AI107" i="1"/>
  <c r="AI108" i="1"/>
  <c r="AI109" i="1"/>
  <c r="AI114" i="1"/>
  <c r="AI115" i="1"/>
  <c r="AI116" i="1"/>
  <c r="AI117" i="1"/>
  <c r="AI122" i="1"/>
  <c r="AI123" i="1"/>
  <c r="AI124" i="1"/>
  <c r="AI125" i="1"/>
  <c r="AI130" i="1"/>
  <c r="AI131" i="1"/>
  <c r="AI132" i="1"/>
  <c r="AI133" i="1"/>
  <c r="AI138" i="1"/>
  <c r="AI139" i="1"/>
  <c r="AI140" i="1"/>
  <c r="AI141" i="1"/>
  <c r="AI2" i="1"/>
  <c r="AW42" i="1"/>
  <c r="AW74" i="1"/>
  <c r="N113" i="1"/>
  <c r="N112" i="1"/>
  <c r="N111" i="1"/>
  <c r="N110" i="1"/>
  <c r="N109" i="1"/>
  <c r="N108" i="1"/>
  <c r="N107" i="1"/>
  <c r="N106" i="1"/>
  <c r="N89" i="1"/>
  <c r="N88" i="1"/>
  <c r="N87" i="1"/>
  <c r="N86" i="1"/>
  <c r="N85" i="1"/>
  <c r="N84" i="1"/>
  <c r="N83" i="1"/>
  <c r="N8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2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0D79DC-B53C-41A2-AE36-1E6D897411A8}" keepAlive="1" name="Query - MAP_400120" description="Connection to the 'MAP_400120' query in the workbook." type="5" refreshedVersion="7" background="1" saveData="1">
    <dbPr connection="Provider=Microsoft.Mashup.OleDb.1;Data Source=$Workbook$;Location=MAP_400120;Extended Properties=&quot;&quot;" command="SELECT * FROM [MAP_400120]"/>
  </connection>
</connections>
</file>

<file path=xl/sharedStrings.xml><?xml version="1.0" encoding="utf-8"?>
<sst xmlns="http://schemas.openxmlformats.org/spreadsheetml/2006/main" count="2508" uniqueCount="286">
  <si>
    <t>seq</t>
  </si>
  <si>
    <t>annee</t>
  </si>
  <si>
    <t>ferme</t>
  </si>
  <si>
    <t>site</t>
  </si>
  <si>
    <t>parcelle</t>
  </si>
  <si>
    <t>horizon</t>
  </si>
  <si>
    <t>F_Annee</t>
  </si>
  <si>
    <t>gGlypho</t>
  </si>
  <si>
    <t>gTravail</t>
  </si>
  <si>
    <t>gSysteme</t>
  </si>
  <si>
    <t>gSysteme2</t>
  </si>
  <si>
    <t>intGlyphoApp</t>
  </si>
  <si>
    <t>gAMPAqt</t>
  </si>
  <si>
    <t>AMPA</t>
  </si>
  <si>
    <t>Rendement</t>
  </si>
  <si>
    <t>ADN_sec</t>
  </si>
  <si>
    <t>BT_sec</t>
  </si>
  <si>
    <t>CT_sec</t>
  </si>
  <si>
    <t>MO</t>
  </si>
  <si>
    <t>P</t>
  </si>
  <si>
    <t>K</t>
  </si>
  <si>
    <t>Ca</t>
  </si>
  <si>
    <t>Mg</t>
  </si>
  <si>
    <t>Al</t>
  </si>
  <si>
    <t>B</t>
  </si>
  <si>
    <t>Cu</t>
  </si>
  <si>
    <t>Fe</t>
  </si>
  <si>
    <t>Mn</t>
  </si>
  <si>
    <t>Zn</t>
  </si>
  <si>
    <t>Na</t>
  </si>
  <si>
    <t>Cactif</t>
  </si>
  <si>
    <t>C</t>
  </si>
  <si>
    <t>N</t>
  </si>
  <si>
    <t>C.N</t>
  </si>
  <si>
    <t>Limon.gros</t>
  </si>
  <si>
    <t>Limon.moyen</t>
  </si>
  <si>
    <t>Limon.fin</t>
  </si>
  <si>
    <t>Sable</t>
  </si>
  <si>
    <t>Limon</t>
  </si>
  <si>
    <t>Argile</t>
  </si>
  <si>
    <t>Texture</t>
  </si>
  <si>
    <t>pHeau</t>
  </si>
  <si>
    <t>pHSMP</t>
  </si>
  <si>
    <t>LbK</t>
  </si>
  <si>
    <t>LbCa</t>
  </si>
  <si>
    <t>LbMg</t>
  </si>
  <si>
    <t>CEC</t>
  </si>
  <si>
    <t>Kd</t>
  </si>
  <si>
    <t>100EMP400120</t>
  </si>
  <si>
    <t>S08</t>
  </si>
  <si>
    <t>F</t>
  </si>
  <si>
    <t>0-20</t>
  </si>
  <si>
    <t>S08_2020</t>
  </si>
  <si>
    <t>Fort</t>
  </si>
  <si>
    <t>Sans</t>
  </si>
  <si>
    <t>Eco intensif</t>
  </si>
  <si>
    <t>SD-2c-Seigle</t>
  </si>
  <si>
    <t>Max4ans</t>
  </si>
  <si>
    <t>Faible</t>
  </si>
  <si>
    <t>Argile Limoneuse</t>
  </si>
  <si>
    <t>101EMP400120</t>
  </si>
  <si>
    <t>20-40</t>
  </si>
  <si>
    <t>102EMP400120</t>
  </si>
  <si>
    <t>103EMP400120</t>
  </si>
  <si>
    <t>104EMP400120</t>
  </si>
  <si>
    <t>105EMP400120</t>
  </si>
  <si>
    <t>S09</t>
  </si>
  <si>
    <t>A</t>
  </si>
  <si>
    <t>S09_2020</t>
  </si>
  <si>
    <t>Sans (Bio)</t>
  </si>
  <si>
    <t>Intensif</t>
  </si>
  <si>
    <t>SD-3cultures</t>
  </si>
  <si>
    <t>Bio-3c</t>
  </si>
  <si>
    <t>TresFaible</t>
  </si>
  <si>
    <t>106EMP400120</t>
  </si>
  <si>
    <t>107EMP400120</t>
  </si>
  <si>
    <t>108EMP400120</t>
  </si>
  <si>
    <t>109EMP400120</t>
  </si>
  <si>
    <t>10EMP400120</t>
  </si>
  <si>
    <t>S02</t>
  </si>
  <si>
    <t>S02_2019</t>
  </si>
  <si>
    <t>SD-2cultures</t>
  </si>
  <si>
    <t>SD-2c</t>
  </si>
  <si>
    <t>Aug4ans</t>
  </si>
  <si>
    <t>Moy</t>
  </si>
  <si>
    <t>Loam Sableux</t>
  </si>
  <si>
    <t>110EMP400120</t>
  </si>
  <si>
    <t>111EMP400120</t>
  </si>
  <si>
    <t>112EMP400120</t>
  </si>
  <si>
    <t>113EMP400120</t>
  </si>
  <si>
    <t>S06-1</t>
  </si>
  <si>
    <t>I</t>
  </si>
  <si>
    <t>S06-1_2020</t>
  </si>
  <si>
    <t>Dim4ans</t>
  </si>
  <si>
    <t>Aug</t>
  </si>
  <si>
    <t>Loam Argileux</t>
  </si>
  <si>
    <t>114EMP400120</t>
  </si>
  <si>
    <t>115EMP400120</t>
  </si>
  <si>
    <t>116EMP400120</t>
  </si>
  <si>
    <t>Loam Sablo-Argileux</t>
  </si>
  <si>
    <t>117EMP400120</t>
  </si>
  <si>
    <t>118EMP400120</t>
  </si>
  <si>
    <t>119EMP400120</t>
  </si>
  <si>
    <t>11EMP400120</t>
  </si>
  <si>
    <t>120EMP400120</t>
  </si>
  <si>
    <t>121EMP400120</t>
  </si>
  <si>
    <t>S06-2</t>
  </si>
  <si>
    <t>H</t>
  </si>
  <si>
    <t>S06-2_2020</t>
  </si>
  <si>
    <t>122EMP400120</t>
  </si>
  <si>
    <t>123EMP400120</t>
  </si>
  <si>
    <t>124EMP400120</t>
  </si>
  <si>
    <t>125EMP400120</t>
  </si>
  <si>
    <t>126EMP400120</t>
  </si>
  <si>
    <t>127EMP400120</t>
  </si>
  <si>
    <t>128EMP400120</t>
  </si>
  <si>
    <t>129EMP400120</t>
  </si>
  <si>
    <t>S10</t>
  </si>
  <si>
    <t>S10_2020</t>
  </si>
  <si>
    <t>12EMP400120</t>
  </si>
  <si>
    <t>130EMP400120</t>
  </si>
  <si>
    <t>131EMP400120</t>
  </si>
  <si>
    <t>132EMP400120</t>
  </si>
  <si>
    <t>133EMP400120</t>
  </si>
  <si>
    <t>134EMP400120</t>
  </si>
  <si>
    <t>135EMP400120</t>
  </si>
  <si>
    <t>136EMP400120</t>
  </si>
  <si>
    <t>137EMP400120</t>
  </si>
  <si>
    <t>S12</t>
  </si>
  <si>
    <t>D</t>
  </si>
  <si>
    <t>S12_2020</t>
  </si>
  <si>
    <t>SD-3c-Radis</t>
  </si>
  <si>
    <t>138EMP400120</t>
  </si>
  <si>
    <t>139EMP400120</t>
  </si>
  <si>
    <t>13EMP400120</t>
  </si>
  <si>
    <t>140EMP400120</t>
  </si>
  <si>
    <t>141EMP400120</t>
  </si>
  <si>
    <t>142EMP400120</t>
  </si>
  <si>
    <t>143EMP400120</t>
  </si>
  <si>
    <t>144EMP400120</t>
  </si>
  <si>
    <t>145EMP400120</t>
  </si>
  <si>
    <t>S01</t>
  </si>
  <si>
    <t>E</t>
  </si>
  <si>
    <t>S01_2020</t>
  </si>
  <si>
    <t>146EMP400120</t>
  </si>
  <si>
    <t>147EMP400120</t>
  </si>
  <si>
    <t>148EMP400120</t>
  </si>
  <si>
    <t>149EMP400120</t>
  </si>
  <si>
    <t>14EMP400120</t>
  </si>
  <si>
    <t>150EMP400120</t>
  </si>
  <si>
    <t>151EMP400120</t>
  </si>
  <si>
    <t>152EMP400120</t>
  </si>
  <si>
    <t>153EMP400120</t>
  </si>
  <si>
    <t>S02_2020</t>
  </si>
  <si>
    <t>Sable Loameux</t>
  </si>
  <si>
    <t>154EMP400120</t>
  </si>
  <si>
    <t>155EMP400120</t>
  </si>
  <si>
    <t>156EMP400120</t>
  </si>
  <si>
    <t>157EMP400120</t>
  </si>
  <si>
    <t>158EMP400120</t>
  </si>
  <si>
    <t>159EMP400120</t>
  </si>
  <si>
    <t>15EMP400120</t>
  </si>
  <si>
    <t>160EMP400120</t>
  </si>
  <si>
    <t>161EMP400120</t>
  </si>
  <si>
    <t>S03</t>
  </si>
  <si>
    <t>G</t>
  </si>
  <si>
    <t>S03_2020</t>
  </si>
  <si>
    <t>Var4ans</t>
  </si>
  <si>
    <t>Loam</t>
  </si>
  <si>
    <t>162EMP400120</t>
  </si>
  <si>
    <t>163EMP400120</t>
  </si>
  <si>
    <t>164EMP400120</t>
  </si>
  <si>
    <t>165EMP400120</t>
  </si>
  <si>
    <t>166EMP400120</t>
  </si>
  <si>
    <t>167EMP400120</t>
  </si>
  <si>
    <t>168EMP400120</t>
  </si>
  <si>
    <t>16EMP400120</t>
  </si>
  <si>
    <t>17EMP400120</t>
  </si>
  <si>
    <t>S03_2019</t>
  </si>
  <si>
    <t>18EMP400120</t>
  </si>
  <si>
    <t>19EMP400120</t>
  </si>
  <si>
    <t>1EMP400120</t>
  </si>
  <si>
    <t>S01_2019</t>
  </si>
  <si>
    <t>20EMP400120</t>
  </si>
  <si>
    <t>21EMP400120</t>
  </si>
  <si>
    <t>22EMP400120</t>
  </si>
  <si>
    <t>23EMP400120</t>
  </si>
  <si>
    <t>24EMP400120</t>
  </si>
  <si>
    <t>2EMP400120</t>
  </si>
  <si>
    <t>3EMP400120</t>
  </si>
  <si>
    <t>49EMP400120</t>
  </si>
  <si>
    <t>S06-1_2019</t>
  </si>
  <si>
    <t>4EMP400120</t>
  </si>
  <si>
    <t>50EMP400120</t>
  </si>
  <si>
    <t>51EMP400120</t>
  </si>
  <si>
    <t>52EMP400120</t>
  </si>
  <si>
    <t>53EMP400120</t>
  </si>
  <si>
    <t>54EMP400120</t>
  </si>
  <si>
    <t>55EMP400120</t>
  </si>
  <si>
    <t>56EMP400120</t>
  </si>
  <si>
    <t>57EMP400120</t>
  </si>
  <si>
    <t>S06-2_2019</t>
  </si>
  <si>
    <t>58EMP400120</t>
  </si>
  <si>
    <t>59EMP400120</t>
  </si>
  <si>
    <t>5EMP400120</t>
  </si>
  <si>
    <t>60EMP400120</t>
  </si>
  <si>
    <t>61EMP400120</t>
  </si>
  <si>
    <t>62EMP400120</t>
  </si>
  <si>
    <t>63EMP400120</t>
  </si>
  <si>
    <t>64EMP400120</t>
  </si>
  <si>
    <t>65EMP400120</t>
  </si>
  <si>
    <t>S08_2019</t>
  </si>
  <si>
    <t>66EMP400120</t>
  </si>
  <si>
    <t>67EMP400120</t>
  </si>
  <si>
    <t>68EMP400120</t>
  </si>
  <si>
    <t>69EMP400120</t>
  </si>
  <si>
    <t>6EMP400120</t>
  </si>
  <si>
    <t>70EMP400120</t>
  </si>
  <si>
    <t>71EMP400120</t>
  </si>
  <si>
    <t>72EMP400120</t>
  </si>
  <si>
    <t>73EMP400120</t>
  </si>
  <si>
    <t>S09_2019</t>
  </si>
  <si>
    <t>74EMP400120</t>
  </si>
  <si>
    <t>75EMP400120</t>
  </si>
  <si>
    <t>76EMP400120</t>
  </si>
  <si>
    <t>77EMP400120</t>
  </si>
  <si>
    <t>78EMP400120</t>
  </si>
  <si>
    <t>79EMP400120</t>
  </si>
  <si>
    <t>7EMP400120</t>
  </si>
  <si>
    <t>80EMP400120</t>
  </si>
  <si>
    <t>81EMP400120</t>
  </si>
  <si>
    <t>S10_2019</t>
  </si>
  <si>
    <t>82EMP400120</t>
  </si>
  <si>
    <t>83EMP400120</t>
  </si>
  <si>
    <t>84EMP400120</t>
  </si>
  <si>
    <t>85EMP400120</t>
  </si>
  <si>
    <t>86EMP400120</t>
  </si>
  <si>
    <t>87EMP400120</t>
  </si>
  <si>
    <t>88EMP400120</t>
  </si>
  <si>
    <t>89EMP400120</t>
  </si>
  <si>
    <t>S12_2019</t>
  </si>
  <si>
    <t>8EMP400120</t>
  </si>
  <si>
    <t>90EMP400120</t>
  </si>
  <si>
    <t>91EMP400120</t>
  </si>
  <si>
    <t>92EMP400120</t>
  </si>
  <si>
    <t>93EMP400120</t>
  </si>
  <si>
    <t>94EMP400120</t>
  </si>
  <si>
    <t>95EMP400120</t>
  </si>
  <si>
    <t>96EMP400120</t>
  </si>
  <si>
    <t>97EMP400120</t>
  </si>
  <si>
    <t>98EMP400120</t>
  </si>
  <si>
    <t>99EMP400120</t>
  </si>
  <si>
    <t>9EMP400120</t>
  </si>
  <si>
    <t>ID</t>
  </si>
  <si>
    <t>SampleID</t>
  </si>
  <si>
    <t>Glypho_annee_echant</t>
  </si>
  <si>
    <t>Glypho_moyenne_3_dernieres_annees</t>
  </si>
  <si>
    <t>gCulture</t>
  </si>
  <si>
    <t>Maïs</t>
  </si>
  <si>
    <t>Maïs+Seigle</t>
  </si>
  <si>
    <t>Maïs (bio)</t>
  </si>
  <si>
    <t>Maïs+mélange</t>
  </si>
  <si>
    <t>Maïs+mélange (bio)</t>
  </si>
  <si>
    <t>Soya</t>
  </si>
  <si>
    <t>Soya (Bio)</t>
  </si>
  <si>
    <t>Soya+ Seigle</t>
  </si>
  <si>
    <t>CT</t>
  </si>
  <si>
    <t>MT</t>
  </si>
  <si>
    <t>FT</t>
  </si>
  <si>
    <t>Quantity of GlyBH applied</t>
  </si>
  <si>
    <t>Low</t>
  </si>
  <si>
    <t>High</t>
  </si>
  <si>
    <t>None (Organic)</t>
  </si>
  <si>
    <t>Glyphosate</t>
  </si>
  <si>
    <t>GlyBH3years</t>
  </si>
  <si>
    <t>TextureClass</t>
  </si>
  <si>
    <t>gFertilisation</t>
  </si>
  <si>
    <t>MineralOrganique</t>
  </si>
  <si>
    <t>Mineral</t>
  </si>
  <si>
    <t>Organique</t>
  </si>
  <si>
    <t>CroppingSystem</t>
  </si>
  <si>
    <t>2C</t>
  </si>
  <si>
    <t>2C + Cer Rye</t>
  </si>
  <si>
    <t>3C + CC</t>
  </si>
  <si>
    <t>Org-3C</t>
  </si>
  <si>
    <t>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</si>
</sst>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7E82-C7E6-49E8-8BFD-5D39A2CF4FC5}">
  <dimension ref="A1:BH145"/>
  <sheetViews>
    <sheetView tabSelected="1" topLeftCell="AB1" zoomScale="85" zoomScaleNormal="85" workbookViewId="0">
      <selection activeCell="AX11" sqref="AX11"/>
    </sheetView>
  </sheetViews>
  <sheetFormatPr defaultRowHeight="14.4" x14ac:dyDescent="0.3"/>
  <cols>
    <col min="1" max="1" width="9.77734375" customWidth="1"/>
    <col min="59" max="59" width="9" customWidth="1"/>
  </cols>
  <sheetData>
    <row r="1" spans="1:60" x14ac:dyDescent="0.3">
      <c r="A1" t="s">
        <v>253</v>
      </c>
      <c r="B1" t="s">
        <v>254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269</v>
      </c>
      <c r="L1" t="s">
        <v>274</v>
      </c>
      <c r="M1" t="s">
        <v>255</v>
      </c>
      <c r="N1" t="s">
        <v>256</v>
      </c>
      <c r="O1" t="s">
        <v>8</v>
      </c>
      <c r="P1" t="s">
        <v>9</v>
      </c>
      <c r="Q1" t="s">
        <v>10</v>
      </c>
      <c r="R1" t="s">
        <v>280</v>
      </c>
      <c r="S1" t="s">
        <v>257</v>
      </c>
      <c r="T1" t="s">
        <v>276</v>
      </c>
      <c r="U1" t="s">
        <v>11</v>
      </c>
      <c r="V1" t="s">
        <v>12</v>
      </c>
      <c r="W1" t="s">
        <v>13</v>
      </c>
      <c r="X1" t="s">
        <v>273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285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275</v>
      </c>
    </row>
    <row r="2" spans="1:60" x14ac:dyDescent="0.3">
      <c r="A2" t="s">
        <v>181</v>
      </c>
      <c r="B2" t="s">
        <v>181</v>
      </c>
      <c r="C2">
        <v>1</v>
      </c>
      <c r="D2">
        <v>2019</v>
      </c>
      <c r="E2" t="s">
        <v>141</v>
      </c>
      <c r="F2" t="s">
        <v>142</v>
      </c>
      <c r="G2">
        <v>1</v>
      </c>
      <c r="H2" t="s">
        <v>51</v>
      </c>
      <c r="I2" t="s">
        <v>182</v>
      </c>
      <c r="J2" t="s">
        <v>58</v>
      </c>
      <c r="K2" t="s">
        <v>270</v>
      </c>
      <c r="L2" s="1">
        <v>1674</v>
      </c>
      <c r="M2" s="1">
        <v>999</v>
      </c>
      <c r="N2" s="1">
        <f t="shared" ref="N2:N33" si="0">L2/3</f>
        <v>558</v>
      </c>
      <c r="O2" t="s">
        <v>58</v>
      </c>
      <c r="P2" t="s">
        <v>71</v>
      </c>
      <c r="Q2" t="s">
        <v>131</v>
      </c>
      <c r="R2" t="s">
        <v>283</v>
      </c>
      <c r="S2" t="s">
        <v>261</v>
      </c>
      <c r="T2" t="s">
        <v>277</v>
      </c>
      <c r="U2" t="s">
        <v>83</v>
      </c>
      <c r="V2" t="s">
        <v>53</v>
      </c>
      <c r="W2">
        <v>0.72</v>
      </c>
      <c r="X2">
        <v>0.12</v>
      </c>
      <c r="Z2">
        <v>55.272268493157</v>
      </c>
      <c r="AA2">
        <v>9392923467.2220001</v>
      </c>
      <c r="AB2">
        <v>11837164.295275001</v>
      </c>
      <c r="AC2">
        <v>4.72</v>
      </c>
      <c r="AD2">
        <v>79.400000000000006</v>
      </c>
      <c r="AE2">
        <v>84.4</v>
      </c>
      <c r="AF2">
        <v>127</v>
      </c>
      <c r="AG2">
        <v>116</v>
      </c>
      <c r="AH2">
        <v>1331</v>
      </c>
      <c r="AI2">
        <f>AD2/AH2*100</f>
        <v>5.9654395191585285</v>
      </c>
      <c r="AJ2">
        <v>0.51</v>
      </c>
      <c r="AK2">
        <v>1.27</v>
      </c>
      <c r="AL2">
        <v>211</v>
      </c>
      <c r="AM2">
        <v>45.2</v>
      </c>
      <c r="AN2">
        <v>3.35</v>
      </c>
      <c r="AO2">
        <v>7.4</v>
      </c>
      <c r="AP2">
        <v>584</v>
      </c>
      <c r="AQ2">
        <v>1.67</v>
      </c>
      <c r="AR2">
        <v>0.16800000000000001</v>
      </c>
      <c r="AS2">
        <v>9.94</v>
      </c>
      <c r="AT2">
        <v>12</v>
      </c>
      <c r="AU2">
        <v>12</v>
      </c>
      <c r="AV2">
        <v>6</v>
      </c>
      <c r="AW2">
        <v>58</v>
      </c>
      <c r="AX2">
        <v>30</v>
      </c>
      <c r="AY2">
        <v>12</v>
      </c>
      <c r="AZ2" t="s">
        <v>85</v>
      </c>
      <c r="BA2">
        <v>6.5</v>
      </c>
      <c r="BB2">
        <v>6.52</v>
      </c>
      <c r="BC2">
        <v>141.792</v>
      </c>
      <c r="BD2">
        <v>195</v>
      </c>
      <c r="BE2">
        <v>24.16</v>
      </c>
      <c r="BF2">
        <v>11.554951282513001</v>
      </c>
      <c r="BG2">
        <v>92.295649237692999</v>
      </c>
      <c r="BH2" t="s">
        <v>266</v>
      </c>
    </row>
    <row r="3" spans="1:60" x14ac:dyDescent="0.3">
      <c r="A3" t="s">
        <v>188</v>
      </c>
      <c r="B3" t="s">
        <v>188</v>
      </c>
      <c r="C3">
        <v>2</v>
      </c>
      <c r="D3">
        <v>2019</v>
      </c>
      <c r="E3" t="s">
        <v>141</v>
      </c>
      <c r="F3" t="s">
        <v>142</v>
      </c>
      <c r="G3">
        <v>2</v>
      </c>
      <c r="H3" t="s">
        <v>51</v>
      </c>
      <c r="I3" t="s">
        <v>182</v>
      </c>
      <c r="J3" t="s">
        <v>58</v>
      </c>
      <c r="K3" t="s">
        <v>270</v>
      </c>
      <c r="L3" s="1">
        <v>1674</v>
      </c>
      <c r="M3" s="1">
        <v>999</v>
      </c>
      <c r="N3" s="1">
        <f t="shared" si="0"/>
        <v>558</v>
      </c>
      <c r="O3" t="s">
        <v>58</v>
      </c>
      <c r="P3" t="s">
        <v>71</v>
      </c>
      <c r="Q3" t="s">
        <v>131</v>
      </c>
      <c r="R3" t="s">
        <v>283</v>
      </c>
      <c r="S3" t="s">
        <v>261</v>
      </c>
      <c r="T3" t="s">
        <v>277</v>
      </c>
      <c r="U3" t="s">
        <v>83</v>
      </c>
      <c r="V3" t="s">
        <v>53</v>
      </c>
      <c r="W3">
        <v>0.71</v>
      </c>
      <c r="X3">
        <v>0.12</v>
      </c>
      <c r="Z3">
        <v>53.271786317459998</v>
      </c>
      <c r="AA3">
        <v>8965531424.3295002</v>
      </c>
      <c r="AB3">
        <v>14817178.14686</v>
      </c>
      <c r="AC3">
        <v>4.95</v>
      </c>
      <c r="AD3">
        <v>77.900000000000006</v>
      </c>
      <c r="AE3">
        <v>78.7</v>
      </c>
      <c r="AF3">
        <v>121</v>
      </c>
      <c r="AG3">
        <v>9.9</v>
      </c>
      <c r="AH3">
        <v>1322</v>
      </c>
      <c r="AI3">
        <f>AD3/AH3*100</f>
        <v>5.8925869894099856</v>
      </c>
      <c r="AJ3">
        <v>0.49</v>
      </c>
      <c r="AK3">
        <v>0.94599999999999995</v>
      </c>
      <c r="AL3">
        <v>165</v>
      </c>
      <c r="AM3">
        <v>25.7</v>
      </c>
      <c r="AN3">
        <v>3.19</v>
      </c>
      <c r="AO3">
        <v>9.17</v>
      </c>
      <c r="AP3">
        <v>499</v>
      </c>
      <c r="AQ3">
        <v>2.5</v>
      </c>
      <c r="AR3">
        <v>0.255</v>
      </c>
      <c r="AS3">
        <v>9.83</v>
      </c>
      <c r="AT3">
        <v>13</v>
      </c>
      <c r="AU3">
        <v>14</v>
      </c>
      <c r="AV3">
        <v>6</v>
      </c>
      <c r="AW3">
        <v>55</v>
      </c>
      <c r="AX3">
        <v>33</v>
      </c>
      <c r="AY3">
        <v>12</v>
      </c>
      <c r="AZ3" t="s">
        <v>85</v>
      </c>
      <c r="BA3">
        <v>5.68</v>
      </c>
      <c r="BB3">
        <v>6.32</v>
      </c>
      <c r="BC3">
        <v>132.21600000000001</v>
      </c>
      <c r="BD3">
        <v>1531.5</v>
      </c>
      <c r="BE3">
        <v>159.98400000000001</v>
      </c>
      <c r="BF3">
        <v>12.824857692377</v>
      </c>
      <c r="BG3">
        <v>11.438975384615</v>
      </c>
      <c r="BH3" t="s">
        <v>266</v>
      </c>
    </row>
    <row r="4" spans="1:60" x14ac:dyDescent="0.3">
      <c r="A4" t="s">
        <v>189</v>
      </c>
      <c r="B4" t="s">
        <v>189</v>
      </c>
      <c r="C4">
        <v>3</v>
      </c>
      <c r="D4">
        <v>2019</v>
      </c>
      <c r="E4" t="s">
        <v>141</v>
      </c>
      <c r="F4" t="s">
        <v>142</v>
      </c>
      <c r="G4">
        <v>3</v>
      </c>
      <c r="H4" t="s">
        <v>51</v>
      </c>
      <c r="I4" t="s">
        <v>182</v>
      </c>
      <c r="J4" t="s">
        <v>58</v>
      </c>
      <c r="K4" t="s">
        <v>270</v>
      </c>
      <c r="L4" s="1">
        <v>1674</v>
      </c>
      <c r="M4" s="1">
        <v>999</v>
      </c>
      <c r="N4" s="1">
        <f t="shared" si="0"/>
        <v>558</v>
      </c>
      <c r="O4" t="s">
        <v>58</v>
      </c>
      <c r="P4" t="s">
        <v>71</v>
      </c>
      <c r="Q4" t="s">
        <v>131</v>
      </c>
      <c r="R4" t="s">
        <v>283</v>
      </c>
      <c r="S4" t="s">
        <v>261</v>
      </c>
      <c r="T4" t="s">
        <v>277</v>
      </c>
      <c r="U4" t="s">
        <v>83</v>
      </c>
      <c r="V4" t="s">
        <v>53</v>
      </c>
      <c r="W4">
        <v>0.84</v>
      </c>
      <c r="X4">
        <v>0.13</v>
      </c>
      <c r="Z4">
        <v>6.1147488317757004</v>
      </c>
      <c r="AA4">
        <v>1617489751.9333999</v>
      </c>
      <c r="AB4">
        <v>131538428.627829</v>
      </c>
      <c r="AC4">
        <v>5.15</v>
      </c>
      <c r="AD4">
        <v>47.3</v>
      </c>
      <c r="AE4">
        <v>85.2</v>
      </c>
      <c r="AF4">
        <v>15</v>
      </c>
      <c r="AG4">
        <v>95.4</v>
      </c>
      <c r="AH4">
        <v>1335</v>
      </c>
      <c r="AI4">
        <f>AD4/AH4*100</f>
        <v>3.5430711610486885</v>
      </c>
      <c r="AJ4">
        <v>0.35199999999999998</v>
      </c>
      <c r="AK4">
        <v>0.69</v>
      </c>
      <c r="AL4">
        <v>18</v>
      </c>
      <c r="AM4">
        <v>16.2</v>
      </c>
      <c r="AN4">
        <v>1.69</v>
      </c>
      <c r="AO4">
        <v>8.7799999999999994</v>
      </c>
      <c r="AP4">
        <v>466</v>
      </c>
      <c r="AQ4">
        <v>2.67</v>
      </c>
      <c r="AR4">
        <v>0.245</v>
      </c>
      <c r="AS4">
        <v>1.9</v>
      </c>
      <c r="AT4">
        <v>12</v>
      </c>
      <c r="AU4">
        <v>8</v>
      </c>
      <c r="AV4">
        <v>4</v>
      </c>
      <c r="AW4">
        <v>62</v>
      </c>
      <c r="AX4">
        <v>24</v>
      </c>
      <c r="AY4">
        <v>14</v>
      </c>
      <c r="AZ4" t="s">
        <v>85</v>
      </c>
      <c r="BA4">
        <v>5.74</v>
      </c>
      <c r="BB4">
        <v>6.24</v>
      </c>
      <c r="BC4">
        <v>143.136</v>
      </c>
      <c r="BD4">
        <v>157.5</v>
      </c>
      <c r="BE4">
        <v>167.94</v>
      </c>
      <c r="BF4">
        <v>13.771857692377001</v>
      </c>
      <c r="BG4">
        <v>15.637375384615</v>
      </c>
      <c r="BH4" t="s">
        <v>266</v>
      </c>
    </row>
    <row r="5" spans="1:60" x14ac:dyDescent="0.3">
      <c r="A5" t="s">
        <v>192</v>
      </c>
      <c r="B5" t="s">
        <v>192</v>
      </c>
      <c r="C5">
        <v>4</v>
      </c>
      <c r="D5">
        <v>2019</v>
      </c>
      <c r="E5" t="s">
        <v>141</v>
      </c>
      <c r="F5" t="s">
        <v>142</v>
      </c>
      <c r="G5">
        <v>4</v>
      </c>
      <c r="H5" t="s">
        <v>51</v>
      </c>
      <c r="I5" t="s">
        <v>182</v>
      </c>
      <c r="J5" t="s">
        <v>58</v>
      </c>
      <c r="K5" t="s">
        <v>270</v>
      </c>
      <c r="L5" s="1">
        <v>1674</v>
      </c>
      <c r="M5" s="1">
        <v>999</v>
      </c>
      <c r="N5" s="1">
        <f t="shared" si="0"/>
        <v>558</v>
      </c>
      <c r="O5" t="s">
        <v>58</v>
      </c>
      <c r="P5" t="s">
        <v>71</v>
      </c>
      <c r="Q5" t="s">
        <v>131</v>
      </c>
      <c r="R5" t="s">
        <v>283</v>
      </c>
      <c r="S5" t="s">
        <v>261</v>
      </c>
      <c r="T5" t="s">
        <v>277</v>
      </c>
      <c r="U5" t="s">
        <v>83</v>
      </c>
      <c r="V5" t="s">
        <v>53</v>
      </c>
      <c r="W5">
        <v>0.23</v>
      </c>
      <c r="X5">
        <v>0.08</v>
      </c>
      <c r="Z5">
        <v>66.966468851100004</v>
      </c>
      <c r="AA5">
        <v>115689579.6838</v>
      </c>
      <c r="AB5">
        <v>1658813.65423</v>
      </c>
      <c r="AC5">
        <v>4.9400000000000004</v>
      </c>
      <c r="AD5">
        <v>54.2</v>
      </c>
      <c r="AE5">
        <v>19</v>
      </c>
      <c r="AF5">
        <v>191</v>
      </c>
      <c r="AG5">
        <v>91</v>
      </c>
      <c r="AH5">
        <v>189</v>
      </c>
      <c r="AI5">
        <f>AD5/AH5*100</f>
        <v>28.677248677248677</v>
      </c>
      <c r="AJ5">
        <v>0.42299999999999999</v>
      </c>
      <c r="AK5">
        <v>1.1599999999999999</v>
      </c>
      <c r="AL5">
        <v>179</v>
      </c>
      <c r="AM5">
        <v>62.2</v>
      </c>
      <c r="AN5">
        <v>2.58</v>
      </c>
      <c r="AO5">
        <v>9.44</v>
      </c>
      <c r="AP5">
        <v>443</v>
      </c>
      <c r="AQ5">
        <v>2.41</v>
      </c>
      <c r="AR5">
        <v>0.24299999999999999</v>
      </c>
      <c r="AS5">
        <v>9.93</v>
      </c>
      <c r="AT5">
        <v>14</v>
      </c>
      <c r="AU5">
        <v>12</v>
      </c>
      <c r="AV5">
        <v>6</v>
      </c>
      <c r="AW5">
        <v>56</v>
      </c>
      <c r="AX5">
        <v>32</v>
      </c>
      <c r="AY5">
        <v>12</v>
      </c>
      <c r="AZ5" t="s">
        <v>85</v>
      </c>
      <c r="BA5">
        <v>5.78</v>
      </c>
      <c r="BB5">
        <v>6.47</v>
      </c>
      <c r="BC5">
        <v>183.12</v>
      </c>
      <c r="BD5">
        <v>1636.5</v>
      </c>
      <c r="BE5">
        <v>16.16</v>
      </c>
      <c r="BF5">
        <v>11.353352564126</v>
      </c>
      <c r="BG5">
        <v>9.8441384615385008</v>
      </c>
      <c r="BH5" t="s">
        <v>266</v>
      </c>
    </row>
    <row r="6" spans="1:60" x14ac:dyDescent="0.3">
      <c r="A6" t="s">
        <v>204</v>
      </c>
      <c r="B6" t="s">
        <v>204</v>
      </c>
      <c r="C6">
        <v>5</v>
      </c>
      <c r="D6">
        <v>2019</v>
      </c>
      <c r="E6" t="s">
        <v>141</v>
      </c>
      <c r="F6" t="s">
        <v>142</v>
      </c>
      <c r="G6">
        <v>1</v>
      </c>
      <c r="H6" t="s">
        <v>61</v>
      </c>
      <c r="I6" t="s">
        <v>182</v>
      </c>
      <c r="J6" t="s">
        <v>58</v>
      </c>
      <c r="K6" t="s">
        <v>270</v>
      </c>
      <c r="L6" s="1">
        <v>1674</v>
      </c>
      <c r="M6" s="1">
        <v>999</v>
      </c>
      <c r="N6" s="1">
        <f t="shared" si="0"/>
        <v>558</v>
      </c>
      <c r="O6" t="s">
        <v>58</v>
      </c>
      <c r="P6" t="s">
        <v>71</v>
      </c>
      <c r="Q6" t="s">
        <v>131</v>
      </c>
      <c r="R6" t="s">
        <v>283</v>
      </c>
      <c r="S6" t="s">
        <v>261</v>
      </c>
      <c r="T6" t="s">
        <v>277</v>
      </c>
      <c r="U6" t="s">
        <v>83</v>
      </c>
      <c r="V6" t="s">
        <v>53</v>
      </c>
      <c r="W6">
        <v>0.73</v>
      </c>
      <c r="X6">
        <v>0.11</v>
      </c>
      <c r="Z6">
        <v>41.769867565915</v>
      </c>
      <c r="AA6">
        <v>8253589398.91255</v>
      </c>
      <c r="AB6">
        <v>11481977.515681</v>
      </c>
    </row>
    <row r="7" spans="1:60" x14ac:dyDescent="0.3">
      <c r="A7" t="s">
        <v>216</v>
      </c>
      <c r="B7" t="s">
        <v>216</v>
      </c>
      <c r="C7">
        <v>6</v>
      </c>
      <c r="D7">
        <v>2019</v>
      </c>
      <c r="E7" t="s">
        <v>141</v>
      </c>
      <c r="F7" t="s">
        <v>142</v>
      </c>
      <c r="G7">
        <v>2</v>
      </c>
      <c r="H7" t="s">
        <v>61</v>
      </c>
      <c r="I7" t="s">
        <v>182</v>
      </c>
      <c r="J7" t="s">
        <v>58</v>
      </c>
      <c r="K7" t="s">
        <v>270</v>
      </c>
      <c r="L7" s="1">
        <v>1674</v>
      </c>
      <c r="M7" s="1">
        <v>999</v>
      </c>
      <c r="N7" s="1">
        <f t="shared" si="0"/>
        <v>558</v>
      </c>
      <c r="O7" t="s">
        <v>58</v>
      </c>
      <c r="P7" t="s">
        <v>71</v>
      </c>
      <c r="Q7" t="s">
        <v>131</v>
      </c>
      <c r="R7" t="s">
        <v>283</v>
      </c>
      <c r="S7" t="s">
        <v>261</v>
      </c>
      <c r="T7" t="s">
        <v>277</v>
      </c>
      <c r="U7" t="s">
        <v>83</v>
      </c>
      <c r="V7" t="s">
        <v>53</v>
      </c>
      <c r="W7">
        <v>0.38</v>
      </c>
      <c r="X7">
        <v>7.0000000000000007E-2</v>
      </c>
      <c r="Z7">
        <v>52.462211774324999</v>
      </c>
      <c r="AA7">
        <v>642396826.37839997</v>
      </c>
      <c r="AB7">
        <v>992967.52924209996</v>
      </c>
    </row>
    <row r="8" spans="1:60" x14ac:dyDescent="0.3">
      <c r="A8" t="s">
        <v>228</v>
      </c>
      <c r="B8" t="s">
        <v>228</v>
      </c>
      <c r="C8">
        <v>7</v>
      </c>
      <c r="D8">
        <v>2019</v>
      </c>
      <c r="E8" t="s">
        <v>141</v>
      </c>
      <c r="F8" t="s">
        <v>142</v>
      </c>
      <c r="G8">
        <v>3</v>
      </c>
      <c r="H8" t="s">
        <v>61</v>
      </c>
      <c r="I8" t="s">
        <v>182</v>
      </c>
      <c r="J8" t="s">
        <v>58</v>
      </c>
      <c r="K8" t="s">
        <v>270</v>
      </c>
      <c r="L8" s="1">
        <v>1674</v>
      </c>
      <c r="M8" s="1">
        <v>999</v>
      </c>
      <c r="N8" s="1">
        <f t="shared" si="0"/>
        <v>558</v>
      </c>
      <c r="O8" t="s">
        <v>58</v>
      </c>
      <c r="P8" t="s">
        <v>71</v>
      </c>
      <c r="Q8" t="s">
        <v>131</v>
      </c>
      <c r="R8" t="s">
        <v>283</v>
      </c>
      <c r="S8" t="s">
        <v>261</v>
      </c>
      <c r="T8" t="s">
        <v>277</v>
      </c>
      <c r="U8" t="s">
        <v>83</v>
      </c>
      <c r="V8" t="s">
        <v>53</v>
      </c>
      <c r="W8">
        <v>0.53</v>
      </c>
      <c r="X8">
        <v>0.08</v>
      </c>
      <c r="Z8">
        <v>35.686784897251997</v>
      </c>
      <c r="AA8">
        <v>9136116258.8822594</v>
      </c>
      <c r="AB8">
        <v>123634761.59546199</v>
      </c>
    </row>
    <row r="9" spans="1:60" x14ac:dyDescent="0.3">
      <c r="A9" t="s">
        <v>241</v>
      </c>
      <c r="B9" t="s">
        <v>241</v>
      </c>
      <c r="C9">
        <v>8</v>
      </c>
      <c r="D9">
        <v>2019</v>
      </c>
      <c r="E9" t="s">
        <v>141</v>
      </c>
      <c r="F9" t="s">
        <v>142</v>
      </c>
      <c r="G9">
        <v>4</v>
      </c>
      <c r="H9" t="s">
        <v>61</v>
      </c>
      <c r="I9" t="s">
        <v>182</v>
      </c>
      <c r="J9" t="s">
        <v>58</v>
      </c>
      <c r="K9" t="s">
        <v>270</v>
      </c>
      <c r="L9" s="1">
        <v>1674</v>
      </c>
      <c r="M9" s="1">
        <v>999</v>
      </c>
      <c r="N9" s="1">
        <f t="shared" si="0"/>
        <v>558</v>
      </c>
      <c r="O9" t="s">
        <v>58</v>
      </c>
      <c r="P9" t="s">
        <v>71</v>
      </c>
      <c r="Q9" t="s">
        <v>131</v>
      </c>
      <c r="R9" t="s">
        <v>283</v>
      </c>
      <c r="S9" t="s">
        <v>261</v>
      </c>
      <c r="T9" t="s">
        <v>277</v>
      </c>
      <c r="U9" t="s">
        <v>83</v>
      </c>
      <c r="V9" t="s">
        <v>53</v>
      </c>
      <c r="W9">
        <v>0.72</v>
      </c>
      <c r="X9">
        <v>0.12</v>
      </c>
      <c r="Z9">
        <v>41.452524729392998</v>
      </c>
      <c r="AA9">
        <v>8214491.2889099997</v>
      </c>
      <c r="AB9">
        <v>97865983.663474396</v>
      </c>
    </row>
    <row r="10" spans="1:60" x14ac:dyDescent="0.3">
      <c r="A10" t="s">
        <v>252</v>
      </c>
      <c r="B10" t="s">
        <v>252</v>
      </c>
      <c r="C10">
        <v>9</v>
      </c>
      <c r="D10">
        <v>2019</v>
      </c>
      <c r="E10" t="s">
        <v>79</v>
      </c>
      <c r="F10" t="s">
        <v>31</v>
      </c>
      <c r="G10">
        <v>1</v>
      </c>
      <c r="H10" t="s">
        <v>51</v>
      </c>
      <c r="I10" t="s">
        <v>80</v>
      </c>
      <c r="J10" t="s">
        <v>58</v>
      </c>
      <c r="K10" t="s">
        <v>270</v>
      </c>
      <c r="L10" s="1">
        <v>793.8</v>
      </c>
      <c r="M10" s="1">
        <v>432</v>
      </c>
      <c r="N10" s="1">
        <f t="shared" si="0"/>
        <v>264.59999999999997</v>
      </c>
      <c r="O10" t="s">
        <v>58</v>
      </c>
      <c r="P10" t="s">
        <v>81</v>
      </c>
      <c r="Q10" t="s">
        <v>82</v>
      </c>
      <c r="R10" t="s">
        <v>281</v>
      </c>
      <c r="S10" t="s">
        <v>258</v>
      </c>
      <c r="T10" t="s">
        <v>277</v>
      </c>
      <c r="U10" t="s">
        <v>83</v>
      </c>
      <c r="V10" t="s">
        <v>84</v>
      </c>
      <c r="W10">
        <v>0.28999999999999998</v>
      </c>
      <c r="X10">
        <v>0.06</v>
      </c>
      <c r="Z10">
        <v>24.323824884490001</v>
      </c>
      <c r="AA10">
        <v>499363283.95450002</v>
      </c>
      <c r="AB10">
        <v>24424376.674598001</v>
      </c>
      <c r="AC10">
        <v>3.61</v>
      </c>
      <c r="AD10">
        <v>279</v>
      </c>
      <c r="AE10">
        <v>31.3</v>
      </c>
      <c r="AF10">
        <v>1395</v>
      </c>
      <c r="AG10">
        <v>33.799999999999997</v>
      </c>
      <c r="AH10">
        <v>129</v>
      </c>
      <c r="AI10">
        <f>AD10/AH10*100</f>
        <v>216.27906976744185</v>
      </c>
      <c r="AJ10">
        <v>0.33200000000000002</v>
      </c>
      <c r="AK10">
        <v>4.17</v>
      </c>
      <c r="AL10">
        <v>28</v>
      </c>
      <c r="AM10">
        <v>1</v>
      </c>
      <c r="AN10">
        <v>4.57</v>
      </c>
      <c r="AO10">
        <v>3.63</v>
      </c>
      <c r="AP10">
        <v>383</v>
      </c>
      <c r="AQ10">
        <v>1.95</v>
      </c>
      <c r="AR10">
        <v>0.13400000000000001</v>
      </c>
      <c r="AS10">
        <v>14.5</v>
      </c>
      <c r="AT10">
        <v>5</v>
      </c>
      <c r="AU10">
        <v>5</v>
      </c>
      <c r="AV10">
        <v>2</v>
      </c>
      <c r="AW10">
        <v>79</v>
      </c>
      <c r="AX10">
        <v>12</v>
      </c>
      <c r="AY10">
        <v>9</v>
      </c>
      <c r="AZ10" t="s">
        <v>154</v>
      </c>
      <c r="BA10">
        <v>6.41</v>
      </c>
      <c r="BB10">
        <v>6.85</v>
      </c>
      <c r="BC10">
        <v>52.584000000000003</v>
      </c>
      <c r="BD10">
        <v>292.5</v>
      </c>
      <c r="BE10">
        <v>59.488</v>
      </c>
      <c r="BF10">
        <v>7.3465325128260002</v>
      </c>
      <c r="BG10">
        <v>65.925376923800002</v>
      </c>
      <c r="BH10" t="s">
        <v>266</v>
      </c>
    </row>
    <row r="11" spans="1:60" x14ac:dyDescent="0.3">
      <c r="A11" t="s">
        <v>78</v>
      </c>
      <c r="B11" t="s">
        <v>78</v>
      </c>
      <c r="C11">
        <v>10</v>
      </c>
      <c r="D11">
        <v>2019</v>
      </c>
      <c r="E11" t="s">
        <v>79</v>
      </c>
      <c r="F11" t="s">
        <v>31</v>
      </c>
      <c r="G11">
        <v>2</v>
      </c>
      <c r="H11" t="s">
        <v>51</v>
      </c>
      <c r="I11" t="s">
        <v>80</v>
      </c>
      <c r="J11" t="s">
        <v>58</v>
      </c>
      <c r="K11" t="s">
        <v>270</v>
      </c>
      <c r="L11" s="1">
        <v>793.8</v>
      </c>
      <c r="M11" s="1">
        <v>432</v>
      </c>
      <c r="N11" s="1">
        <f t="shared" si="0"/>
        <v>264.59999999999997</v>
      </c>
      <c r="O11" t="s">
        <v>58</v>
      </c>
      <c r="P11" t="s">
        <v>81</v>
      </c>
      <c r="Q11" t="s">
        <v>82</v>
      </c>
      <c r="R11" t="s">
        <v>281</v>
      </c>
      <c r="S11" t="s">
        <v>258</v>
      </c>
      <c r="T11" t="s">
        <v>277</v>
      </c>
      <c r="U11" t="s">
        <v>83</v>
      </c>
      <c r="V11" t="s">
        <v>84</v>
      </c>
      <c r="W11">
        <v>0.39</v>
      </c>
      <c r="X11">
        <v>0.06</v>
      </c>
      <c r="Z11">
        <v>36.177964676719697</v>
      </c>
      <c r="AA11">
        <v>5852123785.9558802</v>
      </c>
      <c r="AB11">
        <v>63524578.642553002</v>
      </c>
      <c r="AC11">
        <v>3.59</v>
      </c>
      <c r="AD11">
        <v>194</v>
      </c>
      <c r="AE11">
        <v>45.2</v>
      </c>
      <c r="AF11">
        <v>1299</v>
      </c>
      <c r="AG11">
        <v>36.4</v>
      </c>
      <c r="AH11">
        <v>1148</v>
      </c>
      <c r="AI11">
        <f>AD11/AH11*100</f>
        <v>16.898954703832754</v>
      </c>
      <c r="AJ11">
        <v>0.31</v>
      </c>
      <c r="AK11">
        <v>2.77</v>
      </c>
      <c r="AL11">
        <v>24</v>
      </c>
      <c r="AM11">
        <v>1.3</v>
      </c>
      <c r="AN11">
        <v>3.29</v>
      </c>
      <c r="AO11">
        <v>3.85</v>
      </c>
      <c r="AP11">
        <v>43</v>
      </c>
      <c r="AQ11">
        <v>1.66</v>
      </c>
      <c r="AR11">
        <v>0.12</v>
      </c>
      <c r="AS11">
        <v>13.8</v>
      </c>
      <c r="AT11">
        <v>7</v>
      </c>
      <c r="AU11">
        <v>6</v>
      </c>
      <c r="AV11">
        <v>4</v>
      </c>
      <c r="AW11">
        <v>72</v>
      </c>
      <c r="AX11">
        <v>17</v>
      </c>
      <c r="AY11">
        <v>11</v>
      </c>
      <c r="AZ11" t="s">
        <v>85</v>
      </c>
      <c r="BA11">
        <v>6.5</v>
      </c>
      <c r="BB11">
        <v>6.76</v>
      </c>
      <c r="BC11">
        <v>75.936000000000007</v>
      </c>
      <c r="BD11">
        <v>1948.5</v>
      </c>
      <c r="BE11">
        <v>64.64</v>
      </c>
      <c r="BF11">
        <v>8.1155371794871805</v>
      </c>
      <c r="BG11">
        <v>68.841867692376994</v>
      </c>
      <c r="BH11" t="s">
        <v>266</v>
      </c>
    </row>
    <row r="12" spans="1:60" x14ac:dyDescent="0.3">
      <c r="A12" t="s">
        <v>103</v>
      </c>
      <c r="B12" t="s">
        <v>103</v>
      </c>
      <c r="C12">
        <v>11</v>
      </c>
      <c r="D12">
        <v>2019</v>
      </c>
      <c r="E12" t="s">
        <v>79</v>
      </c>
      <c r="F12" t="s">
        <v>31</v>
      </c>
      <c r="G12">
        <v>3</v>
      </c>
      <c r="H12" t="s">
        <v>51</v>
      </c>
      <c r="I12" t="s">
        <v>80</v>
      </c>
      <c r="J12" t="s">
        <v>58</v>
      </c>
      <c r="K12" t="s">
        <v>270</v>
      </c>
      <c r="L12" s="1">
        <v>793.8</v>
      </c>
      <c r="M12" s="1">
        <v>432</v>
      </c>
      <c r="N12" s="1">
        <f t="shared" si="0"/>
        <v>264.59999999999997</v>
      </c>
      <c r="O12" t="s">
        <v>58</v>
      </c>
      <c r="P12" t="s">
        <v>81</v>
      </c>
      <c r="Q12" t="s">
        <v>82</v>
      </c>
      <c r="R12" t="s">
        <v>281</v>
      </c>
      <c r="S12" t="s">
        <v>258</v>
      </c>
      <c r="T12" t="s">
        <v>277</v>
      </c>
      <c r="U12" t="s">
        <v>83</v>
      </c>
      <c r="V12" t="s">
        <v>84</v>
      </c>
      <c r="W12">
        <v>0.55000000000000004</v>
      </c>
      <c r="X12">
        <v>0.06</v>
      </c>
      <c r="Z12">
        <v>3.7523689718858999</v>
      </c>
      <c r="AA12">
        <v>671714672.53509998</v>
      </c>
      <c r="AB12">
        <v>63853724.912759997</v>
      </c>
      <c r="AC12">
        <v>3.4</v>
      </c>
      <c r="AD12">
        <v>254</v>
      </c>
      <c r="AE12">
        <v>74.3</v>
      </c>
      <c r="AF12">
        <v>1642</v>
      </c>
      <c r="AG12">
        <v>58.2</v>
      </c>
      <c r="AH12">
        <v>1211</v>
      </c>
      <c r="AI12">
        <f>AD12/AH12*100</f>
        <v>20.974401321222132</v>
      </c>
      <c r="AJ12">
        <v>0.435</v>
      </c>
      <c r="AK12">
        <v>2.66</v>
      </c>
      <c r="AL12">
        <v>28</v>
      </c>
      <c r="AM12">
        <v>11.2</v>
      </c>
      <c r="AN12">
        <v>4.0999999999999996</v>
      </c>
      <c r="AO12">
        <v>5.22</v>
      </c>
      <c r="AP12">
        <v>479</v>
      </c>
      <c r="AQ12">
        <v>1.77</v>
      </c>
      <c r="AR12">
        <v>0.14399999999999999</v>
      </c>
      <c r="AS12">
        <v>12.3</v>
      </c>
      <c r="AT12">
        <v>9</v>
      </c>
      <c r="AU12">
        <v>7</v>
      </c>
      <c r="AV12">
        <v>6</v>
      </c>
      <c r="AW12">
        <v>65</v>
      </c>
      <c r="AX12">
        <v>22</v>
      </c>
      <c r="AY12">
        <v>13</v>
      </c>
      <c r="AZ12" t="s">
        <v>85</v>
      </c>
      <c r="BA12">
        <v>6.31</v>
      </c>
      <c r="BB12">
        <v>6.84</v>
      </c>
      <c r="BC12">
        <v>124.824</v>
      </c>
      <c r="BD12">
        <v>2463</v>
      </c>
      <c r="BE12">
        <v>12.432</v>
      </c>
      <c r="BF12">
        <v>8.6643376923769999</v>
      </c>
      <c r="BG12">
        <v>7.1731815384616002</v>
      </c>
      <c r="BH12" t="s">
        <v>266</v>
      </c>
    </row>
    <row r="13" spans="1:60" x14ac:dyDescent="0.3">
      <c r="A13" t="s">
        <v>119</v>
      </c>
      <c r="B13" t="s">
        <v>119</v>
      </c>
      <c r="C13">
        <v>12</v>
      </c>
      <c r="D13">
        <v>2019</v>
      </c>
      <c r="E13" t="s">
        <v>79</v>
      </c>
      <c r="F13" t="s">
        <v>31</v>
      </c>
      <c r="G13">
        <v>4</v>
      </c>
      <c r="H13" t="s">
        <v>51</v>
      </c>
      <c r="I13" t="s">
        <v>80</v>
      </c>
      <c r="J13" t="s">
        <v>58</v>
      </c>
      <c r="K13" t="s">
        <v>270</v>
      </c>
      <c r="L13" s="1">
        <v>793.8</v>
      </c>
      <c r="M13" s="1">
        <v>432</v>
      </c>
      <c r="N13" s="1">
        <f t="shared" si="0"/>
        <v>264.59999999999997</v>
      </c>
      <c r="O13" t="s">
        <v>58</v>
      </c>
      <c r="P13" t="s">
        <v>81</v>
      </c>
      <c r="Q13" t="s">
        <v>82</v>
      </c>
      <c r="R13" t="s">
        <v>281</v>
      </c>
      <c r="S13" t="s">
        <v>258</v>
      </c>
      <c r="T13" t="s">
        <v>277</v>
      </c>
      <c r="U13" t="s">
        <v>83</v>
      </c>
      <c r="V13" t="s">
        <v>84</v>
      </c>
      <c r="W13">
        <v>0.49</v>
      </c>
      <c r="X13">
        <v>0.05</v>
      </c>
      <c r="Z13">
        <v>39.421336877214898</v>
      </c>
      <c r="AA13">
        <v>868673798.55560005</v>
      </c>
      <c r="AB13">
        <v>43564346.864443898</v>
      </c>
      <c r="AC13">
        <v>4.3</v>
      </c>
      <c r="AD13">
        <v>299</v>
      </c>
      <c r="AE13">
        <v>6.1</v>
      </c>
      <c r="AF13">
        <v>1841</v>
      </c>
      <c r="AG13">
        <v>58.9</v>
      </c>
      <c r="AH13">
        <v>116</v>
      </c>
      <c r="AI13">
        <f>AD13/AH13*100</f>
        <v>257.75862068965517</v>
      </c>
      <c r="AJ13">
        <v>0.46400000000000002</v>
      </c>
      <c r="AK13">
        <v>2.54</v>
      </c>
      <c r="AL13">
        <v>286</v>
      </c>
      <c r="AM13">
        <v>8.3000000000000007</v>
      </c>
      <c r="AN13">
        <v>4.95</v>
      </c>
      <c r="AO13">
        <v>4.74</v>
      </c>
      <c r="AP13">
        <v>461</v>
      </c>
      <c r="AQ13">
        <v>2.2200000000000002</v>
      </c>
      <c r="AR13">
        <v>0.17599999999999999</v>
      </c>
      <c r="AS13">
        <v>12.7</v>
      </c>
      <c r="AT13">
        <v>1</v>
      </c>
      <c r="AU13">
        <v>8</v>
      </c>
      <c r="AV13">
        <v>5</v>
      </c>
      <c r="AW13">
        <v>63</v>
      </c>
      <c r="AX13">
        <v>23</v>
      </c>
      <c r="AY13">
        <v>14</v>
      </c>
      <c r="AZ13" t="s">
        <v>85</v>
      </c>
      <c r="BA13">
        <v>6.27</v>
      </c>
      <c r="BB13">
        <v>6.76</v>
      </c>
      <c r="BC13">
        <v>1.968</v>
      </c>
      <c r="BD13">
        <v>2761.5</v>
      </c>
      <c r="BE13">
        <v>13.664</v>
      </c>
      <c r="BF13">
        <v>1.3451294871795001</v>
      </c>
      <c r="BG13">
        <v>8.9649323769230005</v>
      </c>
      <c r="BH13" t="s">
        <v>266</v>
      </c>
    </row>
    <row r="14" spans="1:60" x14ac:dyDescent="0.3">
      <c r="A14" t="s">
        <v>134</v>
      </c>
      <c r="B14" t="s">
        <v>134</v>
      </c>
      <c r="C14">
        <v>13</v>
      </c>
      <c r="D14">
        <v>2019</v>
      </c>
      <c r="E14" t="s">
        <v>79</v>
      </c>
      <c r="F14" t="s">
        <v>31</v>
      </c>
      <c r="G14">
        <v>1</v>
      </c>
      <c r="H14" t="s">
        <v>61</v>
      </c>
      <c r="I14" t="s">
        <v>80</v>
      </c>
      <c r="J14" t="s">
        <v>58</v>
      </c>
      <c r="K14" t="s">
        <v>270</v>
      </c>
      <c r="L14" s="1">
        <v>793.8</v>
      </c>
      <c r="M14" s="1">
        <v>432</v>
      </c>
      <c r="N14" s="1">
        <f t="shared" si="0"/>
        <v>264.59999999999997</v>
      </c>
      <c r="O14" t="s">
        <v>58</v>
      </c>
      <c r="P14" t="s">
        <v>81</v>
      </c>
      <c r="Q14" t="s">
        <v>82</v>
      </c>
      <c r="R14" t="s">
        <v>281</v>
      </c>
      <c r="S14" t="s">
        <v>258</v>
      </c>
      <c r="T14" t="s">
        <v>277</v>
      </c>
      <c r="U14" t="s">
        <v>83</v>
      </c>
      <c r="V14" t="s">
        <v>84</v>
      </c>
      <c r="W14">
        <v>0.35</v>
      </c>
      <c r="X14">
        <v>3.5000000000000003E-2</v>
      </c>
      <c r="Z14">
        <v>194.22447815384601</v>
      </c>
      <c r="AA14">
        <v>6537242226.7994003</v>
      </c>
      <c r="AB14">
        <v>36992727.235210001</v>
      </c>
    </row>
    <row r="15" spans="1:60" x14ac:dyDescent="0.3">
      <c r="A15" t="s">
        <v>148</v>
      </c>
      <c r="B15" t="s">
        <v>148</v>
      </c>
      <c r="C15">
        <v>14</v>
      </c>
      <c r="D15">
        <v>2019</v>
      </c>
      <c r="E15" t="s">
        <v>79</v>
      </c>
      <c r="F15" t="s">
        <v>31</v>
      </c>
      <c r="G15">
        <v>2</v>
      </c>
      <c r="H15" t="s">
        <v>61</v>
      </c>
      <c r="I15" t="s">
        <v>80</v>
      </c>
      <c r="J15" t="s">
        <v>58</v>
      </c>
      <c r="K15" t="s">
        <v>270</v>
      </c>
      <c r="L15" s="1">
        <v>793.8</v>
      </c>
      <c r="M15" s="1">
        <v>432</v>
      </c>
      <c r="N15" s="1">
        <f t="shared" si="0"/>
        <v>264.59999999999997</v>
      </c>
      <c r="O15" t="s">
        <v>58</v>
      </c>
      <c r="P15" t="s">
        <v>81</v>
      </c>
      <c r="Q15" t="s">
        <v>82</v>
      </c>
      <c r="R15" t="s">
        <v>281</v>
      </c>
      <c r="S15" t="s">
        <v>258</v>
      </c>
      <c r="T15" t="s">
        <v>277</v>
      </c>
      <c r="U15" t="s">
        <v>83</v>
      </c>
      <c r="V15" t="s">
        <v>84</v>
      </c>
      <c r="W15">
        <v>0.23</v>
      </c>
      <c r="X15">
        <v>3.5000000000000003E-2</v>
      </c>
      <c r="Z15">
        <v>79.416549968173001</v>
      </c>
      <c r="AA15">
        <v>714834215.46677005</v>
      </c>
      <c r="AB15">
        <v>5953264.4845390003</v>
      </c>
    </row>
    <row r="16" spans="1:60" x14ac:dyDescent="0.3">
      <c r="A16" t="s">
        <v>161</v>
      </c>
      <c r="B16" t="s">
        <v>161</v>
      </c>
      <c r="C16">
        <v>15</v>
      </c>
      <c r="D16">
        <v>2019</v>
      </c>
      <c r="E16" t="s">
        <v>79</v>
      </c>
      <c r="F16" t="s">
        <v>31</v>
      </c>
      <c r="G16">
        <v>3</v>
      </c>
      <c r="H16" t="s">
        <v>61</v>
      </c>
      <c r="I16" t="s">
        <v>80</v>
      </c>
      <c r="J16" t="s">
        <v>58</v>
      </c>
      <c r="K16" t="s">
        <v>270</v>
      </c>
      <c r="L16" s="1">
        <v>793.8</v>
      </c>
      <c r="M16" s="1">
        <v>432</v>
      </c>
      <c r="N16" s="1">
        <f t="shared" si="0"/>
        <v>264.59999999999997</v>
      </c>
      <c r="O16" t="s">
        <v>58</v>
      </c>
      <c r="P16" t="s">
        <v>81</v>
      </c>
      <c r="Q16" t="s">
        <v>82</v>
      </c>
      <c r="R16" t="s">
        <v>281</v>
      </c>
      <c r="S16" t="s">
        <v>258</v>
      </c>
      <c r="T16" t="s">
        <v>277</v>
      </c>
      <c r="U16" t="s">
        <v>83</v>
      </c>
      <c r="V16" t="s">
        <v>84</v>
      </c>
      <c r="W16">
        <v>0.22</v>
      </c>
      <c r="X16">
        <v>3.5000000000000003E-2</v>
      </c>
      <c r="Z16">
        <v>83.629847381598196</v>
      </c>
      <c r="AA16">
        <v>4945666359.58498</v>
      </c>
      <c r="AB16">
        <v>56343561.256549999</v>
      </c>
    </row>
    <row r="17" spans="1:60" x14ac:dyDescent="0.3">
      <c r="A17" t="s">
        <v>176</v>
      </c>
      <c r="B17" t="s">
        <v>176</v>
      </c>
      <c r="C17">
        <v>16</v>
      </c>
      <c r="D17">
        <v>2019</v>
      </c>
      <c r="E17" t="s">
        <v>79</v>
      </c>
      <c r="F17" t="s">
        <v>31</v>
      </c>
      <c r="G17">
        <v>4</v>
      </c>
      <c r="H17" t="s">
        <v>61</v>
      </c>
      <c r="I17" t="s">
        <v>80</v>
      </c>
      <c r="J17" t="s">
        <v>58</v>
      </c>
      <c r="K17" t="s">
        <v>270</v>
      </c>
      <c r="L17" s="1">
        <v>793.8</v>
      </c>
      <c r="M17" s="1">
        <v>432</v>
      </c>
      <c r="N17" s="1">
        <f t="shared" si="0"/>
        <v>264.59999999999997</v>
      </c>
      <c r="O17" t="s">
        <v>58</v>
      </c>
      <c r="P17" t="s">
        <v>81</v>
      </c>
      <c r="Q17" t="s">
        <v>82</v>
      </c>
      <c r="R17" t="s">
        <v>281</v>
      </c>
      <c r="S17" t="s">
        <v>258</v>
      </c>
      <c r="T17" t="s">
        <v>277</v>
      </c>
      <c r="U17" t="s">
        <v>83</v>
      </c>
      <c r="V17" t="s">
        <v>84</v>
      </c>
      <c r="W17">
        <v>0.25</v>
      </c>
      <c r="X17">
        <v>3.5000000000000003E-2</v>
      </c>
      <c r="Z17">
        <v>164.28361889382299</v>
      </c>
      <c r="AA17">
        <v>4751725145.7992697</v>
      </c>
      <c r="AB17">
        <v>45551846.777199998</v>
      </c>
    </row>
    <row r="18" spans="1:60" x14ac:dyDescent="0.3">
      <c r="A18" t="s">
        <v>177</v>
      </c>
      <c r="B18" t="s">
        <v>177</v>
      </c>
      <c r="C18">
        <v>17</v>
      </c>
      <c r="D18">
        <v>2019</v>
      </c>
      <c r="E18" t="s">
        <v>164</v>
      </c>
      <c r="F18" t="s">
        <v>165</v>
      </c>
      <c r="G18">
        <v>1</v>
      </c>
      <c r="H18" t="s">
        <v>51</v>
      </c>
      <c r="I18" t="s">
        <v>178</v>
      </c>
      <c r="J18" t="s">
        <v>53</v>
      </c>
      <c r="K18" t="s">
        <v>271</v>
      </c>
      <c r="L18" s="2">
        <v>4590</v>
      </c>
      <c r="M18" s="2">
        <v>1080</v>
      </c>
      <c r="N18" s="1">
        <f t="shared" si="0"/>
        <v>1530</v>
      </c>
      <c r="O18" t="s">
        <v>54</v>
      </c>
      <c r="P18" t="s">
        <v>81</v>
      </c>
      <c r="Q18" t="s">
        <v>82</v>
      </c>
      <c r="R18" t="s">
        <v>281</v>
      </c>
      <c r="S18" t="s">
        <v>258</v>
      </c>
      <c r="T18" t="s">
        <v>278</v>
      </c>
      <c r="U18" t="s">
        <v>167</v>
      </c>
      <c r="V18" t="s">
        <v>84</v>
      </c>
      <c r="W18">
        <v>0.6</v>
      </c>
      <c r="X18">
        <v>0.13</v>
      </c>
      <c r="Z18">
        <v>3.9692688971500001</v>
      </c>
      <c r="AA18">
        <v>8279256347.8715</v>
      </c>
      <c r="AB18">
        <v>1454627.7246379999</v>
      </c>
      <c r="AC18">
        <v>4.13</v>
      </c>
      <c r="AD18">
        <v>58.6</v>
      </c>
      <c r="AE18">
        <v>71.7</v>
      </c>
      <c r="AF18">
        <v>313</v>
      </c>
      <c r="AG18">
        <v>89.7</v>
      </c>
      <c r="AH18">
        <v>521</v>
      </c>
      <c r="AI18">
        <f>AD18/AH18*100</f>
        <v>11.247600767754319</v>
      </c>
      <c r="AJ18">
        <v>0.55700000000000005</v>
      </c>
      <c r="AK18">
        <v>1.37</v>
      </c>
      <c r="AL18">
        <v>259</v>
      </c>
      <c r="AM18">
        <v>36.5</v>
      </c>
      <c r="AN18">
        <v>2.89</v>
      </c>
      <c r="AO18">
        <v>4.32</v>
      </c>
      <c r="AP18">
        <v>469</v>
      </c>
      <c r="AQ18">
        <v>2.36</v>
      </c>
      <c r="AR18">
        <v>0.191</v>
      </c>
      <c r="AS18">
        <v>12.3</v>
      </c>
      <c r="AT18">
        <v>23</v>
      </c>
      <c r="AU18">
        <v>15</v>
      </c>
      <c r="AV18">
        <v>7</v>
      </c>
      <c r="AW18">
        <v>36</v>
      </c>
      <c r="AX18">
        <v>45</v>
      </c>
      <c r="AY18">
        <v>19</v>
      </c>
      <c r="AZ18" t="s">
        <v>168</v>
      </c>
      <c r="BA18">
        <v>7.4</v>
      </c>
      <c r="BB18">
        <v>7.26</v>
      </c>
      <c r="BC18">
        <v>12.456</v>
      </c>
      <c r="BD18">
        <v>4519.5</v>
      </c>
      <c r="BE18">
        <v>157.87200000000001</v>
      </c>
      <c r="BF18">
        <v>12.1198769238</v>
      </c>
      <c r="BG18">
        <v>87.129615384614993</v>
      </c>
      <c r="BH18" t="s">
        <v>267</v>
      </c>
    </row>
    <row r="19" spans="1:60" x14ac:dyDescent="0.3">
      <c r="A19" t="s">
        <v>179</v>
      </c>
      <c r="B19" t="s">
        <v>179</v>
      </c>
      <c r="C19">
        <v>18</v>
      </c>
      <c r="D19">
        <v>2019</v>
      </c>
      <c r="E19" t="s">
        <v>164</v>
      </c>
      <c r="F19" t="s">
        <v>165</v>
      </c>
      <c r="G19">
        <v>2</v>
      </c>
      <c r="H19" t="s">
        <v>51</v>
      </c>
      <c r="I19" t="s">
        <v>178</v>
      </c>
      <c r="J19" t="s">
        <v>53</v>
      </c>
      <c r="K19" t="s">
        <v>271</v>
      </c>
      <c r="L19" s="2">
        <v>4590</v>
      </c>
      <c r="M19" s="2">
        <v>1080</v>
      </c>
      <c r="N19" s="1">
        <f t="shared" si="0"/>
        <v>1530</v>
      </c>
      <c r="O19" t="s">
        <v>54</v>
      </c>
      <c r="P19" t="s">
        <v>81</v>
      </c>
      <c r="Q19" t="s">
        <v>82</v>
      </c>
      <c r="R19" t="s">
        <v>281</v>
      </c>
      <c r="S19" t="s">
        <v>258</v>
      </c>
      <c r="T19" t="s">
        <v>278</v>
      </c>
      <c r="U19" t="s">
        <v>167</v>
      </c>
      <c r="V19" t="s">
        <v>84</v>
      </c>
      <c r="W19">
        <v>0.56999999999999995</v>
      </c>
      <c r="X19">
        <v>0.17</v>
      </c>
      <c r="Z19">
        <v>18.4845922272</v>
      </c>
      <c r="AA19">
        <v>364743919.34450001</v>
      </c>
      <c r="AB19">
        <v>86993667.294284001</v>
      </c>
      <c r="AC19">
        <v>3.8</v>
      </c>
      <c r="AD19">
        <v>69.400000000000006</v>
      </c>
      <c r="AE19">
        <v>8.6999999999999993</v>
      </c>
      <c r="AF19">
        <v>1852</v>
      </c>
      <c r="AG19">
        <v>133</v>
      </c>
      <c r="AH19">
        <v>73</v>
      </c>
      <c r="AI19">
        <f>AD19/AH19*100</f>
        <v>95.068493150684944</v>
      </c>
      <c r="AJ19">
        <v>0.32500000000000001</v>
      </c>
      <c r="AK19">
        <v>1.1499999999999999</v>
      </c>
      <c r="AL19">
        <v>321</v>
      </c>
      <c r="AM19">
        <v>31.7</v>
      </c>
      <c r="AN19">
        <v>4.3499999999999996</v>
      </c>
      <c r="AO19">
        <v>5.35</v>
      </c>
      <c r="AP19">
        <v>473</v>
      </c>
      <c r="AQ19">
        <v>2</v>
      </c>
      <c r="AR19">
        <v>0.161</v>
      </c>
      <c r="AS19">
        <v>12.4</v>
      </c>
      <c r="AT19">
        <v>22</v>
      </c>
      <c r="AU19">
        <v>13</v>
      </c>
      <c r="AV19">
        <v>6</v>
      </c>
      <c r="AW19">
        <v>38</v>
      </c>
      <c r="AX19">
        <v>41</v>
      </c>
      <c r="AY19">
        <v>21</v>
      </c>
      <c r="AZ19" t="s">
        <v>168</v>
      </c>
      <c r="BA19">
        <v>6.11</v>
      </c>
      <c r="BB19">
        <v>6.71</v>
      </c>
      <c r="BC19">
        <v>135.57599999999999</v>
      </c>
      <c r="BD19">
        <v>2778</v>
      </c>
      <c r="BE19">
        <v>234.8</v>
      </c>
      <c r="BF19">
        <v>11.574148717948701</v>
      </c>
      <c r="BG19">
        <v>8.6438776923800003</v>
      </c>
      <c r="BH19" t="s">
        <v>267</v>
      </c>
    </row>
    <row r="20" spans="1:60" x14ac:dyDescent="0.3">
      <c r="A20" t="s">
        <v>180</v>
      </c>
      <c r="B20" t="s">
        <v>180</v>
      </c>
      <c r="C20">
        <v>19</v>
      </c>
      <c r="D20">
        <v>2019</v>
      </c>
      <c r="E20" t="s">
        <v>164</v>
      </c>
      <c r="F20" t="s">
        <v>165</v>
      </c>
      <c r="G20">
        <v>3</v>
      </c>
      <c r="H20" t="s">
        <v>51</v>
      </c>
      <c r="I20" t="s">
        <v>178</v>
      </c>
      <c r="J20" t="s">
        <v>53</v>
      </c>
      <c r="K20" t="s">
        <v>271</v>
      </c>
      <c r="L20" s="2">
        <v>4590</v>
      </c>
      <c r="M20" s="2">
        <v>1080</v>
      </c>
      <c r="N20" s="1">
        <f t="shared" si="0"/>
        <v>1530</v>
      </c>
      <c r="O20" t="s">
        <v>54</v>
      </c>
      <c r="P20" t="s">
        <v>81</v>
      </c>
      <c r="Q20" t="s">
        <v>82</v>
      </c>
      <c r="R20" t="s">
        <v>281</v>
      </c>
      <c r="S20" t="s">
        <v>258</v>
      </c>
      <c r="T20" t="s">
        <v>278</v>
      </c>
      <c r="U20" t="s">
        <v>167</v>
      </c>
      <c r="V20" t="s">
        <v>84</v>
      </c>
      <c r="W20">
        <v>0.56000000000000005</v>
      </c>
      <c r="X20">
        <v>0.25</v>
      </c>
      <c r="Z20">
        <v>2.1318973673385</v>
      </c>
      <c r="AA20">
        <v>4555364337.3800001</v>
      </c>
      <c r="AB20">
        <v>49996439.397145003</v>
      </c>
      <c r="AC20">
        <v>3.81</v>
      </c>
      <c r="AD20">
        <v>35.799999999999997</v>
      </c>
      <c r="AE20">
        <v>88.8</v>
      </c>
      <c r="AF20">
        <v>1865</v>
      </c>
      <c r="AG20">
        <v>133</v>
      </c>
      <c r="AH20">
        <v>72</v>
      </c>
      <c r="AI20">
        <f>AD20/AH20*100</f>
        <v>49.722222222222214</v>
      </c>
      <c r="AJ20">
        <v>0.35</v>
      </c>
      <c r="AK20">
        <v>1.19</v>
      </c>
      <c r="AL20">
        <v>279</v>
      </c>
      <c r="AM20">
        <v>33.200000000000003</v>
      </c>
      <c r="AN20">
        <v>3.25</v>
      </c>
      <c r="AO20">
        <v>5.29</v>
      </c>
      <c r="AP20">
        <v>433</v>
      </c>
      <c r="AQ20">
        <v>1.89</v>
      </c>
      <c r="AR20">
        <v>0.16200000000000001</v>
      </c>
      <c r="AS20">
        <v>11.7</v>
      </c>
      <c r="AT20">
        <v>18</v>
      </c>
      <c r="AU20">
        <v>11</v>
      </c>
      <c r="AV20">
        <v>7</v>
      </c>
      <c r="AW20">
        <v>43</v>
      </c>
      <c r="AX20">
        <v>36</v>
      </c>
      <c r="AY20">
        <v>21</v>
      </c>
      <c r="AZ20" t="s">
        <v>168</v>
      </c>
      <c r="BA20">
        <v>6.19</v>
      </c>
      <c r="BB20">
        <v>6.73</v>
      </c>
      <c r="BC20">
        <v>149.184</v>
      </c>
      <c r="BD20">
        <v>2797.5</v>
      </c>
      <c r="BE20">
        <v>234.8</v>
      </c>
      <c r="BF20">
        <v>11.43448717949</v>
      </c>
      <c r="BG20">
        <v>79.392483769229997</v>
      </c>
      <c r="BH20" t="s">
        <v>267</v>
      </c>
    </row>
    <row r="21" spans="1:60" x14ac:dyDescent="0.3">
      <c r="A21" t="s">
        <v>183</v>
      </c>
      <c r="B21" t="s">
        <v>183</v>
      </c>
      <c r="C21">
        <v>20</v>
      </c>
      <c r="D21">
        <v>2019</v>
      </c>
      <c r="E21" t="s">
        <v>164</v>
      </c>
      <c r="F21" t="s">
        <v>165</v>
      </c>
      <c r="G21">
        <v>4</v>
      </c>
      <c r="H21" t="s">
        <v>51</v>
      </c>
      <c r="I21" t="s">
        <v>178</v>
      </c>
      <c r="J21" t="s">
        <v>53</v>
      </c>
      <c r="K21" t="s">
        <v>271</v>
      </c>
      <c r="L21" s="2">
        <v>4590</v>
      </c>
      <c r="M21" s="2">
        <v>1080</v>
      </c>
      <c r="N21" s="1">
        <f t="shared" si="0"/>
        <v>1530</v>
      </c>
      <c r="O21" t="s">
        <v>54</v>
      </c>
      <c r="P21" t="s">
        <v>81</v>
      </c>
      <c r="Q21" t="s">
        <v>82</v>
      </c>
      <c r="R21" t="s">
        <v>281</v>
      </c>
      <c r="S21" t="s">
        <v>258</v>
      </c>
      <c r="T21" t="s">
        <v>278</v>
      </c>
      <c r="U21" t="s">
        <v>167</v>
      </c>
      <c r="V21" t="s">
        <v>84</v>
      </c>
      <c r="W21">
        <v>0.5</v>
      </c>
      <c r="X21">
        <v>0.43</v>
      </c>
      <c r="Z21">
        <v>32.514318512820999</v>
      </c>
      <c r="AA21">
        <v>76299285.216639996</v>
      </c>
      <c r="AB21">
        <v>9832197.2985718995</v>
      </c>
      <c r="AC21">
        <v>3.78</v>
      </c>
      <c r="AD21">
        <v>38.5</v>
      </c>
      <c r="AE21">
        <v>64.599999999999994</v>
      </c>
      <c r="AF21">
        <v>235</v>
      </c>
      <c r="AG21">
        <v>12</v>
      </c>
      <c r="AH21">
        <v>612</v>
      </c>
      <c r="AI21">
        <f>AD21/AH21*100</f>
        <v>6.2908496732026142</v>
      </c>
      <c r="AJ21">
        <v>0.48799999999999999</v>
      </c>
      <c r="AK21">
        <v>1.3</v>
      </c>
      <c r="AL21">
        <v>241</v>
      </c>
      <c r="AM21">
        <v>67.900000000000006</v>
      </c>
      <c r="AN21">
        <v>3.26</v>
      </c>
      <c r="AO21">
        <v>4.41</v>
      </c>
      <c r="AP21">
        <v>521</v>
      </c>
      <c r="AQ21">
        <v>1.86</v>
      </c>
      <c r="AR21">
        <v>0.16600000000000001</v>
      </c>
      <c r="AS21">
        <v>11.2</v>
      </c>
      <c r="AT21">
        <v>19</v>
      </c>
      <c r="AU21">
        <v>9</v>
      </c>
      <c r="AV21">
        <v>4</v>
      </c>
      <c r="AW21">
        <v>52</v>
      </c>
      <c r="AX21">
        <v>32</v>
      </c>
      <c r="AY21">
        <v>16</v>
      </c>
      <c r="AZ21" t="s">
        <v>85</v>
      </c>
      <c r="BA21">
        <v>6.81</v>
      </c>
      <c r="BB21">
        <v>7.4</v>
      </c>
      <c r="BC21">
        <v>18.527999999999999</v>
      </c>
      <c r="BD21">
        <v>352.5</v>
      </c>
      <c r="BE21">
        <v>211.2</v>
      </c>
      <c r="BF21">
        <v>8.6538846153845999</v>
      </c>
      <c r="BG21">
        <v>66.142796923768998</v>
      </c>
      <c r="BH21" t="s">
        <v>267</v>
      </c>
    </row>
    <row r="22" spans="1:60" x14ac:dyDescent="0.3">
      <c r="A22" t="s">
        <v>184</v>
      </c>
      <c r="B22" t="s">
        <v>184</v>
      </c>
      <c r="C22">
        <v>21</v>
      </c>
      <c r="D22">
        <v>2019</v>
      </c>
      <c r="E22" t="s">
        <v>164</v>
      </c>
      <c r="F22" t="s">
        <v>165</v>
      </c>
      <c r="G22">
        <v>1</v>
      </c>
      <c r="H22" t="s">
        <v>61</v>
      </c>
      <c r="I22" t="s">
        <v>178</v>
      </c>
      <c r="J22" t="s">
        <v>53</v>
      </c>
      <c r="K22" t="s">
        <v>271</v>
      </c>
      <c r="L22" s="2">
        <v>4590</v>
      </c>
      <c r="M22" s="2">
        <v>1080</v>
      </c>
      <c r="N22" s="1">
        <f t="shared" si="0"/>
        <v>1530</v>
      </c>
      <c r="O22" t="s">
        <v>54</v>
      </c>
      <c r="P22" t="s">
        <v>81</v>
      </c>
      <c r="Q22" t="s">
        <v>82</v>
      </c>
      <c r="R22" t="s">
        <v>281</v>
      </c>
      <c r="S22" t="s">
        <v>258</v>
      </c>
      <c r="T22" t="s">
        <v>278</v>
      </c>
      <c r="U22" t="s">
        <v>167</v>
      </c>
      <c r="V22" t="s">
        <v>84</v>
      </c>
      <c r="W22">
        <v>0.2</v>
      </c>
      <c r="X22">
        <v>0.06</v>
      </c>
      <c r="Z22">
        <v>38.418389331698002</v>
      </c>
      <c r="AA22">
        <v>672751334.76100004</v>
      </c>
      <c r="AB22">
        <v>124821647.63211</v>
      </c>
    </row>
    <row r="23" spans="1:60" x14ac:dyDescent="0.3">
      <c r="A23" t="s">
        <v>185</v>
      </c>
      <c r="B23" t="s">
        <v>185</v>
      </c>
      <c r="C23">
        <v>22</v>
      </c>
      <c r="D23">
        <v>2019</v>
      </c>
      <c r="E23" t="s">
        <v>164</v>
      </c>
      <c r="F23" t="s">
        <v>165</v>
      </c>
      <c r="G23">
        <v>2</v>
      </c>
      <c r="H23" t="s">
        <v>61</v>
      </c>
      <c r="I23" t="s">
        <v>178</v>
      </c>
      <c r="J23" t="s">
        <v>53</v>
      </c>
      <c r="K23" t="s">
        <v>271</v>
      </c>
      <c r="L23" s="2">
        <v>4590</v>
      </c>
      <c r="M23" s="2">
        <v>1080</v>
      </c>
      <c r="N23" s="1">
        <f t="shared" si="0"/>
        <v>1530</v>
      </c>
      <c r="O23" t="s">
        <v>54</v>
      </c>
      <c r="P23" t="s">
        <v>81</v>
      </c>
      <c r="Q23" t="s">
        <v>82</v>
      </c>
      <c r="R23" t="s">
        <v>281</v>
      </c>
      <c r="S23" t="s">
        <v>258</v>
      </c>
      <c r="T23" t="s">
        <v>278</v>
      </c>
      <c r="U23" t="s">
        <v>167</v>
      </c>
      <c r="V23" t="s">
        <v>84</v>
      </c>
      <c r="W23">
        <v>0.06</v>
      </c>
      <c r="X23">
        <v>3.5000000000000003E-2</v>
      </c>
      <c r="Z23">
        <v>34.129281447963997</v>
      </c>
      <c r="AA23">
        <v>7248341524.7993402</v>
      </c>
      <c r="AB23">
        <v>14194829.89818</v>
      </c>
    </row>
    <row r="24" spans="1:60" x14ac:dyDescent="0.3">
      <c r="A24" t="s">
        <v>186</v>
      </c>
      <c r="B24" t="s">
        <v>186</v>
      </c>
      <c r="C24">
        <v>23</v>
      </c>
      <c r="D24">
        <v>2019</v>
      </c>
      <c r="E24" t="s">
        <v>164</v>
      </c>
      <c r="F24" t="s">
        <v>165</v>
      </c>
      <c r="G24">
        <v>3</v>
      </c>
      <c r="H24" t="s">
        <v>61</v>
      </c>
      <c r="I24" t="s">
        <v>178</v>
      </c>
      <c r="J24" t="s">
        <v>53</v>
      </c>
      <c r="K24" t="s">
        <v>271</v>
      </c>
      <c r="L24" s="2">
        <v>4590</v>
      </c>
      <c r="M24" s="2">
        <v>1080</v>
      </c>
      <c r="N24" s="1">
        <f t="shared" si="0"/>
        <v>1530</v>
      </c>
      <c r="O24" t="s">
        <v>54</v>
      </c>
      <c r="P24" t="s">
        <v>81</v>
      </c>
      <c r="Q24" t="s">
        <v>82</v>
      </c>
      <c r="R24" t="s">
        <v>281</v>
      </c>
      <c r="S24" t="s">
        <v>258</v>
      </c>
      <c r="T24" t="s">
        <v>278</v>
      </c>
      <c r="U24" t="s">
        <v>167</v>
      </c>
      <c r="V24" t="s">
        <v>84</v>
      </c>
      <c r="W24">
        <v>0.06</v>
      </c>
      <c r="X24">
        <v>0.09</v>
      </c>
      <c r="Z24">
        <v>33.436847578520002</v>
      </c>
      <c r="AA24">
        <v>689775935.86371005</v>
      </c>
      <c r="AB24">
        <v>2336447.7383710002</v>
      </c>
    </row>
    <row r="25" spans="1:60" x14ac:dyDescent="0.3">
      <c r="A25" t="s">
        <v>187</v>
      </c>
      <c r="B25" t="s">
        <v>187</v>
      </c>
      <c r="C25">
        <v>24</v>
      </c>
      <c r="D25">
        <v>2019</v>
      </c>
      <c r="E25" t="s">
        <v>164</v>
      </c>
      <c r="F25" t="s">
        <v>165</v>
      </c>
      <c r="G25">
        <v>4</v>
      </c>
      <c r="H25" t="s">
        <v>61</v>
      </c>
      <c r="I25" t="s">
        <v>178</v>
      </c>
      <c r="J25" t="s">
        <v>53</v>
      </c>
      <c r="K25" t="s">
        <v>271</v>
      </c>
      <c r="L25" s="2">
        <v>4590</v>
      </c>
      <c r="M25" s="2">
        <v>1080</v>
      </c>
      <c r="N25" s="1">
        <f t="shared" si="0"/>
        <v>1530</v>
      </c>
      <c r="O25" t="s">
        <v>54</v>
      </c>
      <c r="P25" t="s">
        <v>81</v>
      </c>
      <c r="Q25" t="s">
        <v>82</v>
      </c>
      <c r="R25" t="s">
        <v>281</v>
      </c>
      <c r="S25" t="s">
        <v>258</v>
      </c>
      <c r="T25" t="s">
        <v>278</v>
      </c>
      <c r="U25" t="s">
        <v>167</v>
      </c>
      <c r="V25" t="s">
        <v>84</v>
      </c>
      <c r="W25">
        <v>0.11</v>
      </c>
      <c r="X25">
        <v>7.0000000000000007E-2</v>
      </c>
      <c r="Z25">
        <v>11.56819419534</v>
      </c>
      <c r="AA25">
        <v>2296612573.6437802</v>
      </c>
      <c r="AB25">
        <v>2584677.8693515998</v>
      </c>
    </row>
    <row r="26" spans="1:60" x14ac:dyDescent="0.3">
      <c r="A26" t="s">
        <v>190</v>
      </c>
      <c r="B26" t="s">
        <v>190</v>
      </c>
      <c r="C26">
        <v>49</v>
      </c>
      <c r="D26">
        <v>2019</v>
      </c>
      <c r="E26" t="s">
        <v>90</v>
      </c>
      <c r="F26" t="s">
        <v>91</v>
      </c>
      <c r="G26">
        <v>1</v>
      </c>
      <c r="H26" t="s">
        <v>51</v>
      </c>
      <c r="I26" t="s">
        <v>191</v>
      </c>
      <c r="J26" t="s">
        <v>53</v>
      </c>
      <c r="K26" t="s">
        <v>271</v>
      </c>
      <c r="L26">
        <v>8100</v>
      </c>
      <c r="M26">
        <f t="shared" ref="M26:M41" si="1">918+1782</f>
        <v>2700</v>
      </c>
      <c r="N26" s="1">
        <f t="shared" si="0"/>
        <v>2700</v>
      </c>
      <c r="O26" t="s">
        <v>54</v>
      </c>
      <c r="P26" t="s">
        <v>55</v>
      </c>
      <c r="Q26" t="s">
        <v>56</v>
      </c>
      <c r="R26" t="s">
        <v>282</v>
      </c>
      <c r="S26" t="s">
        <v>259</v>
      </c>
      <c r="T26" t="s">
        <v>278</v>
      </c>
      <c r="U26" t="s">
        <v>93</v>
      </c>
      <c r="V26" t="s">
        <v>94</v>
      </c>
      <c r="W26">
        <v>0.48</v>
      </c>
      <c r="X26">
        <v>0.23</v>
      </c>
      <c r="Z26">
        <v>38.648758342000001</v>
      </c>
      <c r="AA26">
        <v>617835344.3434</v>
      </c>
      <c r="AB26">
        <v>3254471.3539867001</v>
      </c>
      <c r="AC26">
        <v>2.92</v>
      </c>
      <c r="AD26">
        <v>77.8</v>
      </c>
      <c r="AE26">
        <v>31</v>
      </c>
      <c r="AF26">
        <v>169</v>
      </c>
      <c r="AG26">
        <v>369</v>
      </c>
      <c r="AH26">
        <v>677</v>
      </c>
      <c r="AI26">
        <f>AD26/AH26*100</f>
        <v>11.491875923190547</v>
      </c>
      <c r="AJ26">
        <v>0.61299999999999999</v>
      </c>
      <c r="AK26">
        <v>5.61</v>
      </c>
      <c r="AL26">
        <v>22</v>
      </c>
      <c r="AM26">
        <v>19.2</v>
      </c>
      <c r="AN26">
        <v>8.81</v>
      </c>
      <c r="AO26">
        <v>11.4</v>
      </c>
      <c r="AP26">
        <v>415</v>
      </c>
      <c r="AQ26">
        <v>1.66</v>
      </c>
      <c r="AR26">
        <v>0.14899999999999999</v>
      </c>
      <c r="AS26">
        <v>11.1</v>
      </c>
      <c r="AT26">
        <v>9</v>
      </c>
      <c r="AU26">
        <v>1</v>
      </c>
      <c r="AV26">
        <v>9</v>
      </c>
      <c r="AW26">
        <v>35</v>
      </c>
      <c r="AX26">
        <v>28</v>
      </c>
      <c r="AY26">
        <v>37</v>
      </c>
      <c r="AZ26" t="s">
        <v>95</v>
      </c>
      <c r="BA26">
        <v>6.53</v>
      </c>
      <c r="BB26">
        <v>6.93</v>
      </c>
      <c r="BC26">
        <v>55.68</v>
      </c>
      <c r="BD26">
        <v>2413.5</v>
      </c>
      <c r="BE26">
        <v>649.44000000000005</v>
      </c>
      <c r="BF26">
        <v>1.2285769237699999</v>
      </c>
      <c r="BG26">
        <v>49.992153846153997</v>
      </c>
      <c r="BH26" t="s">
        <v>268</v>
      </c>
    </row>
    <row r="27" spans="1:60" x14ac:dyDescent="0.3">
      <c r="A27" t="s">
        <v>193</v>
      </c>
      <c r="B27" t="s">
        <v>193</v>
      </c>
      <c r="C27">
        <v>50</v>
      </c>
      <c r="D27">
        <v>2019</v>
      </c>
      <c r="E27" t="s">
        <v>90</v>
      </c>
      <c r="F27" t="s">
        <v>91</v>
      </c>
      <c r="G27">
        <v>2</v>
      </c>
      <c r="H27" t="s">
        <v>51</v>
      </c>
      <c r="I27" t="s">
        <v>191</v>
      </c>
      <c r="J27" t="s">
        <v>53</v>
      </c>
      <c r="K27" t="s">
        <v>271</v>
      </c>
      <c r="L27">
        <v>8100</v>
      </c>
      <c r="M27">
        <f t="shared" si="1"/>
        <v>2700</v>
      </c>
      <c r="N27" s="1">
        <f t="shared" si="0"/>
        <v>2700</v>
      </c>
      <c r="O27" t="s">
        <v>54</v>
      </c>
      <c r="P27" t="s">
        <v>55</v>
      </c>
      <c r="Q27" t="s">
        <v>56</v>
      </c>
      <c r="R27" t="s">
        <v>282</v>
      </c>
      <c r="S27" t="s">
        <v>259</v>
      </c>
      <c r="T27" t="s">
        <v>278</v>
      </c>
      <c r="U27" t="s">
        <v>93</v>
      </c>
      <c r="V27" t="s">
        <v>94</v>
      </c>
      <c r="W27">
        <v>0.4</v>
      </c>
      <c r="X27">
        <v>0.19</v>
      </c>
      <c r="Z27">
        <v>41.1357671393</v>
      </c>
      <c r="AA27">
        <v>61757732.767729998</v>
      </c>
      <c r="AB27">
        <v>33343273.499867901</v>
      </c>
      <c r="AC27">
        <v>2.58</v>
      </c>
      <c r="AD27">
        <v>47</v>
      </c>
      <c r="AE27">
        <v>21</v>
      </c>
      <c r="AF27">
        <v>162</v>
      </c>
      <c r="AG27">
        <v>348</v>
      </c>
      <c r="AH27">
        <v>688</v>
      </c>
      <c r="AI27">
        <f>AD27/AH27*100</f>
        <v>6.8313953488372086</v>
      </c>
      <c r="AJ27">
        <v>0.52300000000000002</v>
      </c>
      <c r="AK27">
        <v>4.9400000000000004</v>
      </c>
      <c r="AL27">
        <v>177</v>
      </c>
      <c r="AM27">
        <v>19.3</v>
      </c>
      <c r="AN27">
        <v>4.4000000000000004</v>
      </c>
      <c r="AO27">
        <v>12.3</v>
      </c>
      <c r="AP27">
        <v>393</v>
      </c>
      <c r="AQ27">
        <v>1.34</v>
      </c>
      <c r="AR27">
        <v>0.115</v>
      </c>
      <c r="AS27">
        <v>11.7</v>
      </c>
      <c r="AT27">
        <v>9</v>
      </c>
      <c r="AU27">
        <v>11</v>
      </c>
      <c r="AV27">
        <v>9</v>
      </c>
      <c r="AW27">
        <v>38</v>
      </c>
      <c r="AX27">
        <v>29</v>
      </c>
      <c r="AY27">
        <v>33</v>
      </c>
      <c r="AZ27" t="s">
        <v>95</v>
      </c>
      <c r="BA27">
        <v>6.67</v>
      </c>
      <c r="BB27">
        <v>7.1</v>
      </c>
      <c r="BC27">
        <v>337.68</v>
      </c>
      <c r="BD27">
        <v>243</v>
      </c>
      <c r="BE27">
        <v>612.48</v>
      </c>
      <c r="BF27">
        <v>8.992423769238</v>
      </c>
      <c r="BG27">
        <v>46.335446153846199</v>
      </c>
      <c r="BH27" t="s">
        <v>268</v>
      </c>
    </row>
    <row r="28" spans="1:60" x14ac:dyDescent="0.3">
      <c r="A28" t="s">
        <v>194</v>
      </c>
      <c r="B28" t="s">
        <v>194</v>
      </c>
      <c r="C28">
        <v>51</v>
      </c>
      <c r="D28">
        <v>2019</v>
      </c>
      <c r="E28" t="s">
        <v>90</v>
      </c>
      <c r="F28" t="s">
        <v>91</v>
      </c>
      <c r="G28">
        <v>3</v>
      </c>
      <c r="H28" t="s">
        <v>51</v>
      </c>
      <c r="I28" t="s">
        <v>191</v>
      </c>
      <c r="J28" t="s">
        <v>53</v>
      </c>
      <c r="K28" t="s">
        <v>271</v>
      </c>
      <c r="L28">
        <v>8100</v>
      </c>
      <c r="M28">
        <f t="shared" si="1"/>
        <v>2700</v>
      </c>
      <c r="N28" s="1">
        <f t="shared" si="0"/>
        <v>2700</v>
      </c>
      <c r="O28" t="s">
        <v>54</v>
      </c>
      <c r="P28" t="s">
        <v>55</v>
      </c>
      <c r="Q28" t="s">
        <v>56</v>
      </c>
      <c r="R28" t="s">
        <v>282</v>
      </c>
      <c r="S28" t="s">
        <v>259</v>
      </c>
      <c r="T28" t="s">
        <v>278</v>
      </c>
      <c r="U28" t="s">
        <v>93</v>
      </c>
      <c r="V28" t="s">
        <v>94</v>
      </c>
      <c r="W28">
        <v>0.33</v>
      </c>
      <c r="X28">
        <v>0.13</v>
      </c>
      <c r="Z28">
        <v>34.321819122515997</v>
      </c>
      <c r="AA28">
        <v>4826271454.448</v>
      </c>
      <c r="AB28">
        <v>32449923.528457999</v>
      </c>
      <c r="AC28">
        <v>2.86</v>
      </c>
      <c r="AD28">
        <v>37.4</v>
      </c>
      <c r="AE28">
        <v>152</v>
      </c>
      <c r="AF28">
        <v>168</v>
      </c>
      <c r="AG28">
        <v>29</v>
      </c>
      <c r="AH28">
        <v>698</v>
      </c>
      <c r="AI28">
        <f>AD28/AH28*100</f>
        <v>5.3581661891117474</v>
      </c>
      <c r="AJ28">
        <v>0.54300000000000004</v>
      </c>
      <c r="AK28">
        <v>4.45</v>
      </c>
      <c r="AL28">
        <v>186</v>
      </c>
      <c r="AM28">
        <v>1.4</v>
      </c>
      <c r="AN28">
        <v>4.21</v>
      </c>
      <c r="AO28">
        <v>1.2</v>
      </c>
      <c r="AP28">
        <v>414</v>
      </c>
      <c r="AQ28">
        <v>1.56</v>
      </c>
      <c r="AR28">
        <v>0.14199999999999999</v>
      </c>
      <c r="AS28">
        <v>11</v>
      </c>
      <c r="AT28">
        <v>1</v>
      </c>
      <c r="AU28">
        <v>15</v>
      </c>
      <c r="AV28">
        <v>8</v>
      </c>
      <c r="AW28">
        <v>39</v>
      </c>
      <c r="AX28">
        <v>33</v>
      </c>
      <c r="AY28">
        <v>28</v>
      </c>
      <c r="AZ28" t="s">
        <v>95</v>
      </c>
      <c r="BA28">
        <v>6.35</v>
      </c>
      <c r="BB28">
        <v>6.9</v>
      </c>
      <c r="BC28">
        <v>255.36</v>
      </c>
      <c r="BD28">
        <v>2412</v>
      </c>
      <c r="BE28">
        <v>51.4</v>
      </c>
      <c r="BF28">
        <v>9.6845128251279995</v>
      </c>
      <c r="BG28">
        <v>57.865169237692001</v>
      </c>
      <c r="BH28" t="s">
        <v>268</v>
      </c>
    </row>
    <row r="29" spans="1:60" x14ac:dyDescent="0.3">
      <c r="A29" t="s">
        <v>195</v>
      </c>
      <c r="B29" t="s">
        <v>195</v>
      </c>
      <c r="C29">
        <v>52</v>
      </c>
      <c r="D29">
        <v>2019</v>
      </c>
      <c r="E29" t="s">
        <v>90</v>
      </c>
      <c r="F29" t="s">
        <v>91</v>
      </c>
      <c r="G29">
        <v>4</v>
      </c>
      <c r="H29" t="s">
        <v>51</v>
      </c>
      <c r="I29" t="s">
        <v>191</v>
      </c>
      <c r="J29" t="s">
        <v>53</v>
      </c>
      <c r="K29" t="s">
        <v>271</v>
      </c>
      <c r="L29">
        <v>8100</v>
      </c>
      <c r="M29">
        <f t="shared" si="1"/>
        <v>2700</v>
      </c>
      <c r="N29" s="1">
        <f t="shared" si="0"/>
        <v>2700</v>
      </c>
      <c r="O29" t="s">
        <v>54</v>
      </c>
      <c r="P29" t="s">
        <v>55</v>
      </c>
      <c r="Q29" t="s">
        <v>56</v>
      </c>
      <c r="R29" t="s">
        <v>282</v>
      </c>
      <c r="S29" t="s">
        <v>259</v>
      </c>
      <c r="T29" t="s">
        <v>278</v>
      </c>
      <c r="U29" t="s">
        <v>93</v>
      </c>
      <c r="V29" t="s">
        <v>94</v>
      </c>
      <c r="W29">
        <v>0.36</v>
      </c>
      <c r="X29">
        <v>0.12</v>
      </c>
      <c r="Z29">
        <v>44.451245521172602</v>
      </c>
      <c r="AA29">
        <v>47866376.155199997</v>
      </c>
      <c r="AB29">
        <v>2596665.5439269999</v>
      </c>
      <c r="AC29">
        <v>3.21</v>
      </c>
      <c r="AD29">
        <v>33.9</v>
      </c>
      <c r="AE29">
        <v>151</v>
      </c>
      <c r="AF29">
        <v>1617</v>
      </c>
      <c r="AG29">
        <v>27</v>
      </c>
      <c r="AH29">
        <v>593</v>
      </c>
      <c r="AI29">
        <f>AD29/AH29*100</f>
        <v>5.7166947723440131</v>
      </c>
      <c r="AJ29">
        <v>0.54500000000000004</v>
      </c>
      <c r="AK29">
        <v>3.97</v>
      </c>
      <c r="AL29">
        <v>187</v>
      </c>
      <c r="AM29">
        <v>14</v>
      </c>
      <c r="AN29">
        <v>3.5</v>
      </c>
      <c r="AO29">
        <v>8.99</v>
      </c>
      <c r="AP29">
        <v>431</v>
      </c>
      <c r="AQ29">
        <v>2</v>
      </c>
      <c r="AR29">
        <v>0.152</v>
      </c>
      <c r="AS29">
        <v>13.2</v>
      </c>
      <c r="AT29">
        <v>7</v>
      </c>
      <c r="AU29">
        <v>9</v>
      </c>
      <c r="AV29">
        <v>7</v>
      </c>
      <c r="AW29">
        <v>49</v>
      </c>
      <c r="AX29">
        <v>23</v>
      </c>
      <c r="AY29">
        <v>28</v>
      </c>
      <c r="AZ29" t="s">
        <v>99</v>
      </c>
      <c r="BA29">
        <v>6.5</v>
      </c>
      <c r="BB29">
        <v>6.96</v>
      </c>
      <c r="BC29">
        <v>253.68</v>
      </c>
      <c r="BD29">
        <v>2425.5</v>
      </c>
      <c r="BE29">
        <v>475.2</v>
      </c>
      <c r="BF29">
        <v>8.8489876923769994</v>
      </c>
      <c r="BG29">
        <v>51.852661538461497</v>
      </c>
      <c r="BH29" t="s">
        <v>267</v>
      </c>
    </row>
    <row r="30" spans="1:60" x14ac:dyDescent="0.3">
      <c r="A30" t="s">
        <v>196</v>
      </c>
      <c r="B30" t="s">
        <v>196</v>
      </c>
      <c r="C30">
        <v>53</v>
      </c>
      <c r="D30">
        <v>2019</v>
      </c>
      <c r="E30" t="s">
        <v>90</v>
      </c>
      <c r="F30" t="s">
        <v>91</v>
      </c>
      <c r="G30">
        <v>1</v>
      </c>
      <c r="H30" t="s">
        <v>61</v>
      </c>
      <c r="I30" t="s">
        <v>191</v>
      </c>
      <c r="J30" t="s">
        <v>53</v>
      </c>
      <c r="K30" t="s">
        <v>271</v>
      </c>
      <c r="L30">
        <v>8100</v>
      </c>
      <c r="M30">
        <f t="shared" si="1"/>
        <v>2700</v>
      </c>
      <c r="N30" s="1">
        <f t="shared" si="0"/>
        <v>2700</v>
      </c>
      <c r="O30" t="s">
        <v>54</v>
      </c>
      <c r="P30" t="s">
        <v>55</v>
      </c>
      <c r="Q30" t="s">
        <v>56</v>
      </c>
      <c r="R30" t="s">
        <v>282</v>
      </c>
      <c r="S30" t="s">
        <v>259</v>
      </c>
      <c r="T30" t="s">
        <v>278</v>
      </c>
      <c r="U30" t="s">
        <v>93</v>
      </c>
      <c r="V30" t="s">
        <v>94</v>
      </c>
      <c r="W30">
        <v>0.06</v>
      </c>
      <c r="X30">
        <v>0.17</v>
      </c>
      <c r="Z30">
        <v>38.159635894258599</v>
      </c>
      <c r="AA30">
        <v>528792518.67712998</v>
      </c>
      <c r="AB30">
        <v>31479992.178282499</v>
      </c>
    </row>
    <row r="31" spans="1:60" x14ac:dyDescent="0.3">
      <c r="A31" t="s">
        <v>197</v>
      </c>
      <c r="B31" t="s">
        <v>197</v>
      </c>
      <c r="C31">
        <v>54</v>
      </c>
      <c r="D31">
        <v>2019</v>
      </c>
      <c r="E31" t="s">
        <v>90</v>
      </c>
      <c r="F31" t="s">
        <v>91</v>
      </c>
      <c r="G31">
        <v>2</v>
      </c>
      <c r="H31" t="s">
        <v>61</v>
      </c>
      <c r="I31" t="s">
        <v>191</v>
      </c>
      <c r="J31" t="s">
        <v>53</v>
      </c>
      <c r="K31" t="s">
        <v>271</v>
      </c>
      <c r="L31">
        <v>8100</v>
      </c>
      <c r="M31">
        <f t="shared" si="1"/>
        <v>2700</v>
      </c>
      <c r="N31" s="1">
        <f t="shared" si="0"/>
        <v>2700</v>
      </c>
      <c r="O31" t="s">
        <v>54</v>
      </c>
      <c r="P31" t="s">
        <v>55</v>
      </c>
      <c r="Q31" t="s">
        <v>56</v>
      </c>
      <c r="R31" t="s">
        <v>282</v>
      </c>
      <c r="S31" t="s">
        <v>259</v>
      </c>
      <c r="T31" t="s">
        <v>278</v>
      </c>
      <c r="U31" t="s">
        <v>93</v>
      </c>
      <c r="V31" t="s">
        <v>94</v>
      </c>
      <c r="W31">
        <v>0.02</v>
      </c>
      <c r="X31">
        <v>0.22</v>
      </c>
      <c r="Z31">
        <v>42.655622135430001</v>
      </c>
      <c r="AA31">
        <v>49476419.389799997</v>
      </c>
      <c r="AB31">
        <v>3897835.2199427001</v>
      </c>
    </row>
    <row r="32" spans="1:60" x14ac:dyDescent="0.3">
      <c r="A32" t="s">
        <v>198</v>
      </c>
      <c r="B32" t="s">
        <v>198</v>
      </c>
      <c r="C32">
        <v>55</v>
      </c>
      <c r="D32">
        <v>2019</v>
      </c>
      <c r="E32" t="s">
        <v>90</v>
      </c>
      <c r="F32" t="s">
        <v>91</v>
      </c>
      <c r="G32">
        <v>3</v>
      </c>
      <c r="H32" t="s">
        <v>61</v>
      </c>
      <c r="I32" t="s">
        <v>191</v>
      </c>
      <c r="J32" t="s">
        <v>53</v>
      </c>
      <c r="K32" t="s">
        <v>271</v>
      </c>
      <c r="L32">
        <v>8100</v>
      </c>
      <c r="M32">
        <f t="shared" si="1"/>
        <v>2700</v>
      </c>
      <c r="N32" s="1">
        <f t="shared" si="0"/>
        <v>2700</v>
      </c>
      <c r="O32" t="s">
        <v>54</v>
      </c>
      <c r="P32" t="s">
        <v>55</v>
      </c>
      <c r="Q32" t="s">
        <v>56</v>
      </c>
      <c r="R32" t="s">
        <v>282</v>
      </c>
      <c r="S32" t="s">
        <v>259</v>
      </c>
      <c r="T32" t="s">
        <v>278</v>
      </c>
      <c r="U32" t="s">
        <v>93</v>
      </c>
      <c r="V32" t="s">
        <v>94</v>
      </c>
      <c r="W32">
        <v>0.02</v>
      </c>
      <c r="X32">
        <v>0.17</v>
      </c>
      <c r="Z32">
        <v>37.768455233291</v>
      </c>
      <c r="AA32">
        <v>649569533.54633999</v>
      </c>
      <c r="AB32">
        <v>33426284.371842999</v>
      </c>
    </row>
    <row r="33" spans="1:60" x14ac:dyDescent="0.3">
      <c r="A33" t="s">
        <v>199</v>
      </c>
      <c r="B33" t="s">
        <v>199</v>
      </c>
      <c r="C33">
        <v>56</v>
      </c>
      <c r="D33">
        <v>2019</v>
      </c>
      <c r="E33" t="s">
        <v>90</v>
      </c>
      <c r="F33" t="s">
        <v>91</v>
      </c>
      <c r="G33">
        <v>4</v>
      </c>
      <c r="H33" t="s">
        <v>61</v>
      </c>
      <c r="I33" t="s">
        <v>191</v>
      </c>
      <c r="J33" t="s">
        <v>53</v>
      </c>
      <c r="K33" t="s">
        <v>271</v>
      </c>
      <c r="L33">
        <v>8100</v>
      </c>
      <c r="M33">
        <f t="shared" si="1"/>
        <v>2700</v>
      </c>
      <c r="N33" s="1">
        <f t="shared" si="0"/>
        <v>2700</v>
      </c>
      <c r="O33" t="s">
        <v>54</v>
      </c>
      <c r="P33" t="s">
        <v>55</v>
      </c>
      <c r="Q33" t="s">
        <v>56</v>
      </c>
      <c r="R33" t="s">
        <v>282</v>
      </c>
      <c r="S33" t="s">
        <v>259</v>
      </c>
      <c r="T33" t="s">
        <v>278</v>
      </c>
      <c r="U33" t="s">
        <v>93</v>
      </c>
      <c r="V33" t="s">
        <v>94</v>
      </c>
      <c r="W33">
        <v>0.02</v>
      </c>
      <c r="X33">
        <v>0.15</v>
      </c>
      <c r="Z33">
        <v>29.471251215559199</v>
      </c>
      <c r="AA33">
        <v>754145981.66627002</v>
      </c>
      <c r="AB33">
        <v>3922179.9453099999</v>
      </c>
    </row>
    <row r="34" spans="1:60" x14ac:dyDescent="0.3">
      <c r="A34" t="s">
        <v>200</v>
      </c>
      <c r="B34" t="s">
        <v>200</v>
      </c>
      <c r="C34">
        <v>57</v>
      </c>
      <c r="D34">
        <v>2019</v>
      </c>
      <c r="E34" t="s">
        <v>106</v>
      </c>
      <c r="F34" t="s">
        <v>107</v>
      </c>
      <c r="G34">
        <v>1</v>
      </c>
      <c r="H34" t="s">
        <v>51</v>
      </c>
      <c r="I34" t="s">
        <v>201</v>
      </c>
      <c r="J34" t="s">
        <v>53</v>
      </c>
      <c r="K34" t="s">
        <v>271</v>
      </c>
      <c r="L34" s="1">
        <v>7182</v>
      </c>
      <c r="M34">
        <f t="shared" si="1"/>
        <v>2700</v>
      </c>
      <c r="N34" s="1">
        <f t="shared" ref="N34:N65" si="2">L34/3</f>
        <v>2394</v>
      </c>
      <c r="O34" t="s">
        <v>54</v>
      </c>
      <c r="P34" t="s">
        <v>55</v>
      </c>
      <c r="Q34" t="s">
        <v>56</v>
      </c>
      <c r="R34" t="s">
        <v>282</v>
      </c>
      <c r="S34" t="s">
        <v>261</v>
      </c>
      <c r="T34" t="s">
        <v>278</v>
      </c>
      <c r="U34" t="s">
        <v>57</v>
      </c>
      <c r="V34" t="s">
        <v>53</v>
      </c>
      <c r="W34">
        <v>1.22</v>
      </c>
      <c r="X34">
        <v>0.53</v>
      </c>
      <c r="Z34">
        <v>2.1618185316140002</v>
      </c>
      <c r="AA34">
        <v>4329836428.21558</v>
      </c>
      <c r="AB34">
        <v>1134324.38292</v>
      </c>
      <c r="AC34">
        <v>5.46</v>
      </c>
      <c r="AD34">
        <v>41.5</v>
      </c>
      <c r="AE34">
        <v>21</v>
      </c>
      <c r="AF34">
        <v>21</v>
      </c>
      <c r="AG34">
        <v>361</v>
      </c>
      <c r="AH34">
        <v>762</v>
      </c>
      <c r="AI34">
        <f>AD34/AH34*100</f>
        <v>5.4461942257217855</v>
      </c>
      <c r="AJ34">
        <v>0.59199999999999997</v>
      </c>
      <c r="AK34">
        <v>4.97</v>
      </c>
      <c r="AL34">
        <v>294</v>
      </c>
      <c r="AM34">
        <v>6.47</v>
      </c>
      <c r="AN34">
        <v>2.56</v>
      </c>
      <c r="AO34">
        <v>11.7</v>
      </c>
      <c r="AP34">
        <v>719</v>
      </c>
      <c r="AQ34">
        <v>3.17</v>
      </c>
      <c r="AR34">
        <v>0.24099999999999999</v>
      </c>
      <c r="AS34">
        <v>13.1</v>
      </c>
      <c r="AT34">
        <v>11</v>
      </c>
      <c r="AU34">
        <v>12</v>
      </c>
      <c r="AV34">
        <v>9</v>
      </c>
      <c r="AW34">
        <v>34</v>
      </c>
      <c r="AX34">
        <v>32</v>
      </c>
      <c r="AY34">
        <v>34</v>
      </c>
      <c r="AZ34" t="s">
        <v>95</v>
      </c>
      <c r="BA34">
        <v>5.82</v>
      </c>
      <c r="BB34">
        <v>6.39</v>
      </c>
      <c r="BC34">
        <v>352.8</v>
      </c>
      <c r="BD34">
        <v>315</v>
      </c>
      <c r="BE34">
        <v>635.36</v>
      </c>
      <c r="BF34">
        <v>18.294641256409999</v>
      </c>
      <c r="BG34">
        <v>112.14153846150001</v>
      </c>
      <c r="BH34" t="s">
        <v>268</v>
      </c>
    </row>
    <row r="35" spans="1:60" x14ac:dyDescent="0.3">
      <c r="A35" t="s">
        <v>202</v>
      </c>
      <c r="B35" t="s">
        <v>202</v>
      </c>
      <c r="C35">
        <v>58</v>
      </c>
      <c r="D35">
        <v>2019</v>
      </c>
      <c r="E35" t="s">
        <v>106</v>
      </c>
      <c r="F35" t="s">
        <v>107</v>
      </c>
      <c r="G35">
        <v>2</v>
      </c>
      <c r="H35" t="s">
        <v>51</v>
      </c>
      <c r="I35" t="s">
        <v>201</v>
      </c>
      <c r="J35" t="s">
        <v>53</v>
      </c>
      <c r="K35" t="s">
        <v>271</v>
      </c>
      <c r="L35" s="1">
        <v>7182</v>
      </c>
      <c r="M35">
        <f t="shared" si="1"/>
        <v>2700</v>
      </c>
      <c r="N35" s="1">
        <f t="shared" si="2"/>
        <v>2394</v>
      </c>
      <c r="O35" t="s">
        <v>54</v>
      </c>
      <c r="P35" t="s">
        <v>55</v>
      </c>
      <c r="Q35" t="s">
        <v>56</v>
      </c>
      <c r="R35" t="s">
        <v>282</v>
      </c>
      <c r="S35" t="s">
        <v>261</v>
      </c>
      <c r="T35" t="s">
        <v>278</v>
      </c>
      <c r="U35" t="s">
        <v>57</v>
      </c>
      <c r="V35" t="s">
        <v>53</v>
      </c>
      <c r="W35">
        <v>0.75</v>
      </c>
      <c r="X35">
        <v>0.45</v>
      </c>
      <c r="Z35">
        <v>16.465981349235001</v>
      </c>
      <c r="AA35">
        <v>2736583278.5999999</v>
      </c>
      <c r="AB35">
        <v>7625398.9414799996</v>
      </c>
      <c r="AC35">
        <v>4.3099999999999996</v>
      </c>
      <c r="AD35">
        <v>24.4</v>
      </c>
      <c r="AE35">
        <v>194</v>
      </c>
      <c r="AF35">
        <v>24</v>
      </c>
      <c r="AG35">
        <v>436</v>
      </c>
      <c r="AH35">
        <v>766</v>
      </c>
      <c r="AI35">
        <f>AD35/AH35*100</f>
        <v>3.1853785900783289</v>
      </c>
      <c r="AJ35">
        <v>0.623</v>
      </c>
      <c r="AK35">
        <v>5.37</v>
      </c>
      <c r="AL35">
        <v>244</v>
      </c>
      <c r="AM35">
        <v>14.7</v>
      </c>
      <c r="AN35">
        <v>2.62</v>
      </c>
      <c r="AO35">
        <v>13.5</v>
      </c>
      <c r="AP35">
        <v>659</v>
      </c>
      <c r="AQ35">
        <v>2.48</v>
      </c>
      <c r="AR35">
        <v>0.223</v>
      </c>
      <c r="AS35">
        <v>11.1</v>
      </c>
      <c r="AT35">
        <v>13</v>
      </c>
      <c r="AU35">
        <v>17</v>
      </c>
      <c r="AV35">
        <v>1</v>
      </c>
      <c r="AW35">
        <v>22</v>
      </c>
      <c r="AX35">
        <v>40</v>
      </c>
      <c r="AY35">
        <v>38</v>
      </c>
      <c r="AZ35" t="s">
        <v>95</v>
      </c>
      <c r="BA35">
        <v>6.28</v>
      </c>
      <c r="BB35">
        <v>6.72</v>
      </c>
      <c r="BC35">
        <v>325.92</v>
      </c>
      <c r="BD35">
        <v>36</v>
      </c>
      <c r="BE35">
        <v>767.36</v>
      </c>
      <c r="BF35">
        <v>14.491794871794999</v>
      </c>
      <c r="BG35">
        <v>79.369292376922999</v>
      </c>
      <c r="BH35" t="s">
        <v>268</v>
      </c>
    </row>
    <row r="36" spans="1:60" x14ac:dyDescent="0.3">
      <c r="A36" t="s">
        <v>203</v>
      </c>
      <c r="B36" t="s">
        <v>203</v>
      </c>
      <c r="C36">
        <v>59</v>
      </c>
      <c r="D36">
        <v>2019</v>
      </c>
      <c r="E36" t="s">
        <v>106</v>
      </c>
      <c r="F36" t="s">
        <v>107</v>
      </c>
      <c r="G36">
        <v>3</v>
      </c>
      <c r="H36" t="s">
        <v>51</v>
      </c>
      <c r="I36" t="s">
        <v>201</v>
      </c>
      <c r="J36" t="s">
        <v>53</v>
      </c>
      <c r="K36" t="s">
        <v>271</v>
      </c>
      <c r="L36" s="1">
        <v>7182</v>
      </c>
      <c r="M36">
        <f t="shared" si="1"/>
        <v>2700</v>
      </c>
      <c r="N36" s="1">
        <f t="shared" si="2"/>
        <v>2394</v>
      </c>
      <c r="O36" t="s">
        <v>54</v>
      </c>
      <c r="P36" t="s">
        <v>55</v>
      </c>
      <c r="Q36" t="s">
        <v>56</v>
      </c>
      <c r="R36" t="s">
        <v>282</v>
      </c>
      <c r="S36" t="s">
        <v>261</v>
      </c>
      <c r="T36" t="s">
        <v>278</v>
      </c>
      <c r="U36" t="s">
        <v>57</v>
      </c>
      <c r="V36" t="s">
        <v>53</v>
      </c>
      <c r="W36">
        <v>0.73</v>
      </c>
      <c r="X36">
        <v>0.69</v>
      </c>
      <c r="Z36">
        <v>18.935821652719699</v>
      </c>
      <c r="AA36">
        <v>3876983517.4559999</v>
      </c>
      <c r="AB36">
        <v>15667819.7286478</v>
      </c>
      <c r="AC36">
        <v>4.1100000000000003</v>
      </c>
      <c r="AD36">
        <v>51.7</v>
      </c>
      <c r="AE36">
        <v>247</v>
      </c>
      <c r="AF36">
        <v>1985</v>
      </c>
      <c r="AG36">
        <v>397</v>
      </c>
      <c r="AH36">
        <v>784</v>
      </c>
      <c r="AI36">
        <f>AD36/AH36*100</f>
        <v>6.5943877551020407</v>
      </c>
      <c r="AJ36">
        <v>0.63600000000000001</v>
      </c>
      <c r="AK36">
        <v>5.8</v>
      </c>
      <c r="AL36">
        <v>295</v>
      </c>
      <c r="AM36">
        <v>17.399999999999999</v>
      </c>
      <c r="AN36">
        <v>3.22</v>
      </c>
      <c r="AO36">
        <v>13.9</v>
      </c>
      <c r="AP36">
        <v>645</v>
      </c>
      <c r="AQ36">
        <v>2.35</v>
      </c>
      <c r="AR36">
        <v>0.21099999999999999</v>
      </c>
      <c r="AS36">
        <v>11.1</v>
      </c>
      <c r="AT36">
        <v>16</v>
      </c>
      <c r="AU36">
        <v>15</v>
      </c>
      <c r="AV36">
        <v>1</v>
      </c>
      <c r="AW36">
        <v>18</v>
      </c>
      <c r="AX36">
        <v>41</v>
      </c>
      <c r="AY36">
        <v>41</v>
      </c>
      <c r="AZ36" t="s">
        <v>59</v>
      </c>
      <c r="BA36">
        <v>6.21</v>
      </c>
      <c r="BB36">
        <v>6.76</v>
      </c>
      <c r="BC36">
        <v>414.96</v>
      </c>
      <c r="BD36">
        <v>2977.5</v>
      </c>
      <c r="BE36">
        <v>698.72</v>
      </c>
      <c r="BF36">
        <v>13.767833333333</v>
      </c>
      <c r="BG36">
        <v>7.2329999999999997</v>
      </c>
      <c r="BH36" t="s">
        <v>268</v>
      </c>
    </row>
    <row r="37" spans="1:60" x14ac:dyDescent="0.3">
      <c r="A37" t="s">
        <v>205</v>
      </c>
      <c r="B37" t="s">
        <v>205</v>
      </c>
      <c r="C37">
        <v>60</v>
      </c>
      <c r="D37">
        <v>2019</v>
      </c>
      <c r="E37" t="s">
        <v>106</v>
      </c>
      <c r="F37" t="s">
        <v>107</v>
      </c>
      <c r="G37">
        <v>4</v>
      </c>
      <c r="H37" t="s">
        <v>51</v>
      </c>
      <c r="I37" t="s">
        <v>201</v>
      </c>
      <c r="J37" t="s">
        <v>53</v>
      </c>
      <c r="K37" t="s">
        <v>271</v>
      </c>
      <c r="L37" s="1">
        <v>7182</v>
      </c>
      <c r="M37">
        <f t="shared" si="1"/>
        <v>2700</v>
      </c>
      <c r="N37" s="1">
        <f t="shared" si="2"/>
        <v>2394</v>
      </c>
      <c r="O37" t="s">
        <v>54</v>
      </c>
      <c r="P37" t="s">
        <v>55</v>
      </c>
      <c r="Q37" t="s">
        <v>56</v>
      </c>
      <c r="R37" t="s">
        <v>282</v>
      </c>
      <c r="S37" t="s">
        <v>261</v>
      </c>
      <c r="T37" t="s">
        <v>278</v>
      </c>
      <c r="U37" t="s">
        <v>57</v>
      </c>
      <c r="V37" t="s">
        <v>53</v>
      </c>
      <c r="W37">
        <v>0.49</v>
      </c>
      <c r="X37">
        <v>0.56000000000000005</v>
      </c>
      <c r="Z37">
        <v>23.392291554821401</v>
      </c>
      <c r="AA37">
        <v>5134288368.2579699</v>
      </c>
      <c r="AB37">
        <v>26993358.316688001</v>
      </c>
      <c r="AC37">
        <v>4.76</v>
      </c>
      <c r="AD37">
        <v>31.7</v>
      </c>
      <c r="AE37">
        <v>237</v>
      </c>
      <c r="AF37">
        <v>279</v>
      </c>
      <c r="AG37">
        <v>46</v>
      </c>
      <c r="AH37">
        <v>68</v>
      </c>
      <c r="AI37">
        <f>AD37/AH37*100</f>
        <v>46.617647058823529</v>
      </c>
      <c r="AJ37">
        <v>0.72399999999999998</v>
      </c>
      <c r="AK37">
        <v>5.32</v>
      </c>
      <c r="AL37">
        <v>268</v>
      </c>
      <c r="AM37">
        <v>13.7</v>
      </c>
      <c r="AN37">
        <v>2.92</v>
      </c>
      <c r="AO37">
        <v>9.81</v>
      </c>
      <c r="AP37">
        <v>777</v>
      </c>
      <c r="AQ37">
        <v>2.66</v>
      </c>
      <c r="AR37">
        <v>0.22</v>
      </c>
      <c r="AS37">
        <v>12.1</v>
      </c>
      <c r="AT37">
        <v>1</v>
      </c>
      <c r="AU37">
        <v>12</v>
      </c>
      <c r="AV37">
        <v>1</v>
      </c>
      <c r="AW37">
        <v>35</v>
      </c>
      <c r="AX37">
        <v>32</v>
      </c>
      <c r="AY37">
        <v>33</v>
      </c>
      <c r="AZ37" t="s">
        <v>95</v>
      </c>
      <c r="BA37">
        <v>6.36</v>
      </c>
      <c r="BB37">
        <v>6.85</v>
      </c>
      <c r="BC37">
        <v>398.16</v>
      </c>
      <c r="BD37">
        <v>3118.5</v>
      </c>
      <c r="BE37">
        <v>714.56</v>
      </c>
      <c r="BF37">
        <v>13.844487179490001</v>
      </c>
      <c r="BG37">
        <v>75.795123769230997</v>
      </c>
      <c r="BH37" t="s">
        <v>268</v>
      </c>
    </row>
    <row r="38" spans="1:60" x14ac:dyDescent="0.3">
      <c r="A38" t="s">
        <v>206</v>
      </c>
      <c r="B38" t="s">
        <v>206</v>
      </c>
      <c r="C38">
        <v>61</v>
      </c>
      <c r="D38">
        <v>2019</v>
      </c>
      <c r="E38" t="s">
        <v>106</v>
      </c>
      <c r="F38" t="s">
        <v>107</v>
      </c>
      <c r="G38">
        <v>1</v>
      </c>
      <c r="H38" t="s">
        <v>61</v>
      </c>
      <c r="I38" t="s">
        <v>201</v>
      </c>
      <c r="J38" t="s">
        <v>53</v>
      </c>
      <c r="K38" t="s">
        <v>271</v>
      </c>
      <c r="L38" s="1">
        <v>7182</v>
      </c>
      <c r="M38">
        <f t="shared" si="1"/>
        <v>2700</v>
      </c>
      <c r="N38" s="1">
        <f t="shared" si="2"/>
        <v>2394</v>
      </c>
      <c r="O38" t="s">
        <v>54</v>
      </c>
      <c r="P38" t="s">
        <v>55</v>
      </c>
      <c r="Q38" t="s">
        <v>56</v>
      </c>
      <c r="R38" t="s">
        <v>282</v>
      </c>
      <c r="S38" t="s">
        <v>261</v>
      </c>
      <c r="T38" t="s">
        <v>278</v>
      </c>
      <c r="U38" t="s">
        <v>57</v>
      </c>
      <c r="V38" t="s">
        <v>53</v>
      </c>
      <c r="W38">
        <v>0.69</v>
      </c>
      <c r="X38">
        <v>0.72</v>
      </c>
      <c r="Z38">
        <v>125.99122913989</v>
      </c>
      <c r="AA38">
        <v>1512519262.4991</v>
      </c>
      <c r="AB38">
        <v>5336163.5567730004</v>
      </c>
    </row>
    <row r="39" spans="1:60" x14ac:dyDescent="0.3">
      <c r="A39" t="s">
        <v>207</v>
      </c>
      <c r="B39" t="s">
        <v>207</v>
      </c>
      <c r="C39">
        <v>62</v>
      </c>
      <c r="D39">
        <v>2019</v>
      </c>
      <c r="E39" t="s">
        <v>106</v>
      </c>
      <c r="F39" t="s">
        <v>107</v>
      </c>
      <c r="G39">
        <v>2</v>
      </c>
      <c r="H39" t="s">
        <v>61</v>
      </c>
      <c r="I39" t="s">
        <v>201</v>
      </c>
      <c r="J39" t="s">
        <v>53</v>
      </c>
      <c r="K39" t="s">
        <v>271</v>
      </c>
      <c r="L39" s="1">
        <v>7182</v>
      </c>
      <c r="M39">
        <f t="shared" si="1"/>
        <v>2700</v>
      </c>
      <c r="N39" s="1">
        <f t="shared" si="2"/>
        <v>2394</v>
      </c>
      <c r="O39" t="s">
        <v>54</v>
      </c>
      <c r="P39" t="s">
        <v>55</v>
      </c>
      <c r="Q39" t="s">
        <v>56</v>
      </c>
      <c r="R39" t="s">
        <v>282</v>
      </c>
      <c r="S39" t="s">
        <v>261</v>
      </c>
      <c r="T39" t="s">
        <v>278</v>
      </c>
      <c r="U39" t="s">
        <v>57</v>
      </c>
      <c r="V39" t="s">
        <v>53</v>
      </c>
      <c r="W39">
        <v>0.06</v>
      </c>
      <c r="X39">
        <v>0.2</v>
      </c>
      <c r="Z39">
        <v>99.587884353741501</v>
      </c>
      <c r="AA39">
        <v>4351717288.5138397</v>
      </c>
      <c r="AB39">
        <v>1173483.6524962001</v>
      </c>
    </row>
    <row r="40" spans="1:60" x14ac:dyDescent="0.3">
      <c r="A40" t="s">
        <v>208</v>
      </c>
      <c r="B40" t="s">
        <v>208</v>
      </c>
      <c r="C40">
        <v>63</v>
      </c>
      <c r="D40">
        <v>2019</v>
      </c>
      <c r="E40" t="s">
        <v>106</v>
      </c>
      <c r="F40" t="s">
        <v>107</v>
      </c>
      <c r="G40">
        <v>3</v>
      </c>
      <c r="H40" t="s">
        <v>61</v>
      </c>
      <c r="I40" t="s">
        <v>201</v>
      </c>
      <c r="J40" t="s">
        <v>53</v>
      </c>
      <c r="K40" t="s">
        <v>271</v>
      </c>
      <c r="L40" s="1">
        <v>7182</v>
      </c>
      <c r="M40">
        <f t="shared" si="1"/>
        <v>2700</v>
      </c>
      <c r="N40" s="1">
        <f t="shared" si="2"/>
        <v>2394</v>
      </c>
      <c r="O40" t="s">
        <v>54</v>
      </c>
      <c r="P40" t="s">
        <v>55</v>
      </c>
      <c r="Q40" t="s">
        <v>56</v>
      </c>
      <c r="R40" t="s">
        <v>282</v>
      </c>
      <c r="S40" t="s">
        <v>261</v>
      </c>
      <c r="T40" t="s">
        <v>278</v>
      </c>
      <c r="U40" t="s">
        <v>57</v>
      </c>
      <c r="V40" t="s">
        <v>53</v>
      </c>
      <c r="W40">
        <v>0.13</v>
      </c>
      <c r="X40">
        <v>0.19</v>
      </c>
      <c r="Z40">
        <v>115.71279864532001</v>
      </c>
      <c r="AA40">
        <v>184338872.68661001</v>
      </c>
      <c r="AB40">
        <v>498273.97353597003</v>
      </c>
    </row>
    <row r="41" spans="1:60" x14ac:dyDescent="0.3">
      <c r="A41" t="s">
        <v>209</v>
      </c>
      <c r="B41" t="s">
        <v>209</v>
      </c>
      <c r="C41">
        <v>64</v>
      </c>
      <c r="D41">
        <v>2019</v>
      </c>
      <c r="E41" t="s">
        <v>106</v>
      </c>
      <c r="F41" t="s">
        <v>107</v>
      </c>
      <c r="G41">
        <v>4</v>
      </c>
      <c r="H41" t="s">
        <v>61</v>
      </c>
      <c r="I41" t="s">
        <v>201</v>
      </c>
      <c r="J41" t="s">
        <v>53</v>
      </c>
      <c r="K41" t="s">
        <v>271</v>
      </c>
      <c r="L41" s="1">
        <v>7182</v>
      </c>
      <c r="M41">
        <f t="shared" si="1"/>
        <v>2700</v>
      </c>
      <c r="N41" s="1">
        <f t="shared" si="2"/>
        <v>2394</v>
      </c>
      <c r="O41" t="s">
        <v>54</v>
      </c>
      <c r="P41" t="s">
        <v>55</v>
      </c>
      <c r="Q41" t="s">
        <v>56</v>
      </c>
      <c r="R41" t="s">
        <v>282</v>
      </c>
      <c r="S41" t="s">
        <v>261</v>
      </c>
      <c r="T41" t="s">
        <v>278</v>
      </c>
      <c r="U41" t="s">
        <v>57</v>
      </c>
      <c r="V41" t="s">
        <v>53</v>
      </c>
      <c r="W41">
        <v>0.21</v>
      </c>
      <c r="X41">
        <v>0.65</v>
      </c>
      <c r="Z41">
        <v>184.21363636364001</v>
      </c>
      <c r="AA41">
        <v>215222555.73116001</v>
      </c>
      <c r="AB41">
        <v>637388.84365589998</v>
      </c>
    </row>
    <row r="42" spans="1:60" x14ac:dyDescent="0.3">
      <c r="A42" t="s">
        <v>210</v>
      </c>
      <c r="B42" t="s">
        <v>210</v>
      </c>
      <c r="C42">
        <v>65</v>
      </c>
      <c r="D42">
        <v>2019</v>
      </c>
      <c r="E42" t="s">
        <v>49</v>
      </c>
      <c r="F42" t="s">
        <v>50</v>
      </c>
      <c r="G42">
        <v>1</v>
      </c>
      <c r="H42" t="s">
        <v>51</v>
      </c>
      <c r="I42" t="s">
        <v>211</v>
      </c>
      <c r="J42" t="s">
        <v>53</v>
      </c>
      <c r="K42" t="s">
        <v>271</v>
      </c>
      <c r="L42" s="1">
        <v>5010</v>
      </c>
      <c r="M42" s="1">
        <v>1950</v>
      </c>
      <c r="N42" s="1">
        <f t="shared" si="2"/>
        <v>1670</v>
      </c>
      <c r="O42" t="s">
        <v>54</v>
      </c>
      <c r="P42" t="s">
        <v>55</v>
      </c>
      <c r="Q42" t="s">
        <v>131</v>
      </c>
      <c r="R42" t="s">
        <v>283</v>
      </c>
      <c r="S42" t="s">
        <v>261</v>
      </c>
      <c r="T42" t="s">
        <v>277</v>
      </c>
      <c r="U42" t="s">
        <v>57</v>
      </c>
      <c r="V42" t="s">
        <v>58</v>
      </c>
      <c r="W42">
        <v>0.47</v>
      </c>
      <c r="X42">
        <v>0.19</v>
      </c>
      <c r="Z42">
        <v>17.389627464931898</v>
      </c>
      <c r="AA42">
        <v>323774923.83519</v>
      </c>
      <c r="AB42">
        <v>1791376.5593729999</v>
      </c>
      <c r="AC42">
        <v>4.34</v>
      </c>
      <c r="AD42">
        <v>31.4</v>
      </c>
      <c r="AE42">
        <v>163</v>
      </c>
      <c r="AF42">
        <v>3449</v>
      </c>
      <c r="AG42">
        <v>388</v>
      </c>
      <c r="AH42">
        <v>866</v>
      </c>
      <c r="AI42">
        <f>AD42/AH42*100</f>
        <v>3.6258660508083138</v>
      </c>
      <c r="AJ42">
        <v>0.53100000000000003</v>
      </c>
      <c r="AK42">
        <v>2.75</v>
      </c>
      <c r="AL42">
        <v>25</v>
      </c>
      <c r="AM42">
        <v>25.3</v>
      </c>
      <c r="AN42">
        <v>3.48</v>
      </c>
      <c r="AO42">
        <v>17.600000000000001</v>
      </c>
      <c r="AP42">
        <v>426</v>
      </c>
      <c r="AQ42">
        <v>2.16</v>
      </c>
      <c r="AR42">
        <v>0.17599999999999999</v>
      </c>
      <c r="AS42">
        <v>12.3</v>
      </c>
      <c r="AT42">
        <v>9</v>
      </c>
      <c r="AU42">
        <v>21</v>
      </c>
      <c r="AV42">
        <v>16</v>
      </c>
      <c r="AW42">
        <f>100-AY42-AX42</f>
        <v>0</v>
      </c>
      <c r="AX42">
        <v>46</v>
      </c>
      <c r="AY42">
        <v>54</v>
      </c>
      <c r="AZ42" t="s">
        <v>59</v>
      </c>
      <c r="BA42">
        <v>6.96</v>
      </c>
      <c r="BB42">
        <v>6.88</v>
      </c>
      <c r="BC42">
        <v>273.83999999999997</v>
      </c>
      <c r="BD42">
        <v>5173.5</v>
      </c>
      <c r="BE42">
        <v>682.88</v>
      </c>
      <c r="BF42">
        <v>17.571625641299999</v>
      </c>
      <c r="BG42">
        <v>8.5851538461537995</v>
      </c>
      <c r="BH42" t="s">
        <v>268</v>
      </c>
    </row>
    <row r="43" spans="1:60" x14ac:dyDescent="0.3">
      <c r="A43" t="s">
        <v>212</v>
      </c>
      <c r="B43" t="s">
        <v>212</v>
      </c>
      <c r="C43">
        <v>66</v>
      </c>
      <c r="D43">
        <v>2019</v>
      </c>
      <c r="E43" t="s">
        <v>49</v>
      </c>
      <c r="F43" t="s">
        <v>50</v>
      </c>
      <c r="G43">
        <v>2</v>
      </c>
      <c r="H43" t="s">
        <v>51</v>
      </c>
      <c r="I43" t="s">
        <v>211</v>
      </c>
      <c r="J43" t="s">
        <v>53</v>
      </c>
      <c r="K43" t="s">
        <v>271</v>
      </c>
      <c r="L43" s="1">
        <v>5010</v>
      </c>
      <c r="M43" s="1">
        <v>1950</v>
      </c>
      <c r="N43" s="1">
        <f t="shared" si="2"/>
        <v>1670</v>
      </c>
      <c r="O43" t="s">
        <v>54</v>
      </c>
      <c r="P43" t="s">
        <v>55</v>
      </c>
      <c r="Q43" t="s">
        <v>131</v>
      </c>
      <c r="R43" t="s">
        <v>283</v>
      </c>
      <c r="S43" t="s">
        <v>261</v>
      </c>
      <c r="T43" t="s">
        <v>277</v>
      </c>
      <c r="U43" t="s">
        <v>57</v>
      </c>
      <c r="V43" t="s">
        <v>58</v>
      </c>
      <c r="W43">
        <v>0.38</v>
      </c>
      <c r="X43">
        <v>0.08</v>
      </c>
      <c r="Z43">
        <v>18.342619378577002</v>
      </c>
      <c r="AA43">
        <v>215642286.94271001</v>
      </c>
      <c r="AB43">
        <v>1475925.3192793</v>
      </c>
      <c r="AC43">
        <v>4.1100000000000003</v>
      </c>
      <c r="AD43">
        <v>45</v>
      </c>
      <c r="AE43">
        <v>166</v>
      </c>
      <c r="AF43">
        <v>3447</v>
      </c>
      <c r="AG43">
        <v>334</v>
      </c>
      <c r="AH43">
        <v>826</v>
      </c>
      <c r="AI43">
        <f>AD43/AH43*100</f>
        <v>5.4479418886198543</v>
      </c>
      <c r="AJ43">
        <v>0.55200000000000005</v>
      </c>
      <c r="AK43">
        <v>3.12</v>
      </c>
      <c r="AL43">
        <v>22</v>
      </c>
      <c r="AM43">
        <v>25.2</v>
      </c>
      <c r="AN43">
        <v>3.48</v>
      </c>
      <c r="AO43">
        <v>15.3</v>
      </c>
      <c r="AP43">
        <v>43</v>
      </c>
      <c r="AQ43">
        <v>2</v>
      </c>
      <c r="AR43">
        <v>0.16800000000000001</v>
      </c>
      <c r="AS43">
        <v>11.9</v>
      </c>
      <c r="AT43">
        <v>9</v>
      </c>
      <c r="AU43">
        <v>2</v>
      </c>
      <c r="AV43">
        <v>16</v>
      </c>
      <c r="AW43">
        <v>5</v>
      </c>
      <c r="AX43">
        <v>45</v>
      </c>
      <c r="AY43">
        <v>50</v>
      </c>
      <c r="AZ43" t="s">
        <v>59</v>
      </c>
      <c r="BA43">
        <v>7.11</v>
      </c>
      <c r="BB43">
        <v>6.95</v>
      </c>
      <c r="BC43">
        <v>278.88</v>
      </c>
      <c r="BD43">
        <v>517.5</v>
      </c>
      <c r="BE43">
        <v>587.84</v>
      </c>
      <c r="BF43">
        <v>16.333121794871801</v>
      </c>
      <c r="BG43">
        <v>76.918476923769006</v>
      </c>
      <c r="BH43" t="s">
        <v>268</v>
      </c>
    </row>
    <row r="44" spans="1:60" x14ac:dyDescent="0.3">
      <c r="A44" t="s">
        <v>213</v>
      </c>
      <c r="B44" t="s">
        <v>213</v>
      </c>
      <c r="C44">
        <v>67</v>
      </c>
      <c r="D44">
        <v>2019</v>
      </c>
      <c r="E44" t="s">
        <v>49</v>
      </c>
      <c r="F44" t="s">
        <v>50</v>
      </c>
      <c r="G44">
        <v>3</v>
      </c>
      <c r="H44" t="s">
        <v>51</v>
      </c>
      <c r="I44" t="s">
        <v>211</v>
      </c>
      <c r="J44" t="s">
        <v>53</v>
      </c>
      <c r="K44" t="s">
        <v>271</v>
      </c>
      <c r="L44" s="1">
        <v>5010</v>
      </c>
      <c r="M44" s="1">
        <v>1950</v>
      </c>
      <c r="N44" s="1">
        <f t="shared" si="2"/>
        <v>1670</v>
      </c>
      <c r="O44" t="s">
        <v>54</v>
      </c>
      <c r="P44" t="s">
        <v>55</v>
      </c>
      <c r="Q44" t="s">
        <v>131</v>
      </c>
      <c r="R44" t="s">
        <v>283</v>
      </c>
      <c r="S44" t="s">
        <v>261</v>
      </c>
      <c r="T44" t="s">
        <v>277</v>
      </c>
      <c r="U44" t="s">
        <v>57</v>
      </c>
      <c r="V44" t="s">
        <v>58</v>
      </c>
      <c r="W44">
        <v>0.3</v>
      </c>
      <c r="X44">
        <v>0.09</v>
      </c>
      <c r="Z44">
        <v>19.66655663297</v>
      </c>
      <c r="AA44">
        <v>3914317146.8615999</v>
      </c>
      <c r="AB44">
        <v>17195.573958000001</v>
      </c>
      <c r="AC44">
        <v>4.13</v>
      </c>
      <c r="AD44">
        <v>43.9</v>
      </c>
      <c r="AE44">
        <v>156</v>
      </c>
      <c r="AF44">
        <v>3613</v>
      </c>
      <c r="AG44">
        <v>35</v>
      </c>
      <c r="AH44">
        <v>866</v>
      </c>
      <c r="AI44">
        <f>AD44/AH44*100</f>
        <v>5.0692840646651272</v>
      </c>
      <c r="AJ44">
        <v>0.59699999999999998</v>
      </c>
      <c r="AK44">
        <v>3.29</v>
      </c>
      <c r="AL44">
        <v>219</v>
      </c>
      <c r="AM44">
        <v>32.9</v>
      </c>
      <c r="AN44">
        <v>3.93</v>
      </c>
      <c r="AO44">
        <v>15.1</v>
      </c>
      <c r="AP44">
        <v>431</v>
      </c>
      <c r="AQ44">
        <v>2.6</v>
      </c>
      <c r="AR44">
        <v>0.17599999999999999</v>
      </c>
      <c r="AS44">
        <v>11.7</v>
      </c>
      <c r="AT44">
        <v>9</v>
      </c>
      <c r="AU44">
        <v>21</v>
      </c>
      <c r="AV44">
        <v>15</v>
      </c>
      <c r="AW44">
        <v>3</v>
      </c>
      <c r="AX44">
        <v>45</v>
      </c>
      <c r="AY44">
        <v>52</v>
      </c>
      <c r="AZ44" t="s">
        <v>59</v>
      </c>
      <c r="BA44">
        <v>7.7</v>
      </c>
      <c r="BB44">
        <v>6.94</v>
      </c>
      <c r="BC44">
        <v>262.8</v>
      </c>
      <c r="BD44">
        <v>5419.5</v>
      </c>
      <c r="BE44">
        <v>616</v>
      </c>
      <c r="BF44">
        <v>17.171416666666701</v>
      </c>
      <c r="BG44">
        <v>8.3341999999999992</v>
      </c>
      <c r="BH44" t="s">
        <v>268</v>
      </c>
    </row>
    <row r="45" spans="1:60" x14ac:dyDescent="0.3">
      <c r="A45" t="s">
        <v>214</v>
      </c>
      <c r="B45" t="s">
        <v>214</v>
      </c>
      <c r="C45">
        <v>68</v>
      </c>
      <c r="D45">
        <v>2019</v>
      </c>
      <c r="E45" t="s">
        <v>49</v>
      </c>
      <c r="F45" t="s">
        <v>50</v>
      </c>
      <c r="G45">
        <v>4</v>
      </c>
      <c r="H45" t="s">
        <v>51</v>
      </c>
      <c r="I45" t="s">
        <v>211</v>
      </c>
      <c r="J45" t="s">
        <v>53</v>
      </c>
      <c r="K45" t="s">
        <v>271</v>
      </c>
      <c r="L45" s="1">
        <v>5010</v>
      </c>
      <c r="M45" s="1">
        <v>1950</v>
      </c>
      <c r="N45" s="1">
        <f t="shared" si="2"/>
        <v>1670</v>
      </c>
      <c r="O45" t="s">
        <v>54</v>
      </c>
      <c r="P45" t="s">
        <v>55</v>
      </c>
      <c r="Q45" t="s">
        <v>131</v>
      </c>
      <c r="R45" t="s">
        <v>283</v>
      </c>
      <c r="S45" t="s">
        <v>261</v>
      </c>
      <c r="T45" t="s">
        <v>277</v>
      </c>
      <c r="U45" t="s">
        <v>57</v>
      </c>
      <c r="V45" t="s">
        <v>58</v>
      </c>
      <c r="W45">
        <v>0.24</v>
      </c>
      <c r="X45">
        <v>0.12</v>
      </c>
      <c r="Z45">
        <v>18.568563583814999</v>
      </c>
      <c r="AA45">
        <v>343153917.17495</v>
      </c>
      <c r="AB45">
        <v>1831883.5147555999</v>
      </c>
      <c r="AC45">
        <v>4.5</v>
      </c>
      <c r="AD45">
        <v>53.3</v>
      </c>
      <c r="AE45">
        <v>162</v>
      </c>
      <c r="AF45">
        <v>3656</v>
      </c>
      <c r="AG45">
        <v>329</v>
      </c>
      <c r="AH45">
        <v>824</v>
      </c>
      <c r="AI45">
        <f>AD45/AH45*100</f>
        <v>6.4684466019417481</v>
      </c>
      <c r="AJ45">
        <v>0.57799999999999996</v>
      </c>
      <c r="AK45">
        <v>3.49</v>
      </c>
      <c r="AL45">
        <v>187</v>
      </c>
      <c r="AM45">
        <v>33</v>
      </c>
      <c r="AN45">
        <v>4.67</v>
      </c>
      <c r="AO45">
        <v>15.8</v>
      </c>
      <c r="AP45">
        <v>56</v>
      </c>
      <c r="AQ45">
        <v>1.91</v>
      </c>
      <c r="AR45">
        <v>0.16800000000000001</v>
      </c>
      <c r="AS45">
        <v>11.3</v>
      </c>
      <c r="AT45">
        <v>1</v>
      </c>
      <c r="AU45">
        <v>21</v>
      </c>
      <c r="AV45">
        <v>15</v>
      </c>
      <c r="AW45">
        <v>5</v>
      </c>
      <c r="AX45">
        <v>46</v>
      </c>
      <c r="AY45">
        <v>49</v>
      </c>
      <c r="AZ45" t="s">
        <v>59</v>
      </c>
      <c r="BA45">
        <v>7.13</v>
      </c>
      <c r="BB45">
        <v>6.97</v>
      </c>
      <c r="BC45">
        <v>272.16000000000003</v>
      </c>
      <c r="BD45">
        <v>5484</v>
      </c>
      <c r="BE45">
        <v>579.4</v>
      </c>
      <c r="BF45">
        <v>16.831589743589699</v>
      </c>
      <c r="BG45">
        <v>81.817446153846205</v>
      </c>
      <c r="BH45" t="s">
        <v>268</v>
      </c>
    </row>
    <row r="46" spans="1:60" x14ac:dyDescent="0.3">
      <c r="A46" t="s">
        <v>215</v>
      </c>
      <c r="B46" t="s">
        <v>215</v>
      </c>
      <c r="C46">
        <v>69</v>
      </c>
      <c r="D46">
        <v>2019</v>
      </c>
      <c r="E46" t="s">
        <v>49</v>
      </c>
      <c r="F46" t="s">
        <v>50</v>
      </c>
      <c r="G46">
        <v>1</v>
      </c>
      <c r="H46" t="s">
        <v>61</v>
      </c>
      <c r="I46" t="s">
        <v>211</v>
      </c>
      <c r="J46" t="s">
        <v>53</v>
      </c>
      <c r="K46" t="s">
        <v>271</v>
      </c>
      <c r="L46" s="1">
        <v>5010</v>
      </c>
      <c r="M46" s="1">
        <v>1950</v>
      </c>
      <c r="N46" s="1">
        <f t="shared" si="2"/>
        <v>1670</v>
      </c>
      <c r="O46" t="s">
        <v>54</v>
      </c>
      <c r="P46" t="s">
        <v>55</v>
      </c>
      <c r="Q46" t="s">
        <v>131</v>
      </c>
      <c r="R46" t="s">
        <v>283</v>
      </c>
      <c r="S46" t="s">
        <v>261</v>
      </c>
      <c r="T46" t="s">
        <v>277</v>
      </c>
      <c r="U46" t="s">
        <v>57</v>
      </c>
      <c r="V46" t="s">
        <v>58</v>
      </c>
      <c r="W46">
        <v>0.25</v>
      </c>
      <c r="X46">
        <v>0.21</v>
      </c>
      <c r="Z46">
        <v>2.6141268176999999</v>
      </c>
      <c r="AA46">
        <v>413994972.12287003</v>
      </c>
      <c r="AB46">
        <v>3139962.9256775999</v>
      </c>
    </row>
    <row r="47" spans="1:60" x14ac:dyDescent="0.3">
      <c r="A47" t="s">
        <v>217</v>
      </c>
      <c r="B47" t="s">
        <v>217</v>
      </c>
      <c r="C47">
        <v>70</v>
      </c>
      <c r="D47">
        <v>2019</v>
      </c>
      <c r="E47" t="s">
        <v>49</v>
      </c>
      <c r="F47" t="s">
        <v>50</v>
      </c>
      <c r="G47">
        <v>2</v>
      </c>
      <c r="H47" t="s">
        <v>61</v>
      </c>
      <c r="I47" t="s">
        <v>211</v>
      </c>
      <c r="J47" t="s">
        <v>53</v>
      </c>
      <c r="K47" t="s">
        <v>271</v>
      </c>
      <c r="L47" s="1">
        <v>5010</v>
      </c>
      <c r="M47" s="1">
        <v>1950</v>
      </c>
      <c r="N47" s="1">
        <f t="shared" si="2"/>
        <v>1670</v>
      </c>
      <c r="O47" t="s">
        <v>54</v>
      </c>
      <c r="P47" t="s">
        <v>55</v>
      </c>
      <c r="Q47" t="s">
        <v>131</v>
      </c>
      <c r="R47" t="s">
        <v>283</v>
      </c>
      <c r="S47" t="s">
        <v>261</v>
      </c>
      <c r="T47" t="s">
        <v>277</v>
      </c>
      <c r="U47" t="s">
        <v>57</v>
      </c>
      <c r="V47" t="s">
        <v>58</v>
      </c>
      <c r="W47">
        <v>0.15</v>
      </c>
      <c r="X47">
        <v>0.12</v>
      </c>
      <c r="Z47">
        <v>14.45634132466</v>
      </c>
      <c r="AA47">
        <v>32242231.232000001</v>
      </c>
      <c r="AB47">
        <v>2147834.1113995998</v>
      </c>
    </row>
    <row r="48" spans="1:60" x14ac:dyDescent="0.3">
      <c r="A48" t="s">
        <v>218</v>
      </c>
      <c r="B48" t="s">
        <v>218</v>
      </c>
      <c r="C48">
        <v>71</v>
      </c>
      <c r="D48">
        <v>2019</v>
      </c>
      <c r="E48" t="s">
        <v>49</v>
      </c>
      <c r="F48" t="s">
        <v>50</v>
      </c>
      <c r="G48">
        <v>3</v>
      </c>
      <c r="H48" t="s">
        <v>61</v>
      </c>
      <c r="I48" t="s">
        <v>211</v>
      </c>
      <c r="J48" t="s">
        <v>53</v>
      </c>
      <c r="K48" t="s">
        <v>271</v>
      </c>
      <c r="L48" s="1">
        <v>5010</v>
      </c>
      <c r="M48" s="1">
        <v>1950</v>
      </c>
      <c r="N48" s="1">
        <f t="shared" si="2"/>
        <v>1670</v>
      </c>
      <c r="O48" t="s">
        <v>54</v>
      </c>
      <c r="P48" t="s">
        <v>55</v>
      </c>
      <c r="Q48" t="s">
        <v>131</v>
      </c>
      <c r="R48" t="s">
        <v>283</v>
      </c>
      <c r="S48" t="s">
        <v>261</v>
      </c>
      <c r="T48" t="s">
        <v>277</v>
      </c>
      <c r="U48" t="s">
        <v>57</v>
      </c>
      <c r="V48" t="s">
        <v>58</v>
      </c>
      <c r="W48">
        <v>0.15</v>
      </c>
      <c r="X48">
        <v>0.13</v>
      </c>
      <c r="Z48">
        <v>16.123372688940002</v>
      </c>
      <c r="AA48">
        <v>373464379.43620002</v>
      </c>
      <c r="AB48">
        <v>3159955.975689</v>
      </c>
    </row>
    <row r="49" spans="1:60" x14ac:dyDescent="0.3">
      <c r="A49" t="s">
        <v>219</v>
      </c>
      <c r="B49" t="s">
        <v>219</v>
      </c>
      <c r="C49">
        <v>72</v>
      </c>
      <c r="D49">
        <v>2019</v>
      </c>
      <c r="E49" t="s">
        <v>49</v>
      </c>
      <c r="F49" t="s">
        <v>50</v>
      </c>
      <c r="G49">
        <v>4</v>
      </c>
      <c r="H49" t="s">
        <v>61</v>
      </c>
      <c r="I49" t="s">
        <v>211</v>
      </c>
      <c r="J49" t="s">
        <v>53</v>
      </c>
      <c r="K49" t="s">
        <v>271</v>
      </c>
      <c r="L49" s="1">
        <v>5010</v>
      </c>
      <c r="M49" s="1">
        <v>1950</v>
      </c>
      <c r="N49" s="1">
        <f t="shared" si="2"/>
        <v>1670</v>
      </c>
      <c r="O49" t="s">
        <v>54</v>
      </c>
      <c r="P49" t="s">
        <v>55</v>
      </c>
      <c r="Q49" t="s">
        <v>131</v>
      </c>
      <c r="R49" t="s">
        <v>283</v>
      </c>
      <c r="S49" t="s">
        <v>261</v>
      </c>
      <c r="T49" t="s">
        <v>277</v>
      </c>
      <c r="U49" t="s">
        <v>57</v>
      </c>
      <c r="V49" t="s">
        <v>58</v>
      </c>
      <c r="W49">
        <v>0.06</v>
      </c>
      <c r="X49">
        <v>3.5000000000000003E-2</v>
      </c>
      <c r="Z49">
        <v>22.126885448915999</v>
      </c>
      <c r="AA49">
        <v>4498192284.7615004</v>
      </c>
      <c r="AB49">
        <v>3351954.3292477001</v>
      </c>
    </row>
    <row r="50" spans="1:60" x14ac:dyDescent="0.3">
      <c r="A50" t="s">
        <v>220</v>
      </c>
      <c r="B50" t="s">
        <v>220</v>
      </c>
      <c r="C50">
        <v>73</v>
      </c>
      <c r="D50">
        <v>2019</v>
      </c>
      <c r="E50" t="s">
        <v>66</v>
      </c>
      <c r="F50" t="s">
        <v>67</v>
      </c>
      <c r="G50">
        <v>1</v>
      </c>
      <c r="H50" t="s">
        <v>51</v>
      </c>
      <c r="I50" t="s">
        <v>221</v>
      </c>
      <c r="J50" t="s">
        <v>69</v>
      </c>
      <c r="K50" t="s">
        <v>272</v>
      </c>
      <c r="L50" s="1">
        <v>0</v>
      </c>
      <c r="M50" s="1">
        <v>0</v>
      </c>
      <c r="N50" s="1">
        <f t="shared" si="2"/>
        <v>0</v>
      </c>
      <c r="O50" t="s">
        <v>70</v>
      </c>
      <c r="P50" t="s">
        <v>71</v>
      </c>
      <c r="Q50" t="s">
        <v>72</v>
      </c>
      <c r="R50" t="s">
        <v>284</v>
      </c>
      <c r="S50" t="s">
        <v>262</v>
      </c>
      <c r="T50" t="s">
        <v>279</v>
      </c>
      <c r="U50" t="s">
        <v>54</v>
      </c>
      <c r="V50" t="s">
        <v>73</v>
      </c>
      <c r="W50">
        <v>0.15</v>
      </c>
      <c r="X50">
        <v>3.5000000000000003E-2</v>
      </c>
      <c r="Z50">
        <v>23.298656113397001</v>
      </c>
      <c r="AA50">
        <v>574939554.15366995</v>
      </c>
      <c r="AB50">
        <v>32596883.962661002</v>
      </c>
      <c r="AC50">
        <v>4.8499999999999996</v>
      </c>
      <c r="AD50">
        <v>52.1</v>
      </c>
      <c r="AE50">
        <v>162</v>
      </c>
      <c r="AF50">
        <v>321</v>
      </c>
      <c r="AG50">
        <v>532</v>
      </c>
      <c r="AH50">
        <v>988</v>
      </c>
      <c r="AI50">
        <f>AD50/AH50*100</f>
        <v>5.2732793522267212</v>
      </c>
      <c r="AJ50">
        <v>0.65300000000000002</v>
      </c>
      <c r="AK50">
        <v>3.67</v>
      </c>
      <c r="AL50">
        <v>25</v>
      </c>
      <c r="AM50">
        <v>16</v>
      </c>
      <c r="AN50">
        <v>4.7699999999999996</v>
      </c>
      <c r="AO50">
        <v>3.9</v>
      </c>
      <c r="AP50">
        <v>482</v>
      </c>
      <c r="AQ50">
        <v>2.31</v>
      </c>
      <c r="AR50">
        <v>0.19800000000000001</v>
      </c>
      <c r="AS50">
        <v>11.7</v>
      </c>
      <c r="AT50">
        <v>11</v>
      </c>
      <c r="AU50">
        <v>24</v>
      </c>
      <c r="AV50">
        <v>15</v>
      </c>
      <c r="AW50">
        <v>1</v>
      </c>
      <c r="AX50">
        <v>5</v>
      </c>
      <c r="AY50">
        <v>49</v>
      </c>
      <c r="AZ50" t="s">
        <v>59</v>
      </c>
      <c r="BA50">
        <v>6.68</v>
      </c>
      <c r="BB50">
        <v>6.68</v>
      </c>
      <c r="BC50">
        <v>272.16000000000003</v>
      </c>
      <c r="BD50">
        <v>4815</v>
      </c>
      <c r="BE50">
        <v>936.32</v>
      </c>
      <c r="BF50">
        <v>2.1277564125640001</v>
      </c>
      <c r="BG50">
        <v>15.549846153846</v>
      </c>
      <c r="BH50" t="s">
        <v>268</v>
      </c>
    </row>
    <row r="51" spans="1:60" x14ac:dyDescent="0.3">
      <c r="A51" t="s">
        <v>222</v>
      </c>
      <c r="B51" t="s">
        <v>222</v>
      </c>
      <c r="C51">
        <v>74</v>
      </c>
      <c r="D51">
        <v>2019</v>
      </c>
      <c r="E51" t="s">
        <v>66</v>
      </c>
      <c r="F51" t="s">
        <v>67</v>
      </c>
      <c r="G51">
        <v>2</v>
      </c>
      <c r="H51" t="s">
        <v>51</v>
      </c>
      <c r="I51" t="s">
        <v>221</v>
      </c>
      <c r="J51" t="s">
        <v>69</v>
      </c>
      <c r="K51" t="s">
        <v>272</v>
      </c>
      <c r="L51" s="1">
        <v>0</v>
      </c>
      <c r="M51" s="1">
        <v>0</v>
      </c>
      <c r="N51" s="1">
        <f t="shared" si="2"/>
        <v>0</v>
      </c>
      <c r="O51" t="s">
        <v>70</v>
      </c>
      <c r="P51" t="s">
        <v>71</v>
      </c>
      <c r="Q51" t="s">
        <v>72</v>
      </c>
      <c r="R51" t="s">
        <v>284</v>
      </c>
      <c r="S51" t="s">
        <v>262</v>
      </c>
      <c r="T51" t="s">
        <v>279</v>
      </c>
      <c r="U51" t="s">
        <v>54</v>
      </c>
      <c r="V51" t="s">
        <v>73</v>
      </c>
      <c r="W51">
        <v>0.13</v>
      </c>
      <c r="X51">
        <v>3.5000000000000003E-2</v>
      </c>
      <c r="Z51">
        <v>18.118213787340999</v>
      </c>
      <c r="AA51">
        <v>33897196.57581</v>
      </c>
      <c r="AB51">
        <v>1538851.2577571999</v>
      </c>
      <c r="AC51">
        <v>4.7699999999999996</v>
      </c>
      <c r="AD51">
        <v>45.6</v>
      </c>
      <c r="AE51">
        <v>167</v>
      </c>
      <c r="AF51">
        <v>3169</v>
      </c>
      <c r="AG51">
        <v>511</v>
      </c>
      <c r="AH51">
        <v>96</v>
      </c>
      <c r="AI51">
        <f>AD51/AH51*100</f>
        <v>47.5</v>
      </c>
      <c r="AJ51">
        <v>0.55400000000000005</v>
      </c>
      <c r="AK51">
        <v>2.95</v>
      </c>
      <c r="AL51">
        <v>198</v>
      </c>
      <c r="AM51">
        <v>69.5</v>
      </c>
      <c r="AN51">
        <v>3.96</v>
      </c>
      <c r="AO51">
        <v>25.7</v>
      </c>
      <c r="AP51">
        <v>481</v>
      </c>
      <c r="AQ51">
        <v>2.2799999999999998</v>
      </c>
      <c r="AR51">
        <v>0.189</v>
      </c>
      <c r="AS51">
        <v>12.1</v>
      </c>
      <c r="AT51">
        <v>12</v>
      </c>
      <c r="AU51">
        <v>25</v>
      </c>
      <c r="AV51">
        <v>16</v>
      </c>
      <c r="AW51">
        <v>1</v>
      </c>
      <c r="AX51">
        <v>53</v>
      </c>
      <c r="AY51">
        <v>46</v>
      </c>
      <c r="AZ51" t="s">
        <v>59</v>
      </c>
      <c r="BA51">
        <v>6.57</v>
      </c>
      <c r="BB51">
        <v>6.64</v>
      </c>
      <c r="BC51">
        <v>28.56</v>
      </c>
      <c r="BD51">
        <v>4753.5</v>
      </c>
      <c r="BE51">
        <v>899.36</v>
      </c>
      <c r="BF51">
        <v>2.3177564125600001</v>
      </c>
      <c r="BG51">
        <v>11.797584615385</v>
      </c>
      <c r="BH51" t="s">
        <v>268</v>
      </c>
    </row>
    <row r="52" spans="1:60" x14ac:dyDescent="0.3">
      <c r="A52" t="s">
        <v>223</v>
      </c>
      <c r="B52" t="s">
        <v>223</v>
      </c>
      <c r="C52">
        <v>75</v>
      </c>
      <c r="D52">
        <v>2019</v>
      </c>
      <c r="E52" t="s">
        <v>66</v>
      </c>
      <c r="F52" t="s">
        <v>67</v>
      </c>
      <c r="G52">
        <v>3</v>
      </c>
      <c r="H52" t="s">
        <v>51</v>
      </c>
      <c r="I52" t="s">
        <v>221</v>
      </c>
      <c r="J52" t="s">
        <v>69</v>
      </c>
      <c r="K52" t="s">
        <v>272</v>
      </c>
      <c r="L52" s="1">
        <v>0</v>
      </c>
      <c r="M52" s="1">
        <v>0</v>
      </c>
      <c r="N52" s="1">
        <f t="shared" si="2"/>
        <v>0</v>
      </c>
      <c r="O52" t="s">
        <v>70</v>
      </c>
      <c r="P52" t="s">
        <v>71</v>
      </c>
      <c r="Q52" t="s">
        <v>72</v>
      </c>
      <c r="R52" t="s">
        <v>284</v>
      </c>
      <c r="S52" t="s">
        <v>262</v>
      </c>
      <c r="T52" t="s">
        <v>279</v>
      </c>
      <c r="U52" t="s">
        <v>54</v>
      </c>
      <c r="V52" t="s">
        <v>73</v>
      </c>
      <c r="W52">
        <v>0.14000000000000001</v>
      </c>
      <c r="X52">
        <v>3.5000000000000003E-2</v>
      </c>
      <c r="Z52">
        <v>22.223192371475999</v>
      </c>
      <c r="AA52">
        <v>458485887.55730999</v>
      </c>
      <c r="AB52">
        <v>225312.51897</v>
      </c>
      <c r="AC52">
        <v>4.88</v>
      </c>
      <c r="AD52">
        <v>32.5</v>
      </c>
      <c r="AE52">
        <v>126</v>
      </c>
      <c r="AF52">
        <v>2952</v>
      </c>
      <c r="AG52">
        <v>437</v>
      </c>
      <c r="AH52">
        <v>969</v>
      </c>
      <c r="AI52">
        <f>AD52/AH52*100</f>
        <v>3.3539731682146545</v>
      </c>
      <c r="AJ52">
        <v>0.62</v>
      </c>
      <c r="AK52">
        <v>2.77</v>
      </c>
      <c r="AL52">
        <v>22</v>
      </c>
      <c r="AM52">
        <v>62.2</v>
      </c>
      <c r="AN52">
        <v>3.52</v>
      </c>
      <c r="AO52">
        <v>24.1</v>
      </c>
      <c r="AP52">
        <v>472</v>
      </c>
      <c r="AQ52">
        <v>2.34</v>
      </c>
      <c r="AR52">
        <v>0.191</v>
      </c>
      <c r="AS52">
        <v>12.3</v>
      </c>
      <c r="AT52">
        <v>13</v>
      </c>
      <c r="AU52">
        <v>24</v>
      </c>
      <c r="AV52">
        <v>14</v>
      </c>
      <c r="AW52">
        <v>6</v>
      </c>
      <c r="AX52">
        <v>51</v>
      </c>
      <c r="AY52">
        <v>43</v>
      </c>
      <c r="AZ52" t="s">
        <v>59</v>
      </c>
      <c r="BA52">
        <v>6.63</v>
      </c>
      <c r="BB52">
        <v>6.68</v>
      </c>
      <c r="BC52">
        <v>211.68</v>
      </c>
      <c r="BD52">
        <v>4428</v>
      </c>
      <c r="BE52">
        <v>769.12</v>
      </c>
      <c r="BF52">
        <v>18.386512825130001</v>
      </c>
      <c r="BG52">
        <v>1.8695692376899999</v>
      </c>
      <c r="BH52" t="s">
        <v>268</v>
      </c>
    </row>
    <row r="53" spans="1:60" x14ac:dyDescent="0.3">
      <c r="A53" t="s">
        <v>224</v>
      </c>
      <c r="B53" t="s">
        <v>224</v>
      </c>
      <c r="C53">
        <v>76</v>
      </c>
      <c r="D53">
        <v>2019</v>
      </c>
      <c r="E53" t="s">
        <v>66</v>
      </c>
      <c r="F53" t="s">
        <v>67</v>
      </c>
      <c r="G53">
        <v>4</v>
      </c>
      <c r="H53" t="s">
        <v>51</v>
      </c>
      <c r="I53" t="s">
        <v>221</v>
      </c>
      <c r="J53" t="s">
        <v>69</v>
      </c>
      <c r="K53" t="s">
        <v>272</v>
      </c>
      <c r="L53" s="1">
        <v>0</v>
      </c>
      <c r="M53" s="1">
        <v>0</v>
      </c>
      <c r="N53" s="1">
        <f t="shared" si="2"/>
        <v>0</v>
      </c>
      <c r="O53" t="s">
        <v>70</v>
      </c>
      <c r="P53" t="s">
        <v>71</v>
      </c>
      <c r="Q53" t="s">
        <v>72</v>
      </c>
      <c r="R53" t="s">
        <v>284</v>
      </c>
      <c r="S53" t="s">
        <v>262</v>
      </c>
      <c r="T53" t="s">
        <v>279</v>
      </c>
      <c r="U53" t="s">
        <v>54</v>
      </c>
      <c r="V53" t="s">
        <v>73</v>
      </c>
      <c r="W53">
        <v>0.06</v>
      </c>
      <c r="X53">
        <v>3.5000000000000003E-2</v>
      </c>
      <c r="Z53">
        <v>24.665199957900001</v>
      </c>
      <c r="AA53">
        <v>63592177.994630001</v>
      </c>
      <c r="AB53">
        <v>268525.13862400001</v>
      </c>
      <c r="AC53">
        <v>5.12</v>
      </c>
      <c r="AD53">
        <v>5</v>
      </c>
      <c r="AE53">
        <v>165</v>
      </c>
      <c r="AF53">
        <v>2937</v>
      </c>
      <c r="AG53">
        <v>493</v>
      </c>
      <c r="AH53">
        <v>943</v>
      </c>
      <c r="AI53">
        <f>AD53/AH53*100</f>
        <v>0.53022269353128315</v>
      </c>
      <c r="AJ53">
        <v>0.86</v>
      </c>
      <c r="AK53">
        <v>3.97</v>
      </c>
      <c r="AL53">
        <v>217</v>
      </c>
      <c r="AM53">
        <v>67.3</v>
      </c>
      <c r="AN53">
        <v>4.6900000000000004</v>
      </c>
      <c r="AO53">
        <v>27</v>
      </c>
      <c r="AP53">
        <v>59</v>
      </c>
      <c r="AQ53">
        <v>2.4500000000000002</v>
      </c>
      <c r="AR53">
        <v>0.28000000000000003</v>
      </c>
      <c r="AS53">
        <v>11.8</v>
      </c>
      <c r="AT53">
        <v>11</v>
      </c>
      <c r="AU53">
        <v>23</v>
      </c>
      <c r="AV53">
        <v>13</v>
      </c>
      <c r="AW53">
        <v>6</v>
      </c>
      <c r="AX53">
        <v>47</v>
      </c>
      <c r="AY53">
        <v>47</v>
      </c>
      <c r="AZ53" t="s">
        <v>59</v>
      </c>
      <c r="BA53">
        <v>6.62</v>
      </c>
      <c r="BB53">
        <v>6.7</v>
      </c>
      <c r="BC53">
        <v>277.2</v>
      </c>
      <c r="BD53">
        <v>445.5</v>
      </c>
      <c r="BE53">
        <v>867.68</v>
      </c>
      <c r="BF53">
        <v>18.584467948717901</v>
      </c>
      <c r="BG53">
        <v>97.581692376920003</v>
      </c>
      <c r="BH53" t="s">
        <v>268</v>
      </c>
    </row>
    <row r="54" spans="1:60" x14ac:dyDescent="0.3">
      <c r="A54" t="s">
        <v>225</v>
      </c>
      <c r="B54" t="s">
        <v>225</v>
      </c>
      <c r="C54">
        <v>77</v>
      </c>
      <c r="D54">
        <v>2019</v>
      </c>
      <c r="E54" t="s">
        <v>66</v>
      </c>
      <c r="F54" t="s">
        <v>67</v>
      </c>
      <c r="G54">
        <v>1</v>
      </c>
      <c r="H54" t="s">
        <v>61</v>
      </c>
      <c r="I54" t="s">
        <v>221</v>
      </c>
      <c r="J54" t="s">
        <v>69</v>
      </c>
      <c r="K54" t="s">
        <v>272</v>
      </c>
      <c r="L54" s="1">
        <v>0</v>
      </c>
      <c r="M54" s="1">
        <v>0</v>
      </c>
      <c r="N54" s="1">
        <f t="shared" si="2"/>
        <v>0</v>
      </c>
      <c r="O54" t="s">
        <v>70</v>
      </c>
      <c r="P54" t="s">
        <v>71</v>
      </c>
      <c r="Q54" t="s">
        <v>72</v>
      </c>
      <c r="R54" t="s">
        <v>284</v>
      </c>
      <c r="S54" t="s">
        <v>262</v>
      </c>
      <c r="T54" t="s">
        <v>279</v>
      </c>
      <c r="U54" t="s">
        <v>54</v>
      </c>
      <c r="V54" t="s">
        <v>73</v>
      </c>
      <c r="W54">
        <v>0.06</v>
      </c>
      <c r="X54">
        <v>0.06</v>
      </c>
      <c r="Z54">
        <v>35.964212846347998</v>
      </c>
      <c r="AA54">
        <v>6664336992.1648998</v>
      </c>
      <c r="AB54">
        <v>4294722.7934831996</v>
      </c>
    </row>
    <row r="55" spans="1:60" x14ac:dyDescent="0.3">
      <c r="A55" t="s">
        <v>226</v>
      </c>
      <c r="B55" t="s">
        <v>226</v>
      </c>
      <c r="C55">
        <v>78</v>
      </c>
      <c r="D55">
        <v>2019</v>
      </c>
      <c r="E55" t="s">
        <v>66</v>
      </c>
      <c r="F55" t="s">
        <v>67</v>
      </c>
      <c r="G55">
        <v>2</v>
      </c>
      <c r="H55" t="s">
        <v>61</v>
      </c>
      <c r="I55" t="s">
        <v>221</v>
      </c>
      <c r="J55" t="s">
        <v>69</v>
      </c>
      <c r="K55" t="s">
        <v>272</v>
      </c>
      <c r="L55" s="1">
        <v>0</v>
      </c>
      <c r="M55" s="1">
        <v>0</v>
      </c>
      <c r="N55" s="1">
        <f t="shared" si="2"/>
        <v>0</v>
      </c>
      <c r="O55" t="s">
        <v>70</v>
      </c>
      <c r="P55" t="s">
        <v>71</v>
      </c>
      <c r="Q55" t="s">
        <v>72</v>
      </c>
      <c r="R55" t="s">
        <v>284</v>
      </c>
      <c r="S55" t="s">
        <v>262</v>
      </c>
      <c r="T55" t="s">
        <v>279</v>
      </c>
      <c r="U55" t="s">
        <v>54</v>
      </c>
      <c r="V55" t="s">
        <v>73</v>
      </c>
      <c r="W55">
        <v>0.06</v>
      </c>
      <c r="X55">
        <v>3.5000000000000003E-2</v>
      </c>
      <c r="Z55">
        <v>21.243418162619001</v>
      </c>
      <c r="AA55">
        <v>46855213.582000002</v>
      </c>
      <c r="AB55">
        <v>29959.784577800001</v>
      </c>
    </row>
    <row r="56" spans="1:60" x14ac:dyDescent="0.3">
      <c r="A56" t="s">
        <v>227</v>
      </c>
      <c r="B56" t="s">
        <v>227</v>
      </c>
      <c r="C56">
        <v>79</v>
      </c>
      <c r="D56">
        <v>2019</v>
      </c>
      <c r="E56" t="s">
        <v>66</v>
      </c>
      <c r="F56" t="s">
        <v>67</v>
      </c>
      <c r="G56">
        <v>3</v>
      </c>
      <c r="H56" t="s">
        <v>61</v>
      </c>
      <c r="I56" t="s">
        <v>221</v>
      </c>
      <c r="J56" t="s">
        <v>69</v>
      </c>
      <c r="K56" t="s">
        <v>272</v>
      </c>
      <c r="L56" s="1">
        <v>0</v>
      </c>
      <c r="M56" s="1">
        <v>0</v>
      </c>
      <c r="N56" s="1">
        <f t="shared" si="2"/>
        <v>0</v>
      </c>
      <c r="O56" t="s">
        <v>70</v>
      </c>
      <c r="P56" t="s">
        <v>71</v>
      </c>
      <c r="Q56" t="s">
        <v>72</v>
      </c>
      <c r="R56" t="s">
        <v>284</v>
      </c>
      <c r="S56" t="s">
        <v>262</v>
      </c>
      <c r="T56" t="s">
        <v>279</v>
      </c>
      <c r="U56" t="s">
        <v>54</v>
      </c>
      <c r="V56" t="s">
        <v>73</v>
      </c>
      <c r="W56">
        <v>0.06</v>
      </c>
      <c r="X56">
        <v>3.5000000000000003E-2</v>
      </c>
      <c r="Z56">
        <v>2.5256877323419999</v>
      </c>
      <c r="AA56">
        <v>343912147.64829999</v>
      </c>
      <c r="AB56">
        <v>1718866.4382859999</v>
      </c>
    </row>
    <row r="57" spans="1:60" x14ac:dyDescent="0.3">
      <c r="A57" t="s">
        <v>229</v>
      </c>
      <c r="B57" t="s">
        <v>229</v>
      </c>
      <c r="C57">
        <v>80</v>
      </c>
      <c r="D57">
        <v>2019</v>
      </c>
      <c r="E57" t="s">
        <v>66</v>
      </c>
      <c r="F57" t="s">
        <v>67</v>
      </c>
      <c r="G57">
        <v>4</v>
      </c>
      <c r="H57" t="s">
        <v>61</v>
      </c>
      <c r="I57" t="s">
        <v>221</v>
      </c>
      <c r="J57" t="s">
        <v>69</v>
      </c>
      <c r="K57" t="s">
        <v>272</v>
      </c>
      <c r="L57" s="1">
        <v>0</v>
      </c>
      <c r="M57" s="1">
        <v>0</v>
      </c>
      <c r="N57" s="1">
        <f t="shared" si="2"/>
        <v>0</v>
      </c>
      <c r="O57" t="s">
        <v>70</v>
      </c>
      <c r="P57" t="s">
        <v>71</v>
      </c>
      <c r="Q57" t="s">
        <v>72</v>
      </c>
      <c r="R57" t="s">
        <v>284</v>
      </c>
      <c r="S57" t="s">
        <v>262</v>
      </c>
      <c r="T57" t="s">
        <v>279</v>
      </c>
      <c r="U57" t="s">
        <v>54</v>
      </c>
      <c r="V57" t="s">
        <v>73</v>
      </c>
      <c r="W57">
        <v>0.06</v>
      </c>
      <c r="X57">
        <v>3.5000000000000003E-2</v>
      </c>
      <c r="Z57">
        <v>8.4621727331730003</v>
      </c>
      <c r="AA57">
        <v>3647442.2642000001</v>
      </c>
      <c r="AB57">
        <v>22642379.724653199</v>
      </c>
    </row>
    <row r="58" spans="1:60" x14ac:dyDescent="0.3">
      <c r="A58" t="s">
        <v>230</v>
      </c>
      <c r="B58" t="s">
        <v>230</v>
      </c>
      <c r="C58">
        <v>81</v>
      </c>
      <c r="D58">
        <v>2019</v>
      </c>
      <c r="E58" t="s">
        <v>117</v>
      </c>
      <c r="F58" t="s">
        <v>24</v>
      </c>
      <c r="G58">
        <v>1</v>
      </c>
      <c r="H58" t="s">
        <v>51</v>
      </c>
      <c r="I58" t="s">
        <v>231</v>
      </c>
      <c r="J58" t="s">
        <v>69</v>
      </c>
      <c r="K58" t="s">
        <v>272</v>
      </c>
      <c r="L58" s="1">
        <v>0</v>
      </c>
      <c r="M58" s="1">
        <v>0</v>
      </c>
      <c r="N58" s="1">
        <f t="shared" si="2"/>
        <v>0</v>
      </c>
      <c r="O58" t="s">
        <v>70</v>
      </c>
      <c r="P58" t="s">
        <v>71</v>
      </c>
      <c r="Q58" t="s">
        <v>72</v>
      </c>
      <c r="R58" t="s">
        <v>284</v>
      </c>
      <c r="S58" t="s">
        <v>260</v>
      </c>
      <c r="T58" t="s">
        <v>279</v>
      </c>
      <c r="U58" t="s">
        <v>54</v>
      </c>
      <c r="V58" t="s">
        <v>73</v>
      </c>
      <c r="W58">
        <v>0.2</v>
      </c>
      <c r="X58">
        <v>0.01</v>
      </c>
      <c r="Z58">
        <v>16.666585999999999</v>
      </c>
      <c r="AA58">
        <v>339915185.17339998</v>
      </c>
      <c r="AB58">
        <v>26946861.5217782</v>
      </c>
      <c r="AC58">
        <v>4.84</v>
      </c>
      <c r="AD58">
        <v>11</v>
      </c>
      <c r="AE58">
        <v>277</v>
      </c>
      <c r="AF58">
        <v>2461</v>
      </c>
      <c r="AG58">
        <v>39</v>
      </c>
      <c r="AH58">
        <v>953</v>
      </c>
      <c r="AI58">
        <f>AD58/AH58*100</f>
        <v>1.1542497376705141</v>
      </c>
      <c r="AJ58">
        <v>0.66100000000000003</v>
      </c>
      <c r="AK58">
        <v>4.54</v>
      </c>
      <c r="AL58">
        <v>237</v>
      </c>
      <c r="AM58">
        <v>24.4</v>
      </c>
      <c r="AN58">
        <v>6.72</v>
      </c>
      <c r="AO58">
        <v>35.9</v>
      </c>
      <c r="AP58">
        <v>72</v>
      </c>
      <c r="AQ58">
        <v>2.48</v>
      </c>
      <c r="AR58">
        <v>0.219</v>
      </c>
      <c r="AS58">
        <v>11.4</v>
      </c>
      <c r="AT58">
        <v>4</v>
      </c>
      <c r="AU58">
        <v>8</v>
      </c>
      <c r="AV58">
        <v>9</v>
      </c>
      <c r="AW58">
        <v>37</v>
      </c>
      <c r="AX58">
        <v>21</v>
      </c>
      <c r="AY58">
        <v>42</v>
      </c>
      <c r="AZ58" t="s">
        <v>39</v>
      </c>
      <c r="BA58">
        <v>6.54</v>
      </c>
      <c r="BB58">
        <v>6.72</v>
      </c>
      <c r="BC58">
        <v>465.36</v>
      </c>
      <c r="BD58">
        <v>3691.5</v>
      </c>
      <c r="BE58">
        <v>686.4</v>
      </c>
      <c r="BF58">
        <v>16.453653846154001</v>
      </c>
      <c r="BG58">
        <v>85.326637692380004</v>
      </c>
      <c r="BH58" t="s">
        <v>268</v>
      </c>
    </row>
    <row r="59" spans="1:60" x14ac:dyDescent="0.3">
      <c r="A59" t="s">
        <v>232</v>
      </c>
      <c r="B59" t="s">
        <v>232</v>
      </c>
      <c r="C59">
        <v>82</v>
      </c>
      <c r="D59">
        <v>2019</v>
      </c>
      <c r="E59" t="s">
        <v>117</v>
      </c>
      <c r="F59" t="s">
        <v>24</v>
      </c>
      <c r="G59">
        <v>2</v>
      </c>
      <c r="H59" t="s">
        <v>51</v>
      </c>
      <c r="I59" t="s">
        <v>231</v>
      </c>
      <c r="J59" t="s">
        <v>69</v>
      </c>
      <c r="K59" t="s">
        <v>272</v>
      </c>
      <c r="L59" s="1">
        <v>0</v>
      </c>
      <c r="M59" s="1">
        <v>0</v>
      </c>
      <c r="N59" s="1">
        <f t="shared" si="2"/>
        <v>0</v>
      </c>
      <c r="O59" t="s">
        <v>70</v>
      </c>
      <c r="P59" t="s">
        <v>71</v>
      </c>
      <c r="Q59" t="s">
        <v>72</v>
      </c>
      <c r="R59" t="s">
        <v>284</v>
      </c>
      <c r="S59" t="s">
        <v>260</v>
      </c>
      <c r="T59" t="s">
        <v>279</v>
      </c>
      <c r="U59" t="s">
        <v>54</v>
      </c>
      <c r="V59" t="s">
        <v>73</v>
      </c>
      <c r="W59">
        <v>0.25</v>
      </c>
      <c r="X59">
        <v>0.01</v>
      </c>
      <c r="Z59">
        <v>16.795665553932999</v>
      </c>
      <c r="AA59">
        <v>323948198.26424003</v>
      </c>
      <c r="AB59">
        <v>232791.54884</v>
      </c>
      <c r="AC59">
        <v>5.57</v>
      </c>
      <c r="AD59">
        <v>52.6</v>
      </c>
      <c r="AE59">
        <v>238</v>
      </c>
      <c r="AF59">
        <v>2395</v>
      </c>
      <c r="AG59">
        <v>377</v>
      </c>
      <c r="AH59">
        <v>932</v>
      </c>
      <c r="AI59">
        <f>AD59/AH59*100</f>
        <v>5.6437768240343349</v>
      </c>
      <c r="AJ59">
        <v>0.58599999999999997</v>
      </c>
      <c r="AK59">
        <v>3.3</v>
      </c>
      <c r="AL59">
        <v>212</v>
      </c>
      <c r="AM59">
        <v>16.100000000000001</v>
      </c>
      <c r="AN59">
        <v>5.8</v>
      </c>
      <c r="AO59">
        <v>36.799999999999997</v>
      </c>
      <c r="AP59">
        <v>648</v>
      </c>
      <c r="AQ59">
        <v>2.62</v>
      </c>
      <c r="AR59">
        <v>0.214</v>
      </c>
      <c r="AS59">
        <v>12.3</v>
      </c>
      <c r="AT59">
        <v>4</v>
      </c>
      <c r="AU59">
        <v>4</v>
      </c>
      <c r="AV59">
        <v>8</v>
      </c>
      <c r="AW59">
        <v>36</v>
      </c>
      <c r="AX59">
        <v>16</v>
      </c>
      <c r="AY59">
        <v>48</v>
      </c>
      <c r="AZ59" t="s">
        <v>39</v>
      </c>
      <c r="BA59">
        <v>6.37</v>
      </c>
      <c r="BB59">
        <v>6.54</v>
      </c>
      <c r="BC59">
        <v>399.84</v>
      </c>
      <c r="BD59">
        <v>3592.5</v>
      </c>
      <c r="BE59">
        <v>663.52</v>
      </c>
      <c r="BF59">
        <v>17.77853251282</v>
      </c>
      <c r="BG59">
        <v>89.945437692379997</v>
      </c>
      <c r="BH59" t="s">
        <v>268</v>
      </c>
    </row>
    <row r="60" spans="1:60" x14ac:dyDescent="0.3">
      <c r="A60" t="s">
        <v>233</v>
      </c>
      <c r="B60" t="s">
        <v>233</v>
      </c>
      <c r="C60">
        <v>83</v>
      </c>
      <c r="D60">
        <v>2019</v>
      </c>
      <c r="E60" t="s">
        <v>117</v>
      </c>
      <c r="F60" t="s">
        <v>24</v>
      </c>
      <c r="G60">
        <v>3</v>
      </c>
      <c r="H60" t="s">
        <v>51</v>
      </c>
      <c r="I60" t="s">
        <v>231</v>
      </c>
      <c r="J60" t="s">
        <v>69</v>
      </c>
      <c r="K60" t="s">
        <v>272</v>
      </c>
      <c r="L60" s="1">
        <v>0</v>
      </c>
      <c r="M60" s="1">
        <v>0</v>
      </c>
      <c r="N60" s="1">
        <f t="shared" si="2"/>
        <v>0</v>
      </c>
      <c r="O60" t="s">
        <v>70</v>
      </c>
      <c r="P60" t="s">
        <v>71</v>
      </c>
      <c r="Q60" t="s">
        <v>72</v>
      </c>
      <c r="R60" t="s">
        <v>284</v>
      </c>
      <c r="S60" t="s">
        <v>260</v>
      </c>
      <c r="T60" t="s">
        <v>279</v>
      </c>
      <c r="U60" t="s">
        <v>54</v>
      </c>
      <c r="V60" t="s">
        <v>73</v>
      </c>
      <c r="W60">
        <v>0.15</v>
      </c>
      <c r="X60">
        <v>3.5000000000000003E-2</v>
      </c>
      <c r="Z60">
        <v>19.251363825797</v>
      </c>
      <c r="AA60">
        <v>238949763.1336</v>
      </c>
      <c r="AB60">
        <v>19367626.677371401</v>
      </c>
      <c r="AC60">
        <v>3.81</v>
      </c>
      <c r="AD60">
        <v>46.8</v>
      </c>
      <c r="AE60">
        <v>156</v>
      </c>
      <c r="AF60">
        <v>272</v>
      </c>
      <c r="AG60">
        <v>295</v>
      </c>
      <c r="AH60">
        <v>822</v>
      </c>
      <c r="AI60">
        <f>AD60/AH60*100</f>
        <v>5.6934306569343063</v>
      </c>
      <c r="AJ60">
        <v>0.53600000000000003</v>
      </c>
      <c r="AK60">
        <v>3.36</v>
      </c>
      <c r="AL60">
        <v>22</v>
      </c>
      <c r="AM60">
        <v>17.899999999999999</v>
      </c>
      <c r="AN60">
        <v>4.38</v>
      </c>
      <c r="AO60">
        <v>3.3</v>
      </c>
      <c r="AP60">
        <v>543</v>
      </c>
      <c r="AQ60">
        <v>2.2599999999999998</v>
      </c>
      <c r="AR60">
        <v>0.2</v>
      </c>
      <c r="AS60">
        <v>11.3</v>
      </c>
      <c r="AT60">
        <v>3</v>
      </c>
      <c r="AU60">
        <v>7</v>
      </c>
      <c r="AV60">
        <v>9</v>
      </c>
      <c r="AW60">
        <v>48</v>
      </c>
      <c r="AX60">
        <v>19</v>
      </c>
      <c r="AY60">
        <v>33</v>
      </c>
      <c r="AZ60" t="s">
        <v>99</v>
      </c>
      <c r="BA60">
        <v>6.26</v>
      </c>
      <c r="BB60">
        <v>6.75</v>
      </c>
      <c r="BC60">
        <v>262.8</v>
      </c>
      <c r="BD60">
        <v>318</v>
      </c>
      <c r="BE60">
        <v>519.20000000000005</v>
      </c>
      <c r="BF60">
        <v>13.2693333333333</v>
      </c>
      <c r="BG60">
        <v>77.129199999999997</v>
      </c>
      <c r="BH60" t="s">
        <v>267</v>
      </c>
    </row>
    <row r="61" spans="1:60" x14ac:dyDescent="0.3">
      <c r="A61" t="s">
        <v>234</v>
      </c>
      <c r="B61" t="s">
        <v>234</v>
      </c>
      <c r="C61">
        <v>84</v>
      </c>
      <c r="D61">
        <v>2019</v>
      </c>
      <c r="E61" t="s">
        <v>117</v>
      </c>
      <c r="F61" t="s">
        <v>24</v>
      </c>
      <c r="G61">
        <v>4</v>
      </c>
      <c r="H61" t="s">
        <v>51</v>
      </c>
      <c r="I61" t="s">
        <v>231</v>
      </c>
      <c r="J61" t="s">
        <v>69</v>
      </c>
      <c r="K61" t="s">
        <v>272</v>
      </c>
      <c r="L61" s="1">
        <v>0</v>
      </c>
      <c r="M61" s="1">
        <v>0</v>
      </c>
      <c r="N61" s="1">
        <f t="shared" si="2"/>
        <v>0</v>
      </c>
      <c r="O61" t="s">
        <v>70</v>
      </c>
      <c r="P61" t="s">
        <v>71</v>
      </c>
      <c r="Q61" t="s">
        <v>72</v>
      </c>
      <c r="R61" t="s">
        <v>284</v>
      </c>
      <c r="S61" t="s">
        <v>260</v>
      </c>
      <c r="T61" t="s">
        <v>279</v>
      </c>
      <c r="U61" t="s">
        <v>54</v>
      </c>
      <c r="V61" t="s">
        <v>73</v>
      </c>
      <c r="W61">
        <v>0.14000000000000001</v>
      </c>
      <c r="X61">
        <v>3.5000000000000003E-2</v>
      </c>
      <c r="Z61">
        <v>19.446376862800001</v>
      </c>
      <c r="AA61">
        <v>38959258.916000001</v>
      </c>
      <c r="AB61">
        <v>39268619.331577003</v>
      </c>
      <c r="AC61">
        <v>4.76</v>
      </c>
      <c r="AD61">
        <v>72.099999999999994</v>
      </c>
      <c r="AE61">
        <v>637</v>
      </c>
      <c r="AF61">
        <v>2555</v>
      </c>
      <c r="AG61">
        <v>462</v>
      </c>
      <c r="AH61">
        <v>855</v>
      </c>
      <c r="AI61">
        <f>AD61/AH61*100</f>
        <v>8.432748538011694</v>
      </c>
      <c r="AJ61">
        <v>0.755</v>
      </c>
      <c r="AK61">
        <v>5.43</v>
      </c>
      <c r="AL61">
        <v>4</v>
      </c>
      <c r="AM61">
        <v>44</v>
      </c>
      <c r="AN61">
        <v>5.47</v>
      </c>
      <c r="AO61">
        <v>37.6</v>
      </c>
      <c r="AP61">
        <v>649</v>
      </c>
      <c r="AQ61">
        <v>2.42</v>
      </c>
      <c r="AR61">
        <v>0.23799999999999999</v>
      </c>
      <c r="AS61">
        <v>1.2</v>
      </c>
      <c r="AT61">
        <v>5</v>
      </c>
      <c r="AU61">
        <v>11</v>
      </c>
      <c r="AV61">
        <v>11</v>
      </c>
      <c r="AW61">
        <v>24</v>
      </c>
      <c r="AX61">
        <v>27</v>
      </c>
      <c r="AY61">
        <v>49</v>
      </c>
      <c r="AZ61" t="s">
        <v>39</v>
      </c>
      <c r="BA61">
        <v>6.69</v>
      </c>
      <c r="BB61">
        <v>6.89</v>
      </c>
      <c r="BC61">
        <v>17.16</v>
      </c>
      <c r="BD61">
        <v>3832.5</v>
      </c>
      <c r="BE61">
        <v>813.12</v>
      </c>
      <c r="BF61">
        <v>15.661250000000001</v>
      </c>
      <c r="BG61">
        <v>73.391000000000005</v>
      </c>
      <c r="BH61" t="s">
        <v>268</v>
      </c>
    </row>
    <row r="62" spans="1:60" x14ac:dyDescent="0.3">
      <c r="A62" t="s">
        <v>235</v>
      </c>
      <c r="B62" t="s">
        <v>235</v>
      </c>
      <c r="C62">
        <v>85</v>
      </c>
      <c r="D62">
        <v>2019</v>
      </c>
      <c r="E62" t="s">
        <v>117</v>
      </c>
      <c r="F62" t="s">
        <v>24</v>
      </c>
      <c r="G62">
        <v>1</v>
      </c>
      <c r="H62" t="s">
        <v>61</v>
      </c>
      <c r="I62" t="s">
        <v>231</v>
      </c>
      <c r="J62" t="s">
        <v>69</v>
      </c>
      <c r="K62" t="s">
        <v>272</v>
      </c>
      <c r="L62" s="1">
        <v>0</v>
      </c>
      <c r="M62" s="1">
        <v>0</v>
      </c>
      <c r="N62" s="1">
        <f t="shared" si="2"/>
        <v>0</v>
      </c>
      <c r="O62" t="s">
        <v>70</v>
      </c>
      <c r="P62" t="s">
        <v>71</v>
      </c>
      <c r="Q62" t="s">
        <v>72</v>
      </c>
      <c r="R62" t="s">
        <v>284</v>
      </c>
      <c r="S62" t="s">
        <v>260</v>
      </c>
      <c r="T62" t="s">
        <v>279</v>
      </c>
      <c r="U62" t="s">
        <v>54</v>
      </c>
      <c r="V62" t="s">
        <v>73</v>
      </c>
      <c r="W62">
        <v>0.06</v>
      </c>
      <c r="X62">
        <v>3.5000000000000003E-2</v>
      </c>
      <c r="Z62">
        <v>19.516287644494</v>
      </c>
      <c r="AA62">
        <v>3157683534.8281999</v>
      </c>
      <c r="AB62">
        <v>3382915.3242410002</v>
      </c>
    </row>
    <row r="63" spans="1:60" x14ac:dyDescent="0.3">
      <c r="A63" t="s">
        <v>236</v>
      </c>
      <c r="B63" t="s">
        <v>236</v>
      </c>
      <c r="C63">
        <v>86</v>
      </c>
      <c r="D63">
        <v>2019</v>
      </c>
      <c r="E63" t="s">
        <v>117</v>
      </c>
      <c r="F63" t="s">
        <v>24</v>
      </c>
      <c r="G63">
        <v>2</v>
      </c>
      <c r="H63" t="s">
        <v>61</v>
      </c>
      <c r="I63" t="s">
        <v>231</v>
      </c>
      <c r="J63" t="s">
        <v>69</v>
      </c>
      <c r="K63" t="s">
        <v>272</v>
      </c>
      <c r="L63" s="1">
        <v>0</v>
      </c>
      <c r="M63" s="1">
        <v>0</v>
      </c>
      <c r="N63" s="1">
        <f t="shared" si="2"/>
        <v>0</v>
      </c>
      <c r="O63" t="s">
        <v>70</v>
      </c>
      <c r="P63" t="s">
        <v>71</v>
      </c>
      <c r="Q63" t="s">
        <v>72</v>
      </c>
      <c r="R63" t="s">
        <v>284</v>
      </c>
      <c r="S63" t="s">
        <v>260</v>
      </c>
      <c r="T63" t="s">
        <v>279</v>
      </c>
      <c r="U63" t="s">
        <v>54</v>
      </c>
      <c r="V63" t="s">
        <v>73</v>
      </c>
      <c r="W63">
        <v>0.06</v>
      </c>
      <c r="X63">
        <v>0.06</v>
      </c>
      <c r="Z63">
        <v>13.8613386146659</v>
      </c>
      <c r="AA63">
        <v>322886596.66863</v>
      </c>
      <c r="AB63">
        <v>38359627.982313998</v>
      </c>
    </row>
    <row r="64" spans="1:60" x14ac:dyDescent="0.3">
      <c r="A64" t="s">
        <v>237</v>
      </c>
      <c r="B64" t="s">
        <v>237</v>
      </c>
      <c r="C64">
        <v>87</v>
      </c>
      <c r="D64">
        <v>2019</v>
      </c>
      <c r="E64" t="s">
        <v>117</v>
      </c>
      <c r="F64" t="s">
        <v>24</v>
      </c>
      <c r="G64">
        <v>3</v>
      </c>
      <c r="H64" t="s">
        <v>61</v>
      </c>
      <c r="I64" t="s">
        <v>231</v>
      </c>
      <c r="J64" t="s">
        <v>69</v>
      </c>
      <c r="K64" t="s">
        <v>272</v>
      </c>
      <c r="L64" s="1">
        <v>0</v>
      </c>
      <c r="M64" s="1">
        <v>0</v>
      </c>
      <c r="N64" s="1">
        <f t="shared" si="2"/>
        <v>0</v>
      </c>
      <c r="O64" t="s">
        <v>70</v>
      </c>
      <c r="P64" t="s">
        <v>71</v>
      </c>
      <c r="Q64" t="s">
        <v>72</v>
      </c>
      <c r="R64" t="s">
        <v>284</v>
      </c>
      <c r="S64" t="s">
        <v>260</v>
      </c>
      <c r="T64" t="s">
        <v>279</v>
      </c>
      <c r="U64" t="s">
        <v>54</v>
      </c>
      <c r="V64" t="s">
        <v>73</v>
      </c>
      <c r="W64">
        <v>0.06</v>
      </c>
      <c r="X64">
        <v>3.5000000000000003E-2</v>
      </c>
      <c r="Z64">
        <v>14.874985527925</v>
      </c>
      <c r="AA64">
        <v>34132144.681599997</v>
      </c>
      <c r="AB64">
        <v>51736158.391388997</v>
      </c>
    </row>
    <row r="65" spans="1:60" x14ac:dyDescent="0.3">
      <c r="A65" t="s">
        <v>238</v>
      </c>
      <c r="B65" t="s">
        <v>238</v>
      </c>
      <c r="C65">
        <v>88</v>
      </c>
      <c r="D65">
        <v>2019</v>
      </c>
      <c r="E65" t="s">
        <v>117</v>
      </c>
      <c r="F65" t="s">
        <v>24</v>
      </c>
      <c r="G65">
        <v>4</v>
      </c>
      <c r="H65" t="s">
        <v>61</v>
      </c>
      <c r="I65" t="s">
        <v>231</v>
      </c>
      <c r="J65" t="s">
        <v>69</v>
      </c>
      <c r="K65" t="s">
        <v>272</v>
      </c>
      <c r="L65" s="1">
        <v>0</v>
      </c>
      <c r="M65" s="1">
        <v>0</v>
      </c>
      <c r="N65" s="1">
        <f t="shared" si="2"/>
        <v>0</v>
      </c>
      <c r="O65" t="s">
        <v>70</v>
      </c>
      <c r="P65" t="s">
        <v>71</v>
      </c>
      <c r="Q65" t="s">
        <v>72</v>
      </c>
      <c r="R65" t="s">
        <v>284</v>
      </c>
      <c r="S65" t="s">
        <v>260</v>
      </c>
      <c r="T65" t="s">
        <v>279</v>
      </c>
      <c r="U65" t="s">
        <v>54</v>
      </c>
      <c r="V65" t="s">
        <v>73</v>
      </c>
      <c r="W65">
        <v>0.06</v>
      </c>
      <c r="X65">
        <v>3.5000000000000003E-2</v>
      </c>
      <c r="Z65">
        <v>23.335374592834</v>
      </c>
      <c r="AA65">
        <v>47977343.614500001</v>
      </c>
      <c r="AB65">
        <v>128637555.68389601</v>
      </c>
    </row>
    <row r="66" spans="1:60" x14ac:dyDescent="0.3">
      <c r="A66" t="s">
        <v>239</v>
      </c>
      <c r="B66" t="s">
        <v>239</v>
      </c>
      <c r="C66">
        <v>89</v>
      </c>
      <c r="D66">
        <v>2019</v>
      </c>
      <c r="E66" t="s">
        <v>128</v>
      </c>
      <c r="F66" t="s">
        <v>129</v>
      </c>
      <c r="G66">
        <v>1</v>
      </c>
      <c r="H66" t="s">
        <v>51</v>
      </c>
      <c r="I66" t="s">
        <v>240</v>
      </c>
      <c r="J66" t="s">
        <v>58</v>
      </c>
      <c r="K66" t="s">
        <v>270</v>
      </c>
      <c r="L66" s="1">
        <v>1998</v>
      </c>
      <c r="M66" s="1">
        <v>378</v>
      </c>
      <c r="N66" s="1">
        <f t="shared" ref="N66:N73" si="3">L66/3</f>
        <v>666</v>
      </c>
      <c r="O66" t="s">
        <v>54</v>
      </c>
      <c r="P66" t="s">
        <v>71</v>
      </c>
      <c r="Q66" t="s">
        <v>131</v>
      </c>
      <c r="R66" t="s">
        <v>283</v>
      </c>
      <c r="S66" t="s">
        <v>261</v>
      </c>
      <c r="T66" t="s">
        <v>277</v>
      </c>
      <c r="U66" t="s">
        <v>83</v>
      </c>
      <c r="V66" t="s">
        <v>94</v>
      </c>
      <c r="W66">
        <v>0.81</v>
      </c>
      <c r="X66">
        <v>0.15</v>
      </c>
      <c r="Z66">
        <v>32.776182882691103</v>
      </c>
      <c r="AA66">
        <v>631578867.95488</v>
      </c>
      <c r="AB66">
        <v>146214988.54392001</v>
      </c>
      <c r="AC66">
        <v>5.73</v>
      </c>
      <c r="AD66">
        <v>14</v>
      </c>
      <c r="AE66">
        <v>44</v>
      </c>
      <c r="AF66">
        <v>2122</v>
      </c>
      <c r="AG66">
        <v>68.8</v>
      </c>
      <c r="AH66">
        <v>1382</v>
      </c>
      <c r="AI66">
        <f>AD66/AH66*100</f>
        <v>1.0130246020260492</v>
      </c>
      <c r="AJ66">
        <v>0.49</v>
      </c>
      <c r="AK66">
        <v>8.8699999999999992</v>
      </c>
      <c r="AL66">
        <v>194</v>
      </c>
      <c r="AM66">
        <v>14.3</v>
      </c>
      <c r="AN66">
        <v>6.53</v>
      </c>
      <c r="AO66">
        <v>4.62</v>
      </c>
      <c r="AP66">
        <v>825</v>
      </c>
      <c r="AQ66">
        <v>2.8</v>
      </c>
      <c r="AR66">
        <v>0.24</v>
      </c>
      <c r="AS66">
        <v>13.7</v>
      </c>
      <c r="AT66">
        <v>8</v>
      </c>
      <c r="AU66">
        <v>7</v>
      </c>
      <c r="AV66">
        <v>3</v>
      </c>
      <c r="AW66">
        <v>74</v>
      </c>
      <c r="AX66">
        <v>18</v>
      </c>
      <c r="AY66">
        <v>8</v>
      </c>
      <c r="AZ66" t="s">
        <v>85</v>
      </c>
      <c r="BA66">
        <v>6.65</v>
      </c>
      <c r="BB66">
        <v>6.74</v>
      </c>
      <c r="BC66">
        <v>73.92</v>
      </c>
      <c r="BD66">
        <v>3183</v>
      </c>
      <c r="BE66">
        <v>121.88</v>
      </c>
      <c r="BF66">
        <v>11.676825641260001</v>
      </c>
      <c r="BG66">
        <v>98.412978461538401</v>
      </c>
      <c r="BH66" t="s">
        <v>266</v>
      </c>
    </row>
    <row r="67" spans="1:60" x14ac:dyDescent="0.3">
      <c r="A67" t="s">
        <v>242</v>
      </c>
      <c r="B67" t="s">
        <v>242</v>
      </c>
      <c r="C67">
        <v>90</v>
      </c>
      <c r="D67">
        <v>2019</v>
      </c>
      <c r="E67" t="s">
        <v>128</v>
      </c>
      <c r="F67" t="s">
        <v>129</v>
      </c>
      <c r="G67">
        <v>2</v>
      </c>
      <c r="H67" t="s">
        <v>51</v>
      </c>
      <c r="I67" t="s">
        <v>240</v>
      </c>
      <c r="J67" t="s">
        <v>58</v>
      </c>
      <c r="K67" t="s">
        <v>270</v>
      </c>
      <c r="L67" s="1">
        <v>1998</v>
      </c>
      <c r="M67" s="1">
        <v>378</v>
      </c>
      <c r="N67" s="1">
        <f t="shared" si="3"/>
        <v>666</v>
      </c>
      <c r="O67" t="s">
        <v>54</v>
      </c>
      <c r="P67" t="s">
        <v>71</v>
      </c>
      <c r="Q67" t="s">
        <v>131</v>
      </c>
      <c r="R67" t="s">
        <v>283</v>
      </c>
      <c r="S67" t="s">
        <v>261</v>
      </c>
      <c r="T67" t="s">
        <v>277</v>
      </c>
      <c r="U67" t="s">
        <v>83</v>
      </c>
      <c r="V67" t="s">
        <v>94</v>
      </c>
      <c r="W67">
        <v>0.14000000000000001</v>
      </c>
      <c r="X67">
        <v>3.5000000000000003E-2</v>
      </c>
      <c r="Z67">
        <v>33.413631442182798</v>
      </c>
      <c r="AA67">
        <v>6337163352.6689997</v>
      </c>
      <c r="AB67">
        <v>17855679.316739</v>
      </c>
      <c r="AC67">
        <v>4.21</v>
      </c>
      <c r="AD67">
        <v>158</v>
      </c>
      <c r="AE67">
        <v>64.3</v>
      </c>
      <c r="AF67">
        <v>2279</v>
      </c>
      <c r="AG67">
        <v>68.400000000000006</v>
      </c>
      <c r="AH67">
        <v>1117</v>
      </c>
      <c r="AI67">
        <f>AD67/AH67*100</f>
        <v>14.14503133393017</v>
      </c>
      <c r="AJ67">
        <v>0.64900000000000002</v>
      </c>
      <c r="AK67">
        <v>1.2</v>
      </c>
      <c r="AL67">
        <v>255</v>
      </c>
      <c r="AM67">
        <v>62.2</v>
      </c>
      <c r="AN67">
        <v>8.14</v>
      </c>
      <c r="AO67">
        <v>5.64</v>
      </c>
      <c r="AP67">
        <v>79</v>
      </c>
      <c r="AQ67">
        <v>2.36</v>
      </c>
      <c r="AR67">
        <v>0.19</v>
      </c>
      <c r="AS67">
        <v>12.4</v>
      </c>
      <c r="AT67">
        <v>11</v>
      </c>
      <c r="AU67">
        <v>9</v>
      </c>
      <c r="AV67">
        <v>4</v>
      </c>
      <c r="AW67">
        <v>61</v>
      </c>
      <c r="AX67">
        <v>24</v>
      </c>
      <c r="AY67">
        <v>15</v>
      </c>
      <c r="AZ67" t="s">
        <v>85</v>
      </c>
      <c r="BA67">
        <v>7.9</v>
      </c>
      <c r="BB67">
        <v>7.6</v>
      </c>
      <c r="BC67">
        <v>18.239999999999998</v>
      </c>
      <c r="BD67">
        <v>3418.5</v>
      </c>
      <c r="BE67">
        <v>12.384</v>
      </c>
      <c r="BF67">
        <v>9.1863423769231005</v>
      </c>
      <c r="BG67">
        <v>71.311664615384601</v>
      </c>
      <c r="BH67" t="s">
        <v>266</v>
      </c>
    </row>
    <row r="68" spans="1:60" x14ac:dyDescent="0.3">
      <c r="A68" t="s">
        <v>243</v>
      </c>
      <c r="B68" t="s">
        <v>243</v>
      </c>
      <c r="C68">
        <v>91</v>
      </c>
      <c r="D68">
        <v>2019</v>
      </c>
      <c r="E68" t="s">
        <v>128</v>
      </c>
      <c r="F68" t="s">
        <v>129</v>
      </c>
      <c r="G68">
        <v>3</v>
      </c>
      <c r="H68" t="s">
        <v>51</v>
      </c>
      <c r="I68" t="s">
        <v>240</v>
      </c>
      <c r="J68" t="s">
        <v>58</v>
      </c>
      <c r="K68" t="s">
        <v>270</v>
      </c>
      <c r="L68" s="1">
        <v>1998</v>
      </c>
      <c r="M68" s="1">
        <v>378</v>
      </c>
      <c r="N68" s="1">
        <f t="shared" si="3"/>
        <v>666</v>
      </c>
      <c r="O68" t="s">
        <v>54</v>
      </c>
      <c r="P68" t="s">
        <v>71</v>
      </c>
      <c r="Q68" t="s">
        <v>131</v>
      </c>
      <c r="R68" t="s">
        <v>283</v>
      </c>
      <c r="S68" t="s">
        <v>261</v>
      </c>
      <c r="T68" t="s">
        <v>277</v>
      </c>
      <c r="U68" t="s">
        <v>83</v>
      </c>
      <c r="V68" t="s">
        <v>94</v>
      </c>
      <c r="W68">
        <v>0.37</v>
      </c>
      <c r="X68">
        <v>3.5000000000000003E-2</v>
      </c>
      <c r="Z68">
        <v>18.274341174989001</v>
      </c>
      <c r="AA68">
        <v>336892869.51887</v>
      </c>
      <c r="AB68">
        <v>8898246.7641589995</v>
      </c>
      <c r="AC68">
        <v>5.33</v>
      </c>
      <c r="AD68">
        <v>137</v>
      </c>
      <c r="AE68">
        <v>19</v>
      </c>
      <c r="AF68">
        <v>1718</v>
      </c>
      <c r="AG68">
        <v>76.099999999999994</v>
      </c>
      <c r="AH68">
        <v>121</v>
      </c>
      <c r="AI68">
        <f>AD68/AH68*100</f>
        <v>113.22314049586777</v>
      </c>
      <c r="AJ68">
        <v>0.499</v>
      </c>
      <c r="AK68">
        <v>8.99</v>
      </c>
      <c r="AL68">
        <v>26</v>
      </c>
      <c r="AM68">
        <v>99.6</v>
      </c>
      <c r="AN68">
        <v>8.4700000000000006</v>
      </c>
      <c r="AO68">
        <v>6</v>
      </c>
      <c r="AP68">
        <v>645</v>
      </c>
      <c r="AQ68">
        <v>2.84</v>
      </c>
      <c r="AR68">
        <v>0.24299999999999999</v>
      </c>
      <c r="AS68">
        <v>11.7</v>
      </c>
      <c r="AT68">
        <v>1</v>
      </c>
      <c r="AU68">
        <v>8</v>
      </c>
      <c r="AV68">
        <v>5</v>
      </c>
      <c r="AW68">
        <v>6</v>
      </c>
      <c r="AX68">
        <v>23</v>
      </c>
      <c r="AY68">
        <v>17</v>
      </c>
      <c r="AZ68" t="s">
        <v>85</v>
      </c>
      <c r="BA68">
        <v>6.3</v>
      </c>
      <c r="BB68">
        <v>6.66</v>
      </c>
      <c r="BC68">
        <v>183.12</v>
      </c>
      <c r="BD68">
        <v>2577</v>
      </c>
      <c r="BE68">
        <v>133.93600000000001</v>
      </c>
      <c r="BF68">
        <v>11.315335897435901</v>
      </c>
      <c r="BG68">
        <v>84.241846153840001</v>
      </c>
      <c r="BH68" t="s">
        <v>266</v>
      </c>
    </row>
    <row r="69" spans="1:60" x14ac:dyDescent="0.3">
      <c r="A69" t="s">
        <v>244</v>
      </c>
      <c r="B69" t="s">
        <v>244</v>
      </c>
      <c r="C69">
        <v>92</v>
      </c>
      <c r="D69">
        <v>2019</v>
      </c>
      <c r="E69" t="s">
        <v>128</v>
      </c>
      <c r="F69" t="s">
        <v>129</v>
      </c>
      <c r="G69">
        <v>4</v>
      </c>
      <c r="H69" t="s">
        <v>51</v>
      </c>
      <c r="I69" t="s">
        <v>240</v>
      </c>
      <c r="J69" t="s">
        <v>58</v>
      </c>
      <c r="K69" t="s">
        <v>270</v>
      </c>
      <c r="L69" s="1">
        <v>1998</v>
      </c>
      <c r="M69" s="1">
        <v>378</v>
      </c>
      <c r="N69" s="1">
        <f t="shared" si="3"/>
        <v>666</v>
      </c>
      <c r="O69" t="s">
        <v>54</v>
      </c>
      <c r="P69" t="s">
        <v>71</v>
      </c>
      <c r="Q69" t="s">
        <v>131</v>
      </c>
      <c r="R69" t="s">
        <v>283</v>
      </c>
      <c r="S69" t="s">
        <v>261</v>
      </c>
      <c r="T69" t="s">
        <v>277</v>
      </c>
      <c r="U69" t="s">
        <v>83</v>
      </c>
      <c r="V69" t="s">
        <v>94</v>
      </c>
      <c r="W69">
        <v>0.35</v>
      </c>
      <c r="X69">
        <v>3.5000000000000003E-2</v>
      </c>
      <c r="Z69">
        <v>18.152724937999999</v>
      </c>
      <c r="AA69">
        <v>396766351.45289999</v>
      </c>
      <c r="AB69">
        <v>8561186.4814465996</v>
      </c>
      <c r="AC69">
        <v>4.3</v>
      </c>
      <c r="AD69">
        <v>23</v>
      </c>
      <c r="AE69">
        <v>55.9</v>
      </c>
      <c r="AF69">
        <v>1622</v>
      </c>
      <c r="AG69">
        <v>71.2</v>
      </c>
      <c r="AH69">
        <v>947</v>
      </c>
      <c r="AI69">
        <f>AD69/AH69*100</f>
        <v>2.4287222808870119</v>
      </c>
      <c r="AJ69">
        <v>0.41599999999999998</v>
      </c>
      <c r="AK69">
        <v>8.36</v>
      </c>
      <c r="AL69">
        <v>251</v>
      </c>
      <c r="AM69">
        <v>56</v>
      </c>
      <c r="AN69">
        <v>7.54</v>
      </c>
      <c r="AO69">
        <v>4.53</v>
      </c>
      <c r="AP69">
        <v>595</v>
      </c>
      <c r="AQ69">
        <v>2.65</v>
      </c>
      <c r="AR69">
        <v>0.222</v>
      </c>
      <c r="AS69">
        <v>11.9</v>
      </c>
      <c r="AT69">
        <v>15</v>
      </c>
      <c r="AU69">
        <v>9</v>
      </c>
      <c r="AV69">
        <v>6</v>
      </c>
      <c r="AW69">
        <v>57</v>
      </c>
      <c r="AX69">
        <v>3</v>
      </c>
      <c r="AY69">
        <v>13</v>
      </c>
      <c r="AZ69" t="s">
        <v>85</v>
      </c>
      <c r="BA69">
        <v>6.43</v>
      </c>
      <c r="BB69">
        <v>6.84</v>
      </c>
      <c r="BC69">
        <v>93.912000000000006</v>
      </c>
      <c r="BD69">
        <v>2433</v>
      </c>
      <c r="BE69">
        <v>125.312</v>
      </c>
      <c r="BF69">
        <v>8.6453333333332996</v>
      </c>
      <c r="BG69">
        <v>7.3423999999999996</v>
      </c>
      <c r="BH69" t="s">
        <v>266</v>
      </c>
    </row>
    <row r="70" spans="1:60" x14ac:dyDescent="0.3">
      <c r="A70" t="s">
        <v>245</v>
      </c>
      <c r="B70" t="s">
        <v>245</v>
      </c>
      <c r="C70">
        <v>93</v>
      </c>
      <c r="D70">
        <v>2019</v>
      </c>
      <c r="E70" t="s">
        <v>128</v>
      </c>
      <c r="F70" t="s">
        <v>129</v>
      </c>
      <c r="G70">
        <v>1</v>
      </c>
      <c r="H70" t="s">
        <v>61</v>
      </c>
      <c r="I70" t="s">
        <v>240</v>
      </c>
      <c r="J70" t="s">
        <v>58</v>
      </c>
      <c r="K70" t="s">
        <v>270</v>
      </c>
      <c r="L70" s="1">
        <v>1998</v>
      </c>
      <c r="M70" s="1">
        <v>378</v>
      </c>
      <c r="N70" s="1">
        <f t="shared" si="3"/>
        <v>666</v>
      </c>
      <c r="O70" t="s">
        <v>54</v>
      </c>
      <c r="P70" t="s">
        <v>71</v>
      </c>
      <c r="Q70" t="s">
        <v>131</v>
      </c>
      <c r="R70" t="s">
        <v>283</v>
      </c>
      <c r="S70" t="s">
        <v>261</v>
      </c>
      <c r="T70" t="s">
        <v>277</v>
      </c>
      <c r="U70" t="s">
        <v>83</v>
      </c>
      <c r="V70" t="s">
        <v>94</v>
      </c>
      <c r="W70">
        <v>0.06</v>
      </c>
      <c r="X70">
        <v>0.06</v>
      </c>
      <c r="Z70">
        <v>32.878481526347997</v>
      </c>
      <c r="AA70">
        <v>4342644536.7228003</v>
      </c>
      <c r="AB70">
        <v>32983247.535353001</v>
      </c>
    </row>
    <row r="71" spans="1:60" x14ac:dyDescent="0.3">
      <c r="A71" t="s">
        <v>246</v>
      </c>
      <c r="B71" t="s">
        <v>246</v>
      </c>
      <c r="C71">
        <v>94</v>
      </c>
      <c r="D71">
        <v>2019</v>
      </c>
      <c r="E71" t="s">
        <v>128</v>
      </c>
      <c r="F71" t="s">
        <v>129</v>
      </c>
      <c r="G71">
        <v>2</v>
      </c>
      <c r="H71" t="s">
        <v>61</v>
      </c>
      <c r="I71" t="s">
        <v>240</v>
      </c>
      <c r="J71" t="s">
        <v>58</v>
      </c>
      <c r="K71" t="s">
        <v>270</v>
      </c>
      <c r="L71" s="1">
        <v>1998</v>
      </c>
      <c r="M71" s="1">
        <v>378</v>
      </c>
      <c r="N71" s="1">
        <f t="shared" si="3"/>
        <v>666</v>
      </c>
      <c r="O71" t="s">
        <v>54</v>
      </c>
      <c r="P71" t="s">
        <v>71</v>
      </c>
      <c r="Q71" t="s">
        <v>131</v>
      </c>
      <c r="R71" t="s">
        <v>283</v>
      </c>
      <c r="S71" t="s">
        <v>261</v>
      </c>
      <c r="T71" t="s">
        <v>277</v>
      </c>
      <c r="U71" t="s">
        <v>83</v>
      </c>
      <c r="V71" t="s">
        <v>94</v>
      </c>
      <c r="W71">
        <v>0.11</v>
      </c>
      <c r="X71">
        <v>0.06</v>
      </c>
      <c r="Z71">
        <v>3.9554222646822002</v>
      </c>
      <c r="AA71">
        <v>6161888295.7572699</v>
      </c>
      <c r="AB71">
        <v>3185529.4877240001</v>
      </c>
    </row>
    <row r="72" spans="1:60" x14ac:dyDescent="0.3">
      <c r="A72" t="s">
        <v>247</v>
      </c>
      <c r="B72" t="s">
        <v>247</v>
      </c>
      <c r="C72">
        <v>95</v>
      </c>
      <c r="D72">
        <v>2019</v>
      </c>
      <c r="E72" t="s">
        <v>128</v>
      </c>
      <c r="F72" t="s">
        <v>129</v>
      </c>
      <c r="G72">
        <v>3</v>
      </c>
      <c r="H72" t="s">
        <v>61</v>
      </c>
      <c r="I72" t="s">
        <v>240</v>
      </c>
      <c r="J72" t="s">
        <v>58</v>
      </c>
      <c r="K72" t="s">
        <v>270</v>
      </c>
      <c r="L72" s="1">
        <v>1998</v>
      </c>
      <c r="M72" s="1">
        <v>378</v>
      </c>
      <c r="N72" s="1">
        <f t="shared" si="3"/>
        <v>666</v>
      </c>
      <c r="O72" t="s">
        <v>54</v>
      </c>
      <c r="P72" t="s">
        <v>71</v>
      </c>
      <c r="Q72" t="s">
        <v>131</v>
      </c>
      <c r="R72" t="s">
        <v>283</v>
      </c>
      <c r="S72" t="s">
        <v>261</v>
      </c>
      <c r="T72" t="s">
        <v>277</v>
      </c>
      <c r="U72" t="s">
        <v>83</v>
      </c>
      <c r="V72" t="s">
        <v>94</v>
      </c>
      <c r="W72">
        <v>0.06</v>
      </c>
      <c r="X72">
        <v>0.06</v>
      </c>
      <c r="Z72">
        <v>44.175122535211301</v>
      </c>
      <c r="AA72">
        <v>7593681864.8527002</v>
      </c>
      <c r="AB72">
        <v>48159156.528978601</v>
      </c>
    </row>
    <row r="73" spans="1:60" x14ac:dyDescent="0.3">
      <c r="A73" t="s">
        <v>248</v>
      </c>
      <c r="B73" t="s">
        <v>248</v>
      </c>
      <c r="C73">
        <v>96</v>
      </c>
      <c r="D73">
        <v>2019</v>
      </c>
      <c r="E73" t="s">
        <v>128</v>
      </c>
      <c r="F73" t="s">
        <v>129</v>
      </c>
      <c r="G73">
        <v>4</v>
      </c>
      <c r="H73" t="s">
        <v>61</v>
      </c>
      <c r="I73" t="s">
        <v>240</v>
      </c>
      <c r="J73" t="s">
        <v>58</v>
      </c>
      <c r="K73" t="s">
        <v>270</v>
      </c>
      <c r="L73" s="1">
        <v>1998</v>
      </c>
      <c r="M73" s="1">
        <v>378</v>
      </c>
      <c r="N73" s="1">
        <f t="shared" si="3"/>
        <v>666</v>
      </c>
      <c r="O73" t="s">
        <v>54</v>
      </c>
      <c r="P73" t="s">
        <v>71</v>
      </c>
      <c r="Q73" t="s">
        <v>131</v>
      </c>
      <c r="R73" t="s">
        <v>283</v>
      </c>
      <c r="S73" t="s">
        <v>261</v>
      </c>
      <c r="T73" t="s">
        <v>277</v>
      </c>
      <c r="U73" t="s">
        <v>83</v>
      </c>
      <c r="V73" t="s">
        <v>94</v>
      </c>
      <c r="W73">
        <v>0.06</v>
      </c>
      <c r="X73">
        <v>0.06</v>
      </c>
      <c r="Z73">
        <v>37.287264219443003</v>
      </c>
      <c r="AA73">
        <v>6332522489.6971998</v>
      </c>
      <c r="AB73">
        <v>3629156.1766519002</v>
      </c>
    </row>
    <row r="74" spans="1:60" x14ac:dyDescent="0.3">
      <c r="A74" t="s">
        <v>249</v>
      </c>
      <c r="B74" t="s">
        <v>249</v>
      </c>
      <c r="C74">
        <v>97</v>
      </c>
      <c r="D74">
        <v>2020</v>
      </c>
      <c r="E74" t="s">
        <v>49</v>
      </c>
      <c r="F74" t="s">
        <v>50</v>
      </c>
      <c r="G74">
        <v>1</v>
      </c>
      <c r="H74" t="s">
        <v>51</v>
      </c>
      <c r="I74" t="s">
        <v>52</v>
      </c>
      <c r="J74" t="s">
        <v>53</v>
      </c>
      <c r="K74" t="s">
        <v>271</v>
      </c>
      <c r="L74">
        <v>5010</v>
      </c>
      <c r="M74" s="1">
        <v>0</v>
      </c>
      <c r="N74" s="1">
        <v>1670</v>
      </c>
      <c r="O74" t="s">
        <v>54</v>
      </c>
      <c r="P74" t="s">
        <v>55</v>
      </c>
      <c r="Q74" t="s">
        <v>131</v>
      </c>
      <c r="R74" t="s">
        <v>283</v>
      </c>
      <c r="S74" t="s">
        <v>263</v>
      </c>
      <c r="T74" t="s">
        <v>277</v>
      </c>
      <c r="U74" t="s">
        <v>57</v>
      </c>
      <c r="V74" t="s">
        <v>58</v>
      </c>
      <c r="W74">
        <v>0.39110446645486802</v>
      </c>
      <c r="X74">
        <v>0.26936679424446502</v>
      </c>
      <c r="Y74">
        <v>12.62955789474</v>
      </c>
      <c r="Z74">
        <v>38.652000000000001</v>
      </c>
      <c r="AC74">
        <v>4.22</v>
      </c>
      <c r="AD74">
        <v>19.5</v>
      </c>
      <c r="AE74">
        <v>166</v>
      </c>
      <c r="AF74">
        <v>3259</v>
      </c>
      <c r="AG74">
        <v>441</v>
      </c>
      <c r="AH74">
        <v>925</v>
      </c>
      <c r="AI74">
        <f>AD74/AH74*100</f>
        <v>2.1081081081081079</v>
      </c>
      <c r="AJ74">
        <v>0.41299999999999998</v>
      </c>
      <c r="AK74">
        <v>2.27</v>
      </c>
      <c r="AL74">
        <v>229</v>
      </c>
      <c r="AM74">
        <v>26.5</v>
      </c>
      <c r="AN74">
        <v>2.78</v>
      </c>
      <c r="AO74">
        <v>15.7</v>
      </c>
      <c r="AQ74">
        <v>1.95</v>
      </c>
      <c r="AR74">
        <v>0.16200000000000001</v>
      </c>
      <c r="AS74">
        <v>12</v>
      </c>
      <c r="AT74">
        <v>9</v>
      </c>
      <c r="AU74">
        <v>21</v>
      </c>
      <c r="AV74">
        <v>16</v>
      </c>
      <c r="AW74">
        <f>100-AX74-AY74</f>
        <v>0</v>
      </c>
      <c r="AX74">
        <v>46</v>
      </c>
      <c r="AY74">
        <v>54</v>
      </c>
      <c r="AZ74" t="s">
        <v>59</v>
      </c>
      <c r="BA74">
        <v>6.48</v>
      </c>
      <c r="BB74">
        <v>6.64</v>
      </c>
      <c r="BC74">
        <v>278.88</v>
      </c>
      <c r="BD74">
        <v>4888.5</v>
      </c>
      <c r="BE74">
        <v>776.16</v>
      </c>
      <c r="BF74">
        <v>2.1327884615385</v>
      </c>
      <c r="BG74">
        <v>99.367692376899996</v>
      </c>
      <c r="BH74" t="s">
        <v>268</v>
      </c>
    </row>
    <row r="75" spans="1:60" x14ac:dyDescent="0.3">
      <c r="A75" t="s">
        <v>250</v>
      </c>
      <c r="B75" t="s">
        <v>250</v>
      </c>
      <c r="C75">
        <v>98</v>
      </c>
      <c r="D75">
        <v>2020</v>
      </c>
      <c r="E75" t="s">
        <v>49</v>
      </c>
      <c r="F75" t="s">
        <v>50</v>
      </c>
      <c r="G75">
        <v>2</v>
      </c>
      <c r="H75" t="s">
        <v>51</v>
      </c>
      <c r="I75" t="s">
        <v>52</v>
      </c>
      <c r="J75" t="s">
        <v>53</v>
      </c>
      <c r="K75" t="s">
        <v>271</v>
      </c>
      <c r="L75">
        <v>5010</v>
      </c>
      <c r="M75" s="1">
        <v>0</v>
      </c>
      <c r="N75" s="1">
        <v>1670</v>
      </c>
      <c r="O75" t="s">
        <v>54</v>
      </c>
      <c r="P75" t="s">
        <v>55</v>
      </c>
      <c r="Q75" t="s">
        <v>131</v>
      </c>
      <c r="R75" t="s">
        <v>283</v>
      </c>
      <c r="S75" t="s">
        <v>263</v>
      </c>
      <c r="T75" t="s">
        <v>277</v>
      </c>
      <c r="U75" t="s">
        <v>57</v>
      </c>
      <c r="V75" t="s">
        <v>58</v>
      </c>
      <c r="W75">
        <v>0.52640627920015004</v>
      </c>
      <c r="X75">
        <v>0.24368974371396701</v>
      </c>
      <c r="Y75">
        <v>978.81195789473702</v>
      </c>
      <c r="Z75">
        <v>49.27</v>
      </c>
      <c r="AC75">
        <v>4.74</v>
      </c>
      <c r="AD75">
        <v>51.8</v>
      </c>
      <c r="AE75">
        <v>197</v>
      </c>
      <c r="AF75">
        <v>358</v>
      </c>
      <c r="AG75">
        <v>355</v>
      </c>
      <c r="AH75">
        <v>88</v>
      </c>
      <c r="AI75">
        <f>AD75/AH75*100</f>
        <v>58.86363636363636</v>
      </c>
      <c r="AJ75">
        <v>0.57499999999999996</v>
      </c>
      <c r="AK75">
        <v>3.31</v>
      </c>
      <c r="AL75">
        <v>236</v>
      </c>
      <c r="AM75">
        <v>25.1</v>
      </c>
      <c r="AN75">
        <v>4.3499999999999996</v>
      </c>
      <c r="AO75">
        <v>13</v>
      </c>
      <c r="AQ75">
        <v>2.2599999999999998</v>
      </c>
      <c r="AR75">
        <v>0.192</v>
      </c>
      <c r="AS75">
        <v>11.8</v>
      </c>
      <c r="AT75">
        <v>9</v>
      </c>
      <c r="AU75">
        <v>2</v>
      </c>
      <c r="AV75">
        <v>16</v>
      </c>
      <c r="AW75">
        <v>5</v>
      </c>
      <c r="AX75">
        <v>45</v>
      </c>
      <c r="AY75">
        <v>50</v>
      </c>
      <c r="AZ75" t="s">
        <v>59</v>
      </c>
      <c r="BA75">
        <v>6.65</v>
      </c>
      <c r="BB75">
        <v>6.72</v>
      </c>
      <c r="BC75">
        <v>33.96</v>
      </c>
      <c r="BD75">
        <v>537</v>
      </c>
      <c r="BE75">
        <v>624.79999999999995</v>
      </c>
      <c r="BF75">
        <v>19.81264125641</v>
      </c>
      <c r="BG75">
        <v>11.971153846149999</v>
      </c>
      <c r="BH75" t="s">
        <v>268</v>
      </c>
    </row>
    <row r="76" spans="1:60" x14ac:dyDescent="0.3">
      <c r="A76" t="s">
        <v>251</v>
      </c>
      <c r="B76" t="s">
        <v>251</v>
      </c>
      <c r="C76">
        <v>99</v>
      </c>
      <c r="D76">
        <v>2020</v>
      </c>
      <c r="E76" t="s">
        <v>49</v>
      </c>
      <c r="F76" t="s">
        <v>50</v>
      </c>
      <c r="G76">
        <v>3</v>
      </c>
      <c r="H76" t="s">
        <v>51</v>
      </c>
      <c r="I76" t="s">
        <v>52</v>
      </c>
      <c r="J76" t="s">
        <v>53</v>
      </c>
      <c r="K76" t="s">
        <v>271</v>
      </c>
      <c r="L76">
        <v>5010</v>
      </c>
      <c r="M76" s="1">
        <v>0</v>
      </c>
      <c r="N76" s="1">
        <v>1670</v>
      </c>
      <c r="O76" t="s">
        <v>54</v>
      </c>
      <c r="P76" t="s">
        <v>55</v>
      </c>
      <c r="Q76" t="s">
        <v>131</v>
      </c>
      <c r="R76" t="s">
        <v>283</v>
      </c>
      <c r="S76" t="s">
        <v>263</v>
      </c>
      <c r="T76" t="s">
        <v>277</v>
      </c>
      <c r="U76" t="s">
        <v>57</v>
      </c>
      <c r="V76" t="s">
        <v>58</v>
      </c>
      <c r="W76">
        <v>0.24257148196598799</v>
      </c>
      <c r="X76">
        <v>0.15793808439513601</v>
      </c>
      <c r="Y76">
        <v>926.99147368420995</v>
      </c>
      <c r="Z76">
        <v>43.844000000000001</v>
      </c>
      <c r="AC76">
        <v>4.45</v>
      </c>
      <c r="AD76">
        <v>51.7</v>
      </c>
      <c r="AE76">
        <v>186</v>
      </c>
      <c r="AF76">
        <v>3573</v>
      </c>
      <c r="AG76">
        <v>331</v>
      </c>
      <c r="AH76">
        <v>875</v>
      </c>
      <c r="AI76">
        <f>AD76/AH76*100</f>
        <v>5.9085714285714293</v>
      </c>
      <c r="AJ76">
        <v>0.59299999999999997</v>
      </c>
      <c r="AK76">
        <v>3.23</v>
      </c>
      <c r="AL76">
        <v>225</v>
      </c>
      <c r="AM76">
        <v>29.7</v>
      </c>
      <c r="AN76">
        <v>4.18</v>
      </c>
      <c r="AO76">
        <v>1.9</v>
      </c>
      <c r="AQ76">
        <v>2.17</v>
      </c>
      <c r="AR76">
        <v>0.182</v>
      </c>
      <c r="AS76">
        <v>11.9</v>
      </c>
      <c r="AT76">
        <v>9</v>
      </c>
      <c r="AU76">
        <v>21</v>
      </c>
      <c r="AV76">
        <v>15</v>
      </c>
      <c r="AW76">
        <v>3</v>
      </c>
      <c r="AX76">
        <v>45</v>
      </c>
      <c r="AY76">
        <v>52</v>
      </c>
      <c r="AZ76" t="s">
        <v>59</v>
      </c>
      <c r="BA76">
        <v>6.83</v>
      </c>
      <c r="BB76">
        <v>6.83</v>
      </c>
      <c r="BC76">
        <v>312.48</v>
      </c>
      <c r="BD76">
        <v>5359.5</v>
      </c>
      <c r="BE76">
        <v>582.55999999999995</v>
      </c>
      <c r="BF76">
        <v>18.266698717948699</v>
      </c>
      <c r="BG76">
        <v>88.222376923799999</v>
      </c>
      <c r="BH76" t="s">
        <v>268</v>
      </c>
    </row>
    <row r="77" spans="1:60" x14ac:dyDescent="0.3">
      <c r="A77" t="s">
        <v>48</v>
      </c>
      <c r="B77" t="s">
        <v>48</v>
      </c>
      <c r="C77">
        <v>100</v>
      </c>
      <c r="D77">
        <v>2020</v>
      </c>
      <c r="E77" t="s">
        <v>49</v>
      </c>
      <c r="F77" t="s">
        <v>50</v>
      </c>
      <c r="G77">
        <v>4</v>
      </c>
      <c r="H77" t="s">
        <v>51</v>
      </c>
      <c r="I77" t="s">
        <v>52</v>
      </c>
      <c r="J77" t="s">
        <v>53</v>
      </c>
      <c r="K77" t="s">
        <v>271</v>
      </c>
      <c r="L77">
        <v>5010</v>
      </c>
      <c r="M77" s="1">
        <v>0</v>
      </c>
      <c r="N77" s="1">
        <v>1670</v>
      </c>
      <c r="O77" t="s">
        <v>54</v>
      </c>
      <c r="P77" t="s">
        <v>55</v>
      </c>
      <c r="Q77" t="s">
        <v>131</v>
      </c>
      <c r="R77" t="s">
        <v>283</v>
      </c>
      <c r="S77" t="s">
        <v>263</v>
      </c>
      <c r="T77" t="s">
        <v>277</v>
      </c>
      <c r="U77" t="s">
        <v>57</v>
      </c>
      <c r="V77" t="s">
        <v>58</v>
      </c>
      <c r="W77">
        <v>0.81039058119977603</v>
      </c>
      <c r="X77">
        <v>6.18187103338017E-2</v>
      </c>
      <c r="Y77">
        <v>17.423999999999999</v>
      </c>
      <c r="Z77">
        <v>47.311999999999998</v>
      </c>
      <c r="AC77">
        <v>4.33</v>
      </c>
      <c r="AD77">
        <v>51.8</v>
      </c>
      <c r="AE77">
        <v>164</v>
      </c>
      <c r="AF77">
        <v>3649</v>
      </c>
      <c r="AG77">
        <v>295</v>
      </c>
      <c r="AH77">
        <v>895</v>
      </c>
      <c r="AI77">
        <f>AD77/AH77*100</f>
        <v>5.7877094972067038</v>
      </c>
      <c r="AJ77">
        <v>0.57599999999999996</v>
      </c>
      <c r="AK77">
        <v>3.5</v>
      </c>
      <c r="AL77">
        <v>215</v>
      </c>
      <c r="AM77">
        <v>37</v>
      </c>
      <c r="AN77">
        <v>5.2</v>
      </c>
      <c r="AO77">
        <v>12.1</v>
      </c>
      <c r="AQ77">
        <v>2.2999999999999998</v>
      </c>
      <c r="AR77">
        <v>0.17</v>
      </c>
      <c r="AS77">
        <v>11.9</v>
      </c>
      <c r="AT77">
        <v>1</v>
      </c>
      <c r="AU77">
        <v>21</v>
      </c>
      <c r="AV77">
        <v>15</v>
      </c>
      <c r="AW77">
        <v>5</v>
      </c>
      <c r="AX77">
        <v>46</v>
      </c>
      <c r="AY77">
        <v>49</v>
      </c>
      <c r="AZ77" t="s">
        <v>59</v>
      </c>
      <c r="BA77">
        <v>6.76</v>
      </c>
      <c r="BB77">
        <v>6.78</v>
      </c>
      <c r="BC77">
        <v>275.52</v>
      </c>
      <c r="BD77">
        <v>5473.5</v>
      </c>
      <c r="BE77">
        <v>519.20000000000005</v>
      </c>
      <c r="BF77">
        <v>18.84314125641</v>
      </c>
      <c r="BG77">
        <v>96.282615384614999</v>
      </c>
      <c r="BH77" t="s">
        <v>268</v>
      </c>
    </row>
    <row r="78" spans="1:60" x14ac:dyDescent="0.3">
      <c r="A78" t="s">
        <v>60</v>
      </c>
      <c r="B78" t="s">
        <v>60</v>
      </c>
      <c r="C78">
        <v>101</v>
      </c>
      <c r="D78">
        <v>2020</v>
      </c>
      <c r="E78" t="s">
        <v>49</v>
      </c>
      <c r="F78" t="s">
        <v>50</v>
      </c>
      <c r="G78">
        <v>1</v>
      </c>
      <c r="H78" t="s">
        <v>61</v>
      </c>
      <c r="I78" t="s">
        <v>52</v>
      </c>
      <c r="J78" t="s">
        <v>53</v>
      </c>
      <c r="K78" t="s">
        <v>271</v>
      </c>
      <c r="L78">
        <v>5010</v>
      </c>
      <c r="M78" s="1">
        <v>0</v>
      </c>
      <c r="N78" s="1">
        <v>1670</v>
      </c>
      <c r="O78" t="s">
        <v>54</v>
      </c>
      <c r="P78" t="s">
        <v>55</v>
      </c>
      <c r="Q78" t="s">
        <v>131</v>
      </c>
      <c r="R78" t="s">
        <v>283</v>
      </c>
      <c r="S78" t="s">
        <v>263</v>
      </c>
      <c r="T78" t="s">
        <v>277</v>
      </c>
      <c r="U78" t="s">
        <v>57</v>
      </c>
      <c r="V78" t="s">
        <v>58</v>
      </c>
      <c r="W78">
        <v>0.02</v>
      </c>
      <c r="X78">
        <v>3.5000000000000003E-2</v>
      </c>
      <c r="Z78">
        <v>17.417000000000002</v>
      </c>
    </row>
    <row r="79" spans="1:60" x14ac:dyDescent="0.3">
      <c r="A79" t="s">
        <v>62</v>
      </c>
      <c r="B79" t="s">
        <v>62</v>
      </c>
      <c r="C79">
        <v>102</v>
      </c>
      <c r="D79">
        <v>2020</v>
      </c>
      <c r="E79" t="s">
        <v>49</v>
      </c>
      <c r="F79" t="s">
        <v>50</v>
      </c>
      <c r="G79">
        <v>2</v>
      </c>
      <c r="H79" t="s">
        <v>61</v>
      </c>
      <c r="I79" t="s">
        <v>52</v>
      </c>
      <c r="J79" t="s">
        <v>53</v>
      </c>
      <c r="K79" t="s">
        <v>271</v>
      </c>
      <c r="L79">
        <v>5010</v>
      </c>
      <c r="M79" s="1">
        <v>0</v>
      </c>
      <c r="N79" s="1">
        <v>1670</v>
      </c>
      <c r="O79" t="s">
        <v>54</v>
      </c>
      <c r="P79" t="s">
        <v>55</v>
      </c>
      <c r="Q79" t="s">
        <v>131</v>
      </c>
      <c r="R79" t="s">
        <v>283</v>
      </c>
      <c r="S79" t="s">
        <v>263</v>
      </c>
      <c r="T79" t="s">
        <v>277</v>
      </c>
      <c r="U79" t="s">
        <v>57</v>
      </c>
      <c r="V79" t="s">
        <v>58</v>
      </c>
      <c r="W79">
        <v>0.06</v>
      </c>
      <c r="X79">
        <v>3.5000000000000003E-2</v>
      </c>
      <c r="Z79">
        <v>21.783000000000001</v>
      </c>
    </row>
    <row r="80" spans="1:60" x14ac:dyDescent="0.3">
      <c r="A80" t="s">
        <v>63</v>
      </c>
      <c r="B80" t="s">
        <v>63</v>
      </c>
      <c r="C80">
        <v>103</v>
      </c>
      <c r="D80">
        <v>2020</v>
      </c>
      <c r="E80" t="s">
        <v>49</v>
      </c>
      <c r="F80" t="s">
        <v>50</v>
      </c>
      <c r="G80">
        <v>3</v>
      </c>
      <c r="H80" t="s">
        <v>61</v>
      </c>
      <c r="I80" t="s">
        <v>52</v>
      </c>
      <c r="J80" t="s">
        <v>53</v>
      </c>
      <c r="K80" t="s">
        <v>271</v>
      </c>
      <c r="L80">
        <v>5010</v>
      </c>
      <c r="M80" s="1">
        <v>0</v>
      </c>
      <c r="N80" s="1">
        <v>1670</v>
      </c>
      <c r="O80" t="s">
        <v>54</v>
      </c>
      <c r="P80" t="s">
        <v>55</v>
      </c>
      <c r="Q80" t="s">
        <v>131</v>
      </c>
      <c r="R80" t="s">
        <v>283</v>
      </c>
      <c r="S80" t="s">
        <v>263</v>
      </c>
      <c r="T80" t="s">
        <v>277</v>
      </c>
      <c r="U80" t="s">
        <v>57</v>
      </c>
      <c r="V80" t="s">
        <v>58</v>
      </c>
      <c r="W80">
        <v>0.06</v>
      </c>
      <c r="X80">
        <v>3.5000000000000003E-2</v>
      </c>
      <c r="Z80">
        <v>21.856999999999999</v>
      </c>
    </row>
    <row r="81" spans="1:60" x14ac:dyDescent="0.3">
      <c r="A81" t="s">
        <v>64</v>
      </c>
      <c r="B81" t="s">
        <v>64</v>
      </c>
      <c r="C81">
        <v>104</v>
      </c>
      <c r="D81">
        <v>2020</v>
      </c>
      <c r="E81" t="s">
        <v>49</v>
      </c>
      <c r="F81" t="s">
        <v>50</v>
      </c>
      <c r="G81">
        <v>4</v>
      </c>
      <c r="H81" t="s">
        <v>61</v>
      </c>
      <c r="I81" t="s">
        <v>52</v>
      </c>
      <c r="J81" t="s">
        <v>53</v>
      </c>
      <c r="K81" t="s">
        <v>271</v>
      </c>
      <c r="L81">
        <v>5010</v>
      </c>
      <c r="M81" s="1">
        <v>0</v>
      </c>
      <c r="N81" s="1">
        <v>1670</v>
      </c>
      <c r="O81" t="s">
        <v>54</v>
      </c>
      <c r="P81" t="s">
        <v>55</v>
      </c>
      <c r="Q81" t="s">
        <v>131</v>
      </c>
      <c r="R81" t="s">
        <v>283</v>
      </c>
      <c r="S81" t="s">
        <v>263</v>
      </c>
      <c r="T81" t="s">
        <v>277</v>
      </c>
      <c r="U81" t="s">
        <v>57</v>
      </c>
      <c r="V81" t="s">
        <v>58</v>
      </c>
      <c r="W81">
        <v>0.22</v>
      </c>
      <c r="X81">
        <v>0.01</v>
      </c>
      <c r="Z81">
        <v>25.4</v>
      </c>
    </row>
    <row r="82" spans="1:60" x14ac:dyDescent="0.3">
      <c r="A82" t="s">
        <v>65</v>
      </c>
      <c r="B82" t="s">
        <v>65</v>
      </c>
      <c r="C82">
        <v>105</v>
      </c>
      <c r="D82">
        <v>2020</v>
      </c>
      <c r="E82" t="s">
        <v>66</v>
      </c>
      <c r="F82" t="s">
        <v>67</v>
      </c>
      <c r="G82">
        <v>1</v>
      </c>
      <c r="H82" t="s">
        <v>51</v>
      </c>
      <c r="I82" t="s">
        <v>68</v>
      </c>
      <c r="J82" t="s">
        <v>69</v>
      </c>
      <c r="K82" t="s">
        <v>272</v>
      </c>
      <c r="L82" s="1">
        <v>0</v>
      </c>
      <c r="M82" s="1">
        <v>0</v>
      </c>
      <c r="N82" s="1">
        <f t="shared" ref="N82:N89" si="4">L82/3</f>
        <v>0</v>
      </c>
      <c r="O82" t="s">
        <v>70</v>
      </c>
      <c r="P82" t="s">
        <v>71</v>
      </c>
      <c r="Q82" t="s">
        <v>72</v>
      </c>
      <c r="R82" t="s">
        <v>284</v>
      </c>
      <c r="S82" t="s">
        <v>264</v>
      </c>
      <c r="T82" t="s">
        <v>279</v>
      </c>
      <c r="U82" t="s">
        <v>54</v>
      </c>
      <c r="V82" t="s">
        <v>73</v>
      </c>
      <c r="W82">
        <v>0.02</v>
      </c>
      <c r="X82">
        <v>0.11</v>
      </c>
      <c r="Y82">
        <v>925.78964215262999</v>
      </c>
      <c r="Z82">
        <v>38.866999999999997</v>
      </c>
      <c r="AC82">
        <v>5.13</v>
      </c>
      <c r="AD82">
        <v>39.5</v>
      </c>
      <c r="AE82">
        <v>157</v>
      </c>
      <c r="AF82">
        <v>3319</v>
      </c>
      <c r="AG82">
        <v>484</v>
      </c>
      <c r="AH82">
        <v>947</v>
      </c>
      <c r="AI82">
        <f>AD82/AH82*100</f>
        <v>4.1710665258711721</v>
      </c>
      <c r="AJ82">
        <v>0.67300000000000004</v>
      </c>
      <c r="AK82">
        <v>2.88</v>
      </c>
      <c r="AL82">
        <v>26</v>
      </c>
      <c r="AM82">
        <v>13</v>
      </c>
      <c r="AN82">
        <v>3.58</v>
      </c>
      <c r="AO82">
        <v>2.2999999999999998</v>
      </c>
      <c r="AQ82">
        <v>2.27</v>
      </c>
      <c r="AR82">
        <v>0.184</v>
      </c>
      <c r="AS82">
        <v>12.3</v>
      </c>
      <c r="AT82">
        <v>11</v>
      </c>
      <c r="AU82">
        <v>24</v>
      </c>
      <c r="AV82">
        <v>15</v>
      </c>
      <c r="AW82">
        <v>1</v>
      </c>
      <c r="AX82">
        <v>50</v>
      </c>
      <c r="AY82">
        <v>49</v>
      </c>
      <c r="AZ82" t="s">
        <v>59</v>
      </c>
      <c r="BA82">
        <v>6.83</v>
      </c>
      <c r="BB82">
        <v>6.74</v>
      </c>
      <c r="BC82">
        <v>263.76</v>
      </c>
      <c r="BD82">
        <v>4978.5</v>
      </c>
      <c r="BE82">
        <v>851.84</v>
      </c>
      <c r="BF82">
        <v>19.453737179487199</v>
      </c>
      <c r="BG82">
        <v>1.6969769238000001</v>
      </c>
      <c r="BH82" t="s">
        <v>268</v>
      </c>
    </row>
    <row r="83" spans="1:60" x14ac:dyDescent="0.3">
      <c r="A83" t="s">
        <v>74</v>
      </c>
      <c r="B83" t="s">
        <v>74</v>
      </c>
      <c r="C83">
        <v>106</v>
      </c>
      <c r="D83">
        <v>2020</v>
      </c>
      <c r="E83" t="s">
        <v>66</v>
      </c>
      <c r="F83" t="s">
        <v>67</v>
      </c>
      <c r="G83">
        <v>2</v>
      </c>
      <c r="H83" t="s">
        <v>51</v>
      </c>
      <c r="I83" t="s">
        <v>68</v>
      </c>
      <c r="J83" t="s">
        <v>69</v>
      </c>
      <c r="K83" t="s">
        <v>272</v>
      </c>
      <c r="L83" s="1">
        <v>0</v>
      </c>
      <c r="M83" s="1">
        <v>0</v>
      </c>
      <c r="N83" s="1">
        <f t="shared" si="4"/>
        <v>0</v>
      </c>
      <c r="O83" t="s">
        <v>70</v>
      </c>
      <c r="P83" t="s">
        <v>71</v>
      </c>
      <c r="Q83" t="s">
        <v>72</v>
      </c>
      <c r="R83" t="s">
        <v>284</v>
      </c>
      <c r="S83" t="s">
        <v>264</v>
      </c>
      <c r="T83" t="s">
        <v>279</v>
      </c>
      <c r="U83" t="s">
        <v>54</v>
      </c>
      <c r="V83" t="s">
        <v>73</v>
      </c>
      <c r="W83">
        <v>0.06</v>
      </c>
      <c r="X83">
        <v>7.2089530546000702E-2</v>
      </c>
      <c r="Y83">
        <v>955.19368421499996</v>
      </c>
      <c r="Z83">
        <v>42.53</v>
      </c>
      <c r="AC83">
        <v>4.93</v>
      </c>
      <c r="AD83">
        <v>38.6</v>
      </c>
      <c r="AE83">
        <v>126</v>
      </c>
      <c r="AF83">
        <v>3196</v>
      </c>
      <c r="AG83">
        <v>476</v>
      </c>
      <c r="AH83">
        <v>986</v>
      </c>
      <c r="AI83">
        <f>AD83/AH83*100</f>
        <v>3.9148073022312371</v>
      </c>
      <c r="AJ83">
        <v>0.53100000000000003</v>
      </c>
      <c r="AK83">
        <v>2.4</v>
      </c>
      <c r="AL83">
        <v>24</v>
      </c>
      <c r="AM83">
        <v>63.7</v>
      </c>
      <c r="AN83">
        <v>3.28</v>
      </c>
      <c r="AO83">
        <v>2</v>
      </c>
      <c r="AQ83">
        <v>2.2200000000000002</v>
      </c>
      <c r="AR83">
        <v>0.183</v>
      </c>
      <c r="AS83">
        <v>12.1</v>
      </c>
      <c r="AT83">
        <v>12</v>
      </c>
      <c r="AU83">
        <v>25</v>
      </c>
      <c r="AV83">
        <v>16</v>
      </c>
      <c r="AW83">
        <v>1</v>
      </c>
      <c r="AX83">
        <v>53</v>
      </c>
      <c r="AY83">
        <v>46</v>
      </c>
      <c r="AZ83" t="s">
        <v>59</v>
      </c>
      <c r="BA83">
        <v>6.7</v>
      </c>
      <c r="BB83">
        <v>6.64</v>
      </c>
      <c r="BC83">
        <v>211.68</v>
      </c>
      <c r="BD83">
        <v>4794</v>
      </c>
      <c r="BE83">
        <v>837.76</v>
      </c>
      <c r="BF83">
        <v>2.6751282512999999</v>
      </c>
      <c r="BG83">
        <v>19.427692376900001</v>
      </c>
      <c r="BH83" t="s">
        <v>268</v>
      </c>
    </row>
    <row r="84" spans="1:60" x14ac:dyDescent="0.3">
      <c r="A84" t="s">
        <v>75</v>
      </c>
      <c r="B84" t="s">
        <v>75</v>
      </c>
      <c r="C84">
        <v>107</v>
      </c>
      <c r="D84">
        <v>2020</v>
      </c>
      <c r="E84" t="s">
        <v>66</v>
      </c>
      <c r="F84" t="s">
        <v>67</v>
      </c>
      <c r="G84">
        <v>3</v>
      </c>
      <c r="H84" t="s">
        <v>51</v>
      </c>
      <c r="I84" t="s">
        <v>68</v>
      </c>
      <c r="J84" t="s">
        <v>69</v>
      </c>
      <c r="K84" t="s">
        <v>272</v>
      </c>
      <c r="L84" s="1">
        <v>0</v>
      </c>
      <c r="M84" s="1">
        <v>0</v>
      </c>
      <c r="N84" s="1">
        <f t="shared" si="4"/>
        <v>0</v>
      </c>
      <c r="O84" t="s">
        <v>70</v>
      </c>
      <c r="P84" t="s">
        <v>71</v>
      </c>
      <c r="Q84" t="s">
        <v>72</v>
      </c>
      <c r="R84" t="s">
        <v>284</v>
      </c>
      <c r="S84" t="s">
        <v>264</v>
      </c>
      <c r="T84" t="s">
        <v>279</v>
      </c>
      <c r="U84" t="s">
        <v>54</v>
      </c>
      <c r="V84" t="s">
        <v>73</v>
      </c>
      <c r="W84">
        <v>0.06</v>
      </c>
      <c r="X84">
        <v>6.3369022818661899E-2</v>
      </c>
      <c r="Y84">
        <v>154.5332215263</v>
      </c>
      <c r="Z84">
        <v>38.973999999999997</v>
      </c>
      <c r="AC84">
        <v>4.5</v>
      </c>
      <c r="AD84">
        <v>26.4</v>
      </c>
      <c r="AE84">
        <v>11</v>
      </c>
      <c r="AF84">
        <v>2778</v>
      </c>
      <c r="AG84">
        <v>491</v>
      </c>
      <c r="AH84">
        <v>941</v>
      </c>
      <c r="AI84">
        <f>AD84/AH84*100</f>
        <v>2.8055260361317744</v>
      </c>
      <c r="AJ84">
        <v>0.53800000000000003</v>
      </c>
      <c r="AK84">
        <v>2.29</v>
      </c>
      <c r="AL84">
        <v>194</v>
      </c>
      <c r="AM84">
        <v>14</v>
      </c>
      <c r="AN84">
        <v>2.84</v>
      </c>
      <c r="AO84">
        <v>2.8</v>
      </c>
      <c r="AQ84">
        <v>1.79</v>
      </c>
      <c r="AR84">
        <v>0.14699999999999999</v>
      </c>
      <c r="AS84">
        <v>12.2</v>
      </c>
      <c r="AT84">
        <v>13</v>
      </c>
      <c r="AU84">
        <v>24</v>
      </c>
      <c r="AV84">
        <v>14</v>
      </c>
      <c r="AW84">
        <v>6</v>
      </c>
      <c r="AX84">
        <v>51</v>
      </c>
      <c r="AY84">
        <v>43</v>
      </c>
      <c r="AZ84" t="s">
        <v>59</v>
      </c>
      <c r="BA84">
        <v>6.84</v>
      </c>
      <c r="BB84">
        <v>6.77</v>
      </c>
      <c r="BC84">
        <v>169.68</v>
      </c>
      <c r="BD84">
        <v>4167</v>
      </c>
      <c r="BE84">
        <v>864.16</v>
      </c>
      <c r="BF84">
        <v>16.99575128251</v>
      </c>
      <c r="BG84">
        <v>9.8597692377000001</v>
      </c>
      <c r="BH84" t="s">
        <v>268</v>
      </c>
    </row>
    <row r="85" spans="1:60" x14ac:dyDescent="0.3">
      <c r="A85" t="s">
        <v>76</v>
      </c>
      <c r="B85" t="s">
        <v>76</v>
      </c>
      <c r="C85">
        <v>108</v>
      </c>
      <c r="D85">
        <v>2020</v>
      </c>
      <c r="E85" t="s">
        <v>66</v>
      </c>
      <c r="F85" t="s">
        <v>67</v>
      </c>
      <c r="G85">
        <v>4</v>
      </c>
      <c r="H85" t="s">
        <v>51</v>
      </c>
      <c r="I85" t="s">
        <v>68</v>
      </c>
      <c r="J85" t="s">
        <v>69</v>
      </c>
      <c r="K85" t="s">
        <v>272</v>
      </c>
      <c r="L85" s="1">
        <v>0</v>
      </c>
      <c r="M85" s="1">
        <v>0</v>
      </c>
      <c r="N85" s="1">
        <f t="shared" si="4"/>
        <v>0</v>
      </c>
      <c r="O85" t="s">
        <v>70</v>
      </c>
      <c r="P85" t="s">
        <v>71</v>
      </c>
      <c r="Q85" t="s">
        <v>72</v>
      </c>
      <c r="R85" t="s">
        <v>284</v>
      </c>
      <c r="S85" t="s">
        <v>264</v>
      </c>
      <c r="T85" t="s">
        <v>279</v>
      </c>
      <c r="U85" t="s">
        <v>54</v>
      </c>
      <c r="V85" t="s">
        <v>73</v>
      </c>
      <c r="W85">
        <v>0.06</v>
      </c>
      <c r="X85">
        <v>7.7564071508163399E-2</v>
      </c>
      <c r="Y85">
        <v>1638.7897263157899</v>
      </c>
      <c r="Z85">
        <v>39.726999999999997</v>
      </c>
      <c r="AC85">
        <v>3.99</v>
      </c>
      <c r="AD85">
        <v>3.6</v>
      </c>
      <c r="AE85">
        <v>138</v>
      </c>
      <c r="AF85">
        <v>2919</v>
      </c>
      <c r="AG85">
        <v>572</v>
      </c>
      <c r="AH85">
        <v>937</v>
      </c>
      <c r="AI85">
        <f>AD85/AH85*100</f>
        <v>0.38420490928495199</v>
      </c>
      <c r="AJ85">
        <v>0.67100000000000004</v>
      </c>
      <c r="AK85">
        <v>3.2</v>
      </c>
      <c r="AL85">
        <v>231</v>
      </c>
      <c r="AM85">
        <v>14</v>
      </c>
      <c r="AN85">
        <v>3.17</v>
      </c>
      <c r="AO85">
        <v>21.1</v>
      </c>
      <c r="AQ85">
        <v>1.76</v>
      </c>
      <c r="AR85">
        <v>0.14299999999999999</v>
      </c>
      <c r="AS85">
        <v>12.3</v>
      </c>
      <c r="AT85">
        <v>11</v>
      </c>
      <c r="AU85">
        <v>23</v>
      </c>
      <c r="AV85">
        <v>13</v>
      </c>
      <c r="AW85">
        <v>6</v>
      </c>
      <c r="AX85">
        <v>47</v>
      </c>
      <c r="AY85">
        <v>47</v>
      </c>
      <c r="AZ85" t="s">
        <v>59</v>
      </c>
      <c r="BA85">
        <v>6.85</v>
      </c>
      <c r="BB85">
        <v>6.82</v>
      </c>
      <c r="BC85">
        <v>231.84</v>
      </c>
      <c r="BD85">
        <v>4378.5</v>
      </c>
      <c r="BE85">
        <v>16.72</v>
      </c>
      <c r="BF85">
        <v>17.598147435897399</v>
      </c>
      <c r="BG85">
        <v>89.956661538461503</v>
      </c>
      <c r="BH85" t="s">
        <v>268</v>
      </c>
    </row>
    <row r="86" spans="1:60" x14ac:dyDescent="0.3">
      <c r="A86" t="s">
        <v>77</v>
      </c>
      <c r="B86" t="s">
        <v>77</v>
      </c>
      <c r="C86">
        <v>109</v>
      </c>
      <c r="D86">
        <v>2020</v>
      </c>
      <c r="E86" t="s">
        <v>66</v>
      </c>
      <c r="F86" t="s">
        <v>67</v>
      </c>
      <c r="G86">
        <v>1</v>
      </c>
      <c r="H86" t="s">
        <v>61</v>
      </c>
      <c r="I86" t="s">
        <v>68</v>
      </c>
      <c r="J86" t="s">
        <v>69</v>
      </c>
      <c r="K86" t="s">
        <v>272</v>
      </c>
      <c r="L86" s="1">
        <v>0</v>
      </c>
      <c r="M86" s="1">
        <v>0</v>
      </c>
      <c r="N86" s="1">
        <f t="shared" si="4"/>
        <v>0</v>
      </c>
      <c r="O86" t="s">
        <v>70</v>
      </c>
      <c r="P86" t="s">
        <v>71</v>
      </c>
      <c r="Q86" t="s">
        <v>72</v>
      </c>
      <c r="R86" t="s">
        <v>284</v>
      </c>
      <c r="S86" t="s">
        <v>264</v>
      </c>
      <c r="T86" t="s">
        <v>279</v>
      </c>
      <c r="U86" t="s">
        <v>54</v>
      </c>
      <c r="V86" t="s">
        <v>73</v>
      </c>
      <c r="W86">
        <v>0.06</v>
      </c>
      <c r="X86">
        <v>0.01</v>
      </c>
      <c r="Z86">
        <v>27.41</v>
      </c>
    </row>
    <row r="87" spans="1:60" x14ac:dyDescent="0.3">
      <c r="A87" t="s">
        <v>86</v>
      </c>
      <c r="B87" t="s">
        <v>86</v>
      </c>
      <c r="C87">
        <v>110</v>
      </c>
      <c r="D87">
        <v>2020</v>
      </c>
      <c r="E87" t="s">
        <v>66</v>
      </c>
      <c r="F87" t="s">
        <v>67</v>
      </c>
      <c r="G87">
        <v>2</v>
      </c>
      <c r="H87" t="s">
        <v>61</v>
      </c>
      <c r="I87" t="s">
        <v>68</v>
      </c>
      <c r="J87" t="s">
        <v>69</v>
      </c>
      <c r="K87" t="s">
        <v>272</v>
      </c>
      <c r="L87" s="1">
        <v>0</v>
      </c>
      <c r="M87" s="1">
        <v>0</v>
      </c>
      <c r="N87" s="1">
        <f t="shared" si="4"/>
        <v>0</v>
      </c>
      <c r="O87" t="s">
        <v>70</v>
      </c>
      <c r="P87" t="s">
        <v>71</v>
      </c>
      <c r="Q87" t="s">
        <v>72</v>
      </c>
      <c r="R87" t="s">
        <v>284</v>
      </c>
      <c r="S87" t="s">
        <v>264</v>
      </c>
      <c r="T87" t="s">
        <v>279</v>
      </c>
      <c r="U87" t="s">
        <v>54</v>
      </c>
      <c r="V87" t="s">
        <v>73</v>
      </c>
      <c r="W87">
        <v>0.02</v>
      </c>
      <c r="X87">
        <v>0.01</v>
      </c>
      <c r="Z87">
        <v>32.853999999999999</v>
      </c>
    </row>
    <row r="88" spans="1:60" x14ac:dyDescent="0.3">
      <c r="A88" t="s">
        <v>87</v>
      </c>
      <c r="B88" t="s">
        <v>87</v>
      </c>
      <c r="C88">
        <v>111</v>
      </c>
      <c r="D88">
        <v>2020</v>
      </c>
      <c r="E88" t="s">
        <v>66</v>
      </c>
      <c r="F88" t="s">
        <v>67</v>
      </c>
      <c r="G88">
        <v>3</v>
      </c>
      <c r="H88" t="s">
        <v>61</v>
      </c>
      <c r="I88" t="s">
        <v>68</v>
      </c>
      <c r="J88" t="s">
        <v>69</v>
      </c>
      <c r="K88" t="s">
        <v>272</v>
      </c>
      <c r="L88" s="1">
        <v>0</v>
      </c>
      <c r="M88" s="1">
        <v>0</v>
      </c>
      <c r="N88" s="1">
        <f t="shared" si="4"/>
        <v>0</v>
      </c>
      <c r="O88" t="s">
        <v>70</v>
      </c>
      <c r="P88" t="s">
        <v>71</v>
      </c>
      <c r="Q88" t="s">
        <v>72</v>
      </c>
      <c r="R88" t="s">
        <v>284</v>
      </c>
      <c r="S88" t="s">
        <v>264</v>
      </c>
      <c r="T88" t="s">
        <v>279</v>
      </c>
      <c r="U88" t="s">
        <v>54</v>
      </c>
      <c r="V88" t="s">
        <v>73</v>
      </c>
      <c r="W88">
        <v>0.06</v>
      </c>
      <c r="X88">
        <v>0.01</v>
      </c>
      <c r="Z88">
        <v>3.5840000000000001</v>
      </c>
    </row>
    <row r="89" spans="1:60" x14ac:dyDescent="0.3">
      <c r="A89" t="s">
        <v>88</v>
      </c>
      <c r="B89" t="s">
        <v>88</v>
      </c>
      <c r="C89">
        <v>112</v>
      </c>
      <c r="D89">
        <v>2020</v>
      </c>
      <c r="E89" t="s">
        <v>66</v>
      </c>
      <c r="F89" t="s">
        <v>67</v>
      </c>
      <c r="G89">
        <v>4</v>
      </c>
      <c r="H89" t="s">
        <v>61</v>
      </c>
      <c r="I89" t="s">
        <v>68</v>
      </c>
      <c r="J89" t="s">
        <v>69</v>
      </c>
      <c r="K89" t="s">
        <v>272</v>
      </c>
      <c r="L89" s="1">
        <v>0</v>
      </c>
      <c r="M89" s="1">
        <v>0</v>
      </c>
      <c r="N89" s="1">
        <f t="shared" si="4"/>
        <v>0</v>
      </c>
      <c r="O89" t="s">
        <v>70</v>
      </c>
      <c r="P89" t="s">
        <v>71</v>
      </c>
      <c r="Q89" t="s">
        <v>72</v>
      </c>
      <c r="R89" t="s">
        <v>284</v>
      </c>
      <c r="S89" t="s">
        <v>264</v>
      </c>
      <c r="T89" t="s">
        <v>279</v>
      </c>
      <c r="U89" t="s">
        <v>54</v>
      </c>
      <c r="V89" t="s">
        <v>73</v>
      </c>
      <c r="W89">
        <v>0.06</v>
      </c>
      <c r="X89">
        <v>0.01</v>
      </c>
      <c r="Z89">
        <v>27.670999999999999</v>
      </c>
    </row>
    <row r="90" spans="1:60" x14ac:dyDescent="0.3">
      <c r="A90" t="s">
        <v>89</v>
      </c>
      <c r="B90" t="s">
        <v>89</v>
      </c>
      <c r="C90">
        <v>113</v>
      </c>
      <c r="D90">
        <v>2020</v>
      </c>
      <c r="E90" t="s">
        <v>90</v>
      </c>
      <c r="F90" t="s">
        <v>91</v>
      </c>
      <c r="G90">
        <v>1</v>
      </c>
      <c r="H90" t="s">
        <v>51</v>
      </c>
      <c r="I90" t="s">
        <v>92</v>
      </c>
      <c r="J90" t="s">
        <v>53</v>
      </c>
      <c r="K90" t="s">
        <v>271</v>
      </c>
      <c r="L90">
        <v>7830</v>
      </c>
      <c r="M90">
        <f t="shared" ref="M90:M105" si="5">1080+1350</f>
        <v>2430</v>
      </c>
      <c r="N90" s="1">
        <v>2700</v>
      </c>
      <c r="O90" t="s">
        <v>54</v>
      </c>
      <c r="P90" t="s">
        <v>55</v>
      </c>
      <c r="Q90" t="s">
        <v>56</v>
      </c>
      <c r="R90" t="s">
        <v>282</v>
      </c>
      <c r="S90" t="s">
        <v>265</v>
      </c>
      <c r="T90" t="s">
        <v>278</v>
      </c>
      <c r="U90" t="s">
        <v>93</v>
      </c>
      <c r="V90" t="s">
        <v>94</v>
      </c>
      <c r="W90">
        <v>0.25886956521739102</v>
      </c>
      <c r="X90">
        <v>0.15652204131987299</v>
      </c>
      <c r="Y90">
        <v>962.33924969350005</v>
      </c>
      <c r="Z90">
        <v>55.24</v>
      </c>
      <c r="AC90">
        <v>2.99</v>
      </c>
      <c r="AD90">
        <v>83.4</v>
      </c>
      <c r="AE90">
        <v>284</v>
      </c>
      <c r="AF90">
        <v>1613</v>
      </c>
      <c r="AG90">
        <v>312</v>
      </c>
      <c r="AH90">
        <v>77</v>
      </c>
      <c r="AI90">
        <f>AD90/AH90*100</f>
        <v>108.31168831168831</v>
      </c>
      <c r="AJ90">
        <v>0.53</v>
      </c>
      <c r="AK90">
        <v>4.91</v>
      </c>
      <c r="AL90">
        <v>254</v>
      </c>
      <c r="AM90">
        <v>15.9</v>
      </c>
      <c r="AN90">
        <v>5.6</v>
      </c>
      <c r="AO90">
        <v>9.7200000000000006</v>
      </c>
      <c r="AQ90">
        <v>1.65</v>
      </c>
      <c r="AR90">
        <v>0.13</v>
      </c>
      <c r="AS90">
        <v>12.6</v>
      </c>
      <c r="AT90">
        <v>9</v>
      </c>
      <c r="AU90">
        <v>1</v>
      </c>
      <c r="AV90">
        <v>9</v>
      </c>
      <c r="AW90">
        <v>35</v>
      </c>
      <c r="AX90">
        <v>28</v>
      </c>
      <c r="AY90">
        <v>37</v>
      </c>
      <c r="AZ90" t="s">
        <v>95</v>
      </c>
      <c r="BA90">
        <v>6.43</v>
      </c>
      <c r="BB90">
        <v>6.84</v>
      </c>
      <c r="BC90">
        <v>477.12</v>
      </c>
      <c r="BD90">
        <v>2419.5</v>
      </c>
      <c r="BE90">
        <v>549.12</v>
      </c>
      <c r="BF90">
        <v>1.8684423769230001</v>
      </c>
      <c r="BG90">
        <v>54.627846153846001</v>
      </c>
      <c r="BH90" t="s">
        <v>268</v>
      </c>
    </row>
    <row r="91" spans="1:60" x14ac:dyDescent="0.3">
      <c r="A91" t="s">
        <v>96</v>
      </c>
      <c r="B91" t="s">
        <v>96</v>
      </c>
      <c r="C91">
        <v>114</v>
      </c>
      <c r="D91">
        <v>2020</v>
      </c>
      <c r="E91" t="s">
        <v>90</v>
      </c>
      <c r="F91" t="s">
        <v>91</v>
      </c>
      <c r="G91">
        <v>2</v>
      </c>
      <c r="H91" t="s">
        <v>51</v>
      </c>
      <c r="I91" t="s">
        <v>92</v>
      </c>
      <c r="J91" t="s">
        <v>53</v>
      </c>
      <c r="K91" t="s">
        <v>271</v>
      </c>
      <c r="L91">
        <v>7830</v>
      </c>
      <c r="M91">
        <f t="shared" si="5"/>
        <v>2430</v>
      </c>
      <c r="N91" s="1">
        <v>2700</v>
      </c>
      <c r="O91" t="s">
        <v>54</v>
      </c>
      <c r="P91" t="s">
        <v>55</v>
      </c>
      <c r="Q91" t="s">
        <v>56</v>
      </c>
      <c r="R91" t="s">
        <v>282</v>
      </c>
      <c r="S91" t="s">
        <v>265</v>
      </c>
      <c r="T91" t="s">
        <v>278</v>
      </c>
      <c r="U91" t="s">
        <v>93</v>
      </c>
      <c r="V91" t="s">
        <v>94</v>
      </c>
      <c r="W91">
        <v>0.06</v>
      </c>
      <c r="X91">
        <v>0.06</v>
      </c>
      <c r="Y91">
        <v>184.78598737335</v>
      </c>
      <c r="Z91">
        <v>53.8</v>
      </c>
      <c r="AC91">
        <v>2.72</v>
      </c>
      <c r="AD91">
        <v>53.5</v>
      </c>
      <c r="AE91">
        <v>254</v>
      </c>
      <c r="AF91">
        <v>1524</v>
      </c>
      <c r="AG91">
        <v>282</v>
      </c>
      <c r="AH91">
        <v>688</v>
      </c>
      <c r="AI91">
        <f>AD91/AH91*100</f>
        <v>7.7761627906976747</v>
      </c>
      <c r="AJ91">
        <v>0.45300000000000001</v>
      </c>
      <c r="AK91">
        <v>3.95</v>
      </c>
      <c r="AL91">
        <v>29</v>
      </c>
      <c r="AM91">
        <v>16.3</v>
      </c>
      <c r="AN91">
        <v>3.67</v>
      </c>
      <c r="AO91">
        <v>9.1999999999999993</v>
      </c>
      <c r="AQ91">
        <v>1.49</v>
      </c>
      <c r="AR91">
        <v>0.122</v>
      </c>
      <c r="AS91">
        <v>12.2</v>
      </c>
      <c r="AT91">
        <v>9</v>
      </c>
      <c r="AU91">
        <v>11</v>
      </c>
      <c r="AV91">
        <v>9</v>
      </c>
      <c r="AW91">
        <v>38</v>
      </c>
      <c r="AX91">
        <v>29</v>
      </c>
      <c r="AY91">
        <v>33</v>
      </c>
      <c r="AZ91" t="s">
        <v>95</v>
      </c>
      <c r="BA91">
        <v>6.48</v>
      </c>
      <c r="BB91">
        <v>6.89</v>
      </c>
      <c r="BC91">
        <v>426.72</v>
      </c>
      <c r="BD91">
        <v>2286</v>
      </c>
      <c r="BE91">
        <v>496.32</v>
      </c>
      <c r="BF91">
        <v>9.6576923769299992</v>
      </c>
      <c r="BG91">
        <v>51.75538461539</v>
      </c>
      <c r="BH91" t="s">
        <v>268</v>
      </c>
    </row>
    <row r="92" spans="1:60" x14ac:dyDescent="0.3">
      <c r="A92" t="s">
        <v>97</v>
      </c>
      <c r="B92" t="s">
        <v>97</v>
      </c>
      <c r="C92">
        <v>115</v>
      </c>
      <c r="D92">
        <v>2020</v>
      </c>
      <c r="E92" t="s">
        <v>90</v>
      </c>
      <c r="F92" t="s">
        <v>91</v>
      </c>
      <c r="G92">
        <v>3</v>
      </c>
      <c r="H92" t="s">
        <v>51</v>
      </c>
      <c r="I92" t="s">
        <v>92</v>
      </c>
      <c r="J92" t="s">
        <v>53</v>
      </c>
      <c r="K92" t="s">
        <v>271</v>
      </c>
      <c r="L92">
        <v>7830</v>
      </c>
      <c r="M92">
        <f t="shared" si="5"/>
        <v>2430</v>
      </c>
      <c r="N92" s="1">
        <v>2700</v>
      </c>
      <c r="O92" t="s">
        <v>54</v>
      </c>
      <c r="P92" t="s">
        <v>55</v>
      </c>
      <c r="Q92" t="s">
        <v>56</v>
      </c>
      <c r="R92" t="s">
        <v>282</v>
      </c>
      <c r="S92" t="s">
        <v>265</v>
      </c>
      <c r="T92" t="s">
        <v>278</v>
      </c>
      <c r="U92" t="s">
        <v>93</v>
      </c>
      <c r="V92" t="s">
        <v>94</v>
      </c>
      <c r="W92">
        <v>0.158173913043478</v>
      </c>
      <c r="X92">
        <v>0.154992962763462</v>
      </c>
      <c r="Y92">
        <v>123.61645765999999</v>
      </c>
      <c r="Z92">
        <v>57.118000000000002</v>
      </c>
      <c r="AC92">
        <v>3.19</v>
      </c>
      <c r="AD92">
        <v>3.8</v>
      </c>
      <c r="AE92">
        <v>169</v>
      </c>
      <c r="AF92">
        <v>1889</v>
      </c>
      <c r="AG92">
        <v>336</v>
      </c>
      <c r="AH92">
        <v>697</v>
      </c>
      <c r="AI92">
        <f>AD92/AH92*100</f>
        <v>0.54519368723098993</v>
      </c>
      <c r="AJ92">
        <v>0.748</v>
      </c>
      <c r="AK92">
        <v>4.45</v>
      </c>
      <c r="AL92">
        <v>178</v>
      </c>
      <c r="AM92">
        <v>18.5</v>
      </c>
      <c r="AN92">
        <v>3.23</v>
      </c>
      <c r="AO92">
        <v>1.4</v>
      </c>
      <c r="AQ92">
        <v>1.69</v>
      </c>
      <c r="AR92">
        <v>0.14699999999999999</v>
      </c>
      <c r="AS92">
        <v>11.5</v>
      </c>
      <c r="AT92">
        <v>1</v>
      </c>
      <c r="AU92">
        <v>15</v>
      </c>
      <c r="AV92">
        <v>8</v>
      </c>
      <c r="AW92">
        <v>39</v>
      </c>
      <c r="AX92">
        <v>33</v>
      </c>
      <c r="AY92">
        <v>28</v>
      </c>
      <c r="AZ92" t="s">
        <v>95</v>
      </c>
      <c r="BA92">
        <v>6.75</v>
      </c>
      <c r="BB92">
        <v>7.5</v>
      </c>
      <c r="BC92">
        <v>283.92</v>
      </c>
      <c r="BD92">
        <v>2833.5</v>
      </c>
      <c r="BE92">
        <v>591.36</v>
      </c>
      <c r="BF92">
        <v>9.9117499999999996</v>
      </c>
      <c r="BG92">
        <v>59.545999999999999</v>
      </c>
      <c r="BH92" t="s">
        <v>268</v>
      </c>
    </row>
    <row r="93" spans="1:60" x14ac:dyDescent="0.3">
      <c r="A93" t="s">
        <v>98</v>
      </c>
      <c r="B93" t="s">
        <v>98</v>
      </c>
      <c r="C93">
        <v>116</v>
      </c>
      <c r="D93">
        <v>2020</v>
      </c>
      <c r="E93" t="s">
        <v>90</v>
      </c>
      <c r="F93" t="s">
        <v>91</v>
      </c>
      <c r="G93">
        <v>4</v>
      </c>
      <c r="H93" t="s">
        <v>51</v>
      </c>
      <c r="I93" t="s">
        <v>92</v>
      </c>
      <c r="J93" t="s">
        <v>53</v>
      </c>
      <c r="K93" t="s">
        <v>271</v>
      </c>
      <c r="L93">
        <v>7830</v>
      </c>
      <c r="M93">
        <f t="shared" si="5"/>
        <v>2430</v>
      </c>
      <c r="N93" s="1">
        <v>2700</v>
      </c>
      <c r="O93" t="s">
        <v>54</v>
      </c>
      <c r="P93" t="s">
        <v>55</v>
      </c>
      <c r="Q93" t="s">
        <v>56</v>
      </c>
      <c r="R93" t="s">
        <v>282</v>
      </c>
      <c r="S93" t="s">
        <v>265</v>
      </c>
      <c r="T93" t="s">
        <v>278</v>
      </c>
      <c r="U93" t="s">
        <v>93</v>
      </c>
      <c r="V93" t="s">
        <v>94</v>
      </c>
      <c r="W93">
        <v>0.36</v>
      </c>
      <c r="X93">
        <v>0.05</v>
      </c>
      <c r="Y93">
        <v>157.531659684</v>
      </c>
      <c r="Z93">
        <v>6.6</v>
      </c>
      <c r="AC93">
        <v>3.32</v>
      </c>
      <c r="AD93">
        <v>47.9</v>
      </c>
      <c r="AE93">
        <v>183</v>
      </c>
      <c r="AF93">
        <v>1688</v>
      </c>
      <c r="AG93">
        <v>289</v>
      </c>
      <c r="AH93">
        <v>644</v>
      </c>
      <c r="AI93">
        <f>AD93/AH93*100</f>
        <v>7.4378881987577641</v>
      </c>
      <c r="AJ93">
        <v>0.626</v>
      </c>
      <c r="AK93">
        <v>4.1100000000000003</v>
      </c>
      <c r="AL93">
        <v>25</v>
      </c>
      <c r="AM93">
        <v>14.3</v>
      </c>
      <c r="AN93">
        <v>4.5</v>
      </c>
      <c r="AO93">
        <v>8.4600000000000009</v>
      </c>
      <c r="AQ93">
        <v>1.82</v>
      </c>
      <c r="AR93">
        <v>0.14699999999999999</v>
      </c>
      <c r="AS93">
        <v>12.4</v>
      </c>
      <c r="AT93">
        <v>7</v>
      </c>
      <c r="AU93">
        <v>9</v>
      </c>
      <c r="AV93">
        <v>7</v>
      </c>
      <c r="AW93">
        <v>49</v>
      </c>
      <c r="AX93">
        <v>23</v>
      </c>
      <c r="AY93">
        <v>28</v>
      </c>
      <c r="AZ93" t="s">
        <v>99</v>
      </c>
      <c r="BA93">
        <v>6.52</v>
      </c>
      <c r="BB93">
        <v>6.97</v>
      </c>
      <c r="BC93">
        <v>37.44</v>
      </c>
      <c r="BD93">
        <v>2532</v>
      </c>
      <c r="BE93">
        <v>58.64</v>
      </c>
      <c r="BF93">
        <v>9.2348717948718004</v>
      </c>
      <c r="BG93">
        <v>54.451769237699999</v>
      </c>
      <c r="BH93" t="s">
        <v>267</v>
      </c>
    </row>
    <row r="94" spans="1:60" x14ac:dyDescent="0.3">
      <c r="A94" t="s">
        <v>100</v>
      </c>
      <c r="B94" t="s">
        <v>100</v>
      </c>
      <c r="C94">
        <v>117</v>
      </c>
      <c r="D94">
        <v>2020</v>
      </c>
      <c r="E94" t="s">
        <v>90</v>
      </c>
      <c r="F94" t="s">
        <v>91</v>
      </c>
      <c r="G94">
        <v>1</v>
      </c>
      <c r="H94" t="s">
        <v>61</v>
      </c>
      <c r="I94" t="s">
        <v>92</v>
      </c>
      <c r="J94" t="s">
        <v>53</v>
      </c>
      <c r="K94" t="s">
        <v>271</v>
      </c>
      <c r="L94">
        <v>7830</v>
      </c>
      <c r="M94">
        <f t="shared" si="5"/>
        <v>2430</v>
      </c>
      <c r="N94" s="1">
        <v>2700</v>
      </c>
      <c r="O94" t="s">
        <v>54</v>
      </c>
      <c r="P94" t="s">
        <v>55</v>
      </c>
      <c r="Q94" t="s">
        <v>56</v>
      </c>
      <c r="R94" t="s">
        <v>282</v>
      </c>
      <c r="S94" t="s">
        <v>265</v>
      </c>
      <c r="T94" t="s">
        <v>278</v>
      </c>
      <c r="U94" t="s">
        <v>93</v>
      </c>
      <c r="V94" t="s">
        <v>94</v>
      </c>
      <c r="W94">
        <v>0.20100552050473186</v>
      </c>
      <c r="X94">
        <v>0.10586418644737314</v>
      </c>
      <c r="Z94">
        <v>34.6</v>
      </c>
    </row>
    <row r="95" spans="1:60" x14ac:dyDescent="0.3">
      <c r="A95" t="s">
        <v>101</v>
      </c>
      <c r="B95" t="s">
        <v>101</v>
      </c>
      <c r="C95">
        <v>118</v>
      </c>
      <c r="D95">
        <v>2020</v>
      </c>
      <c r="E95" t="s">
        <v>90</v>
      </c>
      <c r="F95" t="s">
        <v>91</v>
      </c>
      <c r="G95">
        <v>2</v>
      </c>
      <c r="H95" t="s">
        <v>61</v>
      </c>
      <c r="I95" t="s">
        <v>92</v>
      </c>
      <c r="J95" t="s">
        <v>53</v>
      </c>
      <c r="K95" t="s">
        <v>271</v>
      </c>
      <c r="L95">
        <v>7830</v>
      </c>
      <c r="M95">
        <f t="shared" si="5"/>
        <v>2430</v>
      </c>
      <c r="N95" s="1">
        <v>2700</v>
      </c>
      <c r="O95" t="s">
        <v>54</v>
      </c>
      <c r="P95" t="s">
        <v>55</v>
      </c>
      <c r="Q95" t="s">
        <v>56</v>
      </c>
      <c r="R95" t="s">
        <v>282</v>
      </c>
      <c r="S95" t="s">
        <v>265</v>
      </c>
      <c r="T95" t="s">
        <v>278</v>
      </c>
      <c r="U95" t="s">
        <v>93</v>
      </c>
      <c r="V95" t="s">
        <v>94</v>
      </c>
      <c r="W95">
        <v>0.13411869085173503</v>
      </c>
      <c r="X95">
        <v>0.14002705258495829</v>
      </c>
      <c r="Z95">
        <v>36.628999999999998</v>
      </c>
    </row>
    <row r="96" spans="1:60" x14ac:dyDescent="0.3">
      <c r="A96" t="s">
        <v>102</v>
      </c>
      <c r="B96" t="s">
        <v>102</v>
      </c>
      <c r="C96">
        <v>119</v>
      </c>
      <c r="D96">
        <v>2020</v>
      </c>
      <c r="E96" t="s">
        <v>90</v>
      </c>
      <c r="F96" t="s">
        <v>91</v>
      </c>
      <c r="G96">
        <v>3</v>
      </c>
      <c r="H96" t="s">
        <v>61</v>
      </c>
      <c r="I96" t="s">
        <v>92</v>
      </c>
      <c r="J96" t="s">
        <v>53</v>
      </c>
      <c r="K96" t="s">
        <v>271</v>
      </c>
      <c r="L96">
        <v>7830</v>
      </c>
      <c r="M96">
        <f t="shared" si="5"/>
        <v>2430</v>
      </c>
      <c r="N96" s="1">
        <v>2700</v>
      </c>
      <c r="O96" t="s">
        <v>54</v>
      </c>
      <c r="P96" t="s">
        <v>55</v>
      </c>
      <c r="Q96" t="s">
        <v>56</v>
      </c>
      <c r="R96" t="s">
        <v>282</v>
      </c>
      <c r="S96" t="s">
        <v>265</v>
      </c>
      <c r="T96" t="s">
        <v>278</v>
      </c>
      <c r="U96" t="s">
        <v>93</v>
      </c>
      <c r="V96" t="s">
        <v>94</v>
      </c>
      <c r="W96">
        <v>0.1291403785488959</v>
      </c>
      <c r="X96">
        <v>0.16978489603907065</v>
      </c>
      <c r="Z96">
        <v>3.6539999999999999</v>
      </c>
    </row>
    <row r="97" spans="1:60" x14ac:dyDescent="0.3">
      <c r="A97" t="s">
        <v>104</v>
      </c>
      <c r="B97" t="s">
        <v>104</v>
      </c>
      <c r="C97">
        <v>120</v>
      </c>
      <c r="D97">
        <v>2020</v>
      </c>
      <c r="E97" t="s">
        <v>90</v>
      </c>
      <c r="F97" t="s">
        <v>91</v>
      </c>
      <c r="G97">
        <v>4</v>
      </c>
      <c r="H97" t="s">
        <v>61</v>
      </c>
      <c r="I97" t="s">
        <v>92</v>
      </c>
      <c r="J97" t="s">
        <v>53</v>
      </c>
      <c r="K97" t="s">
        <v>271</v>
      </c>
      <c r="L97">
        <v>7830</v>
      </c>
      <c r="M97">
        <f t="shared" si="5"/>
        <v>2430</v>
      </c>
      <c r="N97" s="1">
        <v>2700</v>
      </c>
      <c r="O97" t="s">
        <v>54</v>
      </c>
      <c r="P97" t="s">
        <v>55</v>
      </c>
      <c r="Q97" t="s">
        <v>56</v>
      </c>
      <c r="R97" t="s">
        <v>282</v>
      </c>
      <c r="S97" t="s">
        <v>265</v>
      </c>
      <c r="T97" t="s">
        <v>278</v>
      </c>
      <c r="U97" t="s">
        <v>93</v>
      </c>
      <c r="V97" t="s">
        <v>94</v>
      </c>
      <c r="W97">
        <v>0.16822752365930599</v>
      </c>
      <c r="X97">
        <v>0.12001292778396237</v>
      </c>
      <c r="Z97">
        <v>48.676000000000002</v>
      </c>
    </row>
    <row r="98" spans="1:60" x14ac:dyDescent="0.3">
      <c r="A98" t="s">
        <v>105</v>
      </c>
      <c r="B98" t="s">
        <v>105</v>
      </c>
      <c r="C98">
        <v>121</v>
      </c>
      <c r="D98">
        <v>2020</v>
      </c>
      <c r="E98" t="s">
        <v>106</v>
      </c>
      <c r="F98" t="s">
        <v>107</v>
      </c>
      <c r="G98">
        <v>1</v>
      </c>
      <c r="H98" t="s">
        <v>51</v>
      </c>
      <c r="I98" t="s">
        <v>108</v>
      </c>
      <c r="J98" t="s">
        <v>53</v>
      </c>
      <c r="K98" t="s">
        <v>271</v>
      </c>
      <c r="L98">
        <v>6912</v>
      </c>
      <c r="M98">
        <f t="shared" si="5"/>
        <v>2430</v>
      </c>
      <c r="N98" s="1">
        <v>2394</v>
      </c>
      <c r="O98" t="s">
        <v>54</v>
      </c>
      <c r="P98" t="s">
        <v>55</v>
      </c>
      <c r="Q98" t="s">
        <v>56</v>
      </c>
      <c r="R98" t="s">
        <v>282</v>
      </c>
      <c r="S98" t="s">
        <v>263</v>
      </c>
      <c r="T98" t="s">
        <v>278</v>
      </c>
      <c r="U98" t="s">
        <v>57</v>
      </c>
      <c r="V98" t="s">
        <v>53</v>
      </c>
      <c r="W98">
        <v>0.32</v>
      </c>
      <c r="X98">
        <v>0.3</v>
      </c>
      <c r="Y98">
        <v>171.12799811911</v>
      </c>
      <c r="Z98">
        <v>72.95</v>
      </c>
      <c r="AC98">
        <v>4.82</v>
      </c>
      <c r="AD98">
        <v>37.6</v>
      </c>
      <c r="AE98">
        <v>224</v>
      </c>
      <c r="AF98">
        <v>1991</v>
      </c>
      <c r="AG98">
        <v>37</v>
      </c>
      <c r="AH98">
        <v>731</v>
      </c>
      <c r="AI98">
        <f>AD98/AH98*100</f>
        <v>5.143638850889193</v>
      </c>
      <c r="AJ98">
        <v>0.64</v>
      </c>
      <c r="AK98">
        <v>5.9</v>
      </c>
      <c r="AL98">
        <v>32</v>
      </c>
      <c r="AM98">
        <v>9.3000000000000007</v>
      </c>
      <c r="AN98">
        <v>2.73</v>
      </c>
      <c r="AO98">
        <v>1.4</v>
      </c>
      <c r="AQ98">
        <v>2.68</v>
      </c>
      <c r="AR98">
        <v>0.19600000000000001</v>
      </c>
      <c r="AS98">
        <v>13.7</v>
      </c>
      <c r="AT98">
        <v>11</v>
      </c>
      <c r="AU98">
        <v>12</v>
      </c>
      <c r="AV98">
        <v>9</v>
      </c>
      <c r="AW98">
        <v>34</v>
      </c>
      <c r="AX98">
        <v>32</v>
      </c>
      <c r="AY98">
        <v>34</v>
      </c>
      <c r="AZ98" t="s">
        <v>95</v>
      </c>
      <c r="BA98">
        <v>6.9</v>
      </c>
      <c r="BB98">
        <v>6.7</v>
      </c>
      <c r="BC98">
        <v>376.32</v>
      </c>
      <c r="BD98">
        <v>2986.5</v>
      </c>
      <c r="BE98">
        <v>651.20000000000005</v>
      </c>
      <c r="BF98">
        <v>14.262448717949001</v>
      </c>
      <c r="BG98">
        <v>82.966723769230995</v>
      </c>
      <c r="BH98" t="s">
        <v>268</v>
      </c>
    </row>
    <row r="99" spans="1:60" x14ac:dyDescent="0.3">
      <c r="A99" t="s">
        <v>109</v>
      </c>
      <c r="B99" t="s">
        <v>109</v>
      </c>
      <c r="C99">
        <v>122</v>
      </c>
      <c r="D99">
        <v>2020</v>
      </c>
      <c r="E99" t="s">
        <v>106</v>
      </c>
      <c r="F99" t="s">
        <v>107</v>
      </c>
      <c r="G99">
        <v>2</v>
      </c>
      <c r="H99" t="s">
        <v>51</v>
      </c>
      <c r="I99" t="s">
        <v>108</v>
      </c>
      <c r="J99" t="s">
        <v>53</v>
      </c>
      <c r="K99" t="s">
        <v>271</v>
      </c>
      <c r="L99">
        <v>6912</v>
      </c>
      <c r="M99">
        <f t="shared" si="5"/>
        <v>2430</v>
      </c>
      <c r="N99" s="1">
        <v>2394</v>
      </c>
      <c r="O99" t="s">
        <v>54</v>
      </c>
      <c r="P99" t="s">
        <v>55</v>
      </c>
      <c r="Q99" t="s">
        <v>56</v>
      </c>
      <c r="R99" t="s">
        <v>282</v>
      </c>
      <c r="S99" t="s">
        <v>263</v>
      </c>
      <c r="T99" t="s">
        <v>278</v>
      </c>
      <c r="U99" t="s">
        <v>57</v>
      </c>
      <c r="V99" t="s">
        <v>53</v>
      </c>
      <c r="W99">
        <v>0.2</v>
      </c>
      <c r="X99">
        <v>0.17</v>
      </c>
      <c r="Y99">
        <v>1679.1837776970001</v>
      </c>
      <c r="Z99">
        <v>61.314999999999998</v>
      </c>
      <c r="AC99">
        <v>4.0999999999999996</v>
      </c>
      <c r="AD99">
        <v>32.299999999999997</v>
      </c>
      <c r="AE99">
        <v>26</v>
      </c>
      <c r="AF99">
        <v>2115</v>
      </c>
      <c r="AG99">
        <v>397</v>
      </c>
      <c r="AH99">
        <v>751</v>
      </c>
      <c r="AI99">
        <f>AD99/AH99*100</f>
        <v>4.3009320905459383</v>
      </c>
      <c r="AJ99">
        <v>0.65200000000000002</v>
      </c>
      <c r="AK99">
        <v>5.35</v>
      </c>
      <c r="AL99">
        <v>254</v>
      </c>
      <c r="AM99">
        <v>11.4</v>
      </c>
      <c r="AN99">
        <v>2.63</v>
      </c>
      <c r="AO99">
        <v>11.3</v>
      </c>
      <c r="AQ99">
        <v>2.41</v>
      </c>
      <c r="AR99">
        <v>0.21</v>
      </c>
      <c r="AS99">
        <v>12</v>
      </c>
      <c r="AT99">
        <v>13</v>
      </c>
      <c r="AU99">
        <v>17</v>
      </c>
      <c r="AV99">
        <v>1</v>
      </c>
      <c r="AW99">
        <v>22</v>
      </c>
      <c r="AX99">
        <v>4</v>
      </c>
      <c r="AY99">
        <v>38</v>
      </c>
      <c r="AZ99" t="s">
        <v>95</v>
      </c>
      <c r="BA99">
        <v>6.51</v>
      </c>
      <c r="BB99">
        <v>6.77</v>
      </c>
      <c r="BC99">
        <v>346.8</v>
      </c>
      <c r="BD99">
        <v>3172.5</v>
      </c>
      <c r="BE99">
        <v>698.72</v>
      </c>
      <c r="BF99">
        <v>14.462756412559999</v>
      </c>
      <c r="BG99">
        <v>76.173184615384699</v>
      </c>
      <c r="BH99" t="s">
        <v>268</v>
      </c>
    </row>
    <row r="100" spans="1:60" x14ac:dyDescent="0.3">
      <c r="A100" t="s">
        <v>110</v>
      </c>
      <c r="B100" t="s">
        <v>110</v>
      </c>
      <c r="C100">
        <v>123</v>
      </c>
      <c r="D100">
        <v>2020</v>
      </c>
      <c r="E100" t="s">
        <v>106</v>
      </c>
      <c r="F100" t="s">
        <v>107</v>
      </c>
      <c r="G100">
        <v>3</v>
      </c>
      <c r="H100" t="s">
        <v>51</v>
      </c>
      <c r="I100" t="s">
        <v>108</v>
      </c>
      <c r="J100" t="s">
        <v>53</v>
      </c>
      <c r="K100" t="s">
        <v>271</v>
      </c>
      <c r="L100">
        <v>6912</v>
      </c>
      <c r="M100">
        <f t="shared" si="5"/>
        <v>2430</v>
      </c>
      <c r="N100" s="1">
        <v>2394</v>
      </c>
      <c r="O100" t="s">
        <v>54</v>
      </c>
      <c r="P100" t="s">
        <v>55</v>
      </c>
      <c r="Q100" t="s">
        <v>56</v>
      </c>
      <c r="R100" t="s">
        <v>282</v>
      </c>
      <c r="S100" t="s">
        <v>263</v>
      </c>
      <c r="T100" t="s">
        <v>278</v>
      </c>
      <c r="U100" t="s">
        <v>57</v>
      </c>
      <c r="V100" t="s">
        <v>53</v>
      </c>
      <c r="W100">
        <v>1.1299999999999999</v>
      </c>
      <c r="X100">
        <v>0.57999999999999996</v>
      </c>
      <c r="Y100">
        <v>157.8655194458</v>
      </c>
      <c r="Z100">
        <v>49.34</v>
      </c>
      <c r="AC100">
        <v>4.7</v>
      </c>
      <c r="AD100">
        <v>43</v>
      </c>
      <c r="AE100">
        <v>239</v>
      </c>
      <c r="AF100">
        <v>1881</v>
      </c>
      <c r="AG100">
        <v>366</v>
      </c>
      <c r="AH100">
        <v>798</v>
      </c>
      <c r="AI100">
        <f>AD100/AH100*100</f>
        <v>5.3884711779448615</v>
      </c>
      <c r="AJ100">
        <v>0.51700000000000002</v>
      </c>
      <c r="AK100">
        <v>5.27</v>
      </c>
      <c r="AL100">
        <v>296</v>
      </c>
      <c r="AM100">
        <v>8.6</v>
      </c>
      <c r="AN100">
        <v>2.89</v>
      </c>
      <c r="AO100">
        <v>11.7</v>
      </c>
      <c r="AQ100">
        <v>2.4</v>
      </c>
      <c r="AR100">
        <v>0.25</v>
      </c>
      <c r="AS100">
        <v>11.7</v>
      </c>
      <c r="AT100">
        <v>16</v>
      </c>
      <c r="AU100">
        <v>15</v>
      </c>
      <c r="AV100">
        <v>1</v>
      </c>
      <c r="AW100">
        <v>18</v>
      </c>
      <c r="AX100">
        <v>41</v>
      </c>
      <c r="AY100">
        <v>41</v>
      </c>
      <c r="AZ100" t="s">
        <v>59</v>
      </c>
      <c r="BA100">
        <v>6.2</v>
      </c>
      <c r="BB100">
        <v>6.55</v>
      </c>
      <c r="BC100">
        <v>41.52</v>
      </c>
      <c r="BD100">
        <v>2821.5</v>
      </c>
      <c r="BE100">
        <v>644.16</v>
      </c>
      <c r="BF100">
        <v>15.652519237691999</v>
      </c>
      <c r="BG100">
        <v>83.881384615385002</v>
      </c>
      <c r="BH100" t="s">
        <v>268</v>
      </c>
    </row>
    <row r="101" spans="1:60" x14ac:dyDescent="0.3">
      <c r="A101" t="s">
        <v>111</v>
      </c>
      <c r="B101" t="s">
        <v>111</v>
      </c>
      <c r="C101">
        <v>124</v>
      </c>
      <c r="D101">
        <v>2020</v>
      </c>
      <c r="E101" t="s">
        <v>106</v>
      </c>
      <c r="F101" t="s">
        <v>107</v>
      </c>
      <c r="G101">
        <v>4</v>
      </c>
      <c r="H101" t="s">
        <v>51</v>
      </c>
      <c r="I101" t="s">
        <v>108</v>
      </c>
      <c r="J101" t="s">
        <v>53</v>
      </c>
      <c r="K101" t="s">
        <v>271</v>
      </c>
      <c r="L101">
        <v>6912</v>
      </c>
      <c r="M101">
        <f t="shared" si="5"/>
        <v>2430</v>
      </c>
      <c r="N101" s="1">
        <v>2394</v>
      </c>
      <c r="O101" t="s">
        <v>54</v>
      </c>
      <c r="P101" t="s">
        <v>55</v>
      </c>
      <c r="Q101" t="s">
        <v>56</v>
      </c>
      <c r="R101" t="s">
        <v>282</v>
      </c>
      <c r="S101" t="s">
        <v>263</v>
      </c>
      <c r="T101" t="s">
        <v>278</v>
      </c>
      <c r="U101" t="s">
        <v>57</v>
      </c>
      <c r="V101" t="s">
        <v>53</v>
      </c>
      <c r="W101">
        <v>0.69</v>
      </c>
      <c r="X101">
        <v>0.47</v>
      </c>
      <c r="Y101">
        <v>1648.7223938888901</v>
      </c>
      <c r="Z101">
        <v>74.462000000000003</v>
      </c>
      <c r="AC101">
        <v>5.2</v>
      </c>
      <c r="AD101">
        <v>31.3</v>
      </c>
      <c r="AE101">
        <v>265</v>
      </c>
      <c r="AF101">
        <v>2152</v>
      </c>
      <c r="AG101">
        <v>39</v>
      </c>
      <c r="AH101">
        <v>692</v>
      </c>
      <c r="AI101">
        <f>AD101/AH101*100</f>
        <v>4.5231213872832372</v>
      </c>
      <c r="AJ101">
        <v>0.67900000000000005</v>
      </c>
      <c r="AK101">
        <v>5.4</v>
      </c>
      <c r="AL101">
        <v>269</v>
      </c>
      <c r="AM101">
        <v>1.4</v>
      </c>
      <c r="AN101">
        <v>3.2</v>
      </c>
      <c r="AO101">
        <v>9.32</v>
      </c>
      <c r="AQ101">
        <v>3.9</v>
      </c>
      <c r="AR101">
        <v>0.24199999999999999</v>
      </c>
      <c r="AS101">
        <v>12.8</v>
      </c>
      <c r="AT101">
        <v>1</v>
      </c>
      <c r="AU101">
        <v>12</v>
      </c>
      <c r="AV101">
        <v>1</v>
      </c>
      <c r="AW101">
        <v>35</v>
      </c>
      <c r="AX101">
        <v>32</v>
      </c>
      <c r="AY101">
        <v>33</v>
      </c>
      <c r="AZ101" t="s">
        <v>95</v>
      </c>
      <c r="BA101">
        <v>6.51</v>
      </c>
      <c r="BB101">
        <v>6.76</v>
      </c>
      <c r="BC101">
        <v>445.2</v>
      </c>
      <c r="BD101">
        <v>3228</v>
      </c>
      <c r="BE101">
        <v>686.4</v>
      </c>
      <c r="BF101">
        <v>14.38769237692</v>
      </c>
      <c r="BG101">
        <v>85.131538461538497</v>
      </c>
      <c r="BH101" t="s">
        <v>268</v>
      </c>
    </row>
    <row r="102" spans="1:60" x14ac:dyDescent="0.3">
      <c r="A102" t="s">
        <v>112</v>
      </c>
      <c r="B102" t="s">
        <v>112</v>
      </c>
      <c r="C102">
        <v>125</v>
      </c>
      <c r="D102">
        <v>2020</v>
      </c>
      <c r="E102" t="s">
        <v>106</v>
      </c>
      <c r="F102" t="s">
        <v>107</v>
      </c>
      <c r="G102">
        <v>1</v>
      </c>
      <c r="H102" t="s">
        <v>61</v>
      </c>
      <c r="I102" t="s">
        <v>108</v>
      </c>
      <c r="J102" t="s">
        <v>53</v>
      </c>
      <c r="K102" t="s">
        <v>271</v>
      </c>
      <c r="L102">
        <v>6912</v>
      </c>
      <c r="M102">
        <f t="shared" si="5"/>
        <v>2430</v>
      </c>
      <c r="N102" s="1">
        <v>2394</v>
      </c>
      <c r="O102" t="s">
        <v>54</v>
      </c>
      <c r="P102" t="s">
        <v>55</v>
      </c>
      <c r="Q102" t="s">
        <v>56</v>
      </c>
      <c r="R102" t="s">
        <v>282</v>
      </c>
      <c r="S102" t="s">
        <v>263</v>
      </c>
      <c r="T102" t="s">
        <v>278</v>
      </c>
      <c r="U102" t="s">
        <v>57</v>
      </c>
      <c r="V102" t="s">
        <v>53</v>
      </c>
      <c r="W102">
        <v>0.06</v>
      </c>
      <c r="X102">
        <v>0.10557049558202074</v>
      </c>
      <c r="Z102">
        <v>44.222999999999999</v>
      </c>
    </row>
    <row r="103" spans="1:60" x14ac:dyDescent="0.3">
      <c r="A103" t="s">
        <v>113</v>
      </c>
      <c r="B103" t="s">
        <v>113</v>
      </c>
      <c r="C103">
        <v>126</v>
      </c>
      <c r="D103">
        <v>2020</v>
      </c>
      <c r="E103" t="s">
        <v>106</v>
      </c>
      <c r="F103" t="s">
        <v>107</v>
      </c>
      <c r="G103">
        <v>2</v>
      </c>
      <c r="H103" t="s">
        <v>61</v>
      </c>
      <c r="I103" t="s">
        <v>108</v>
      </c>
      <c r="J103" t="s">
        <v>53</v>
      </c>
      <c r="K103" t="s">
        <v>271</v>
      </c>
      <c r="L103">
        <v>6912</v>
      </c>
      <c r="M103">
        <f t="shared" si="5"/>
        <v>2430</v>
      </c>
      <c r="N103" s="1">
        <v>2394</v>
      </c>
      <c r="O103" t="s">
        <v>54</v>
      </c>
      <c r="P103" t="s">
        <v>55</v>
      </c>
      <c r="Q103" t="s">
        <v>56</v>
      </c>
      <c r="R103" t="s">
        <v>282</v>
      </c>
      <c r="S103" t="s">
        <v>263</v>
      </c>
      <c r="T103" t="s">
        <v>278</v>
      </c>
      <c r="U103" t="s">
        <v>57</v>
      </c>
      <c r="V103" t="s">
        <v>53</v>
      </c>
      <c r="W103">
        <v>0.12688953488372093</v>
      </c>
      <c r="X103">
        <v>0.28100268920476373</v>
      </c>
      <c r="Z103">
        <v>36.92</v>
      </c>
    </row>
    <row r="104" spans="1:60" x14ac:dyDescent="0.3">
      <c r="A104" t="s">
        <v>114</v>
      </c>
      <c r="B104" t="s">
        <v>114</v>
      </c>
      <c r="C104">
        <v>127</v>
      </c>
      <c r="D104">
        <v>2020</v>
      </c>
      <c r="E104" t="s">
        <v>106</v>
      </c>
      <c r="F104" t="s">
        <v>107</v>
      </c>
      <c r="G104">
        <v>3</v>
      </c>
      <c r="H104" t="s">
        <v>61</v>
      </c>
      <c r="I104" t="s">
        <v>108</v>
      </c>
      <c r="J104" t="s">
        <v>53</v>
      </c>
      <c r="K104" t="s">
        <v>271</v>
      </c>
      <c r="L104">
        <v>6912</v>
      </c>
      <c r="M104">
        <f t="shared" si="5"/>
        <v>2430</v>
      </c>
      <c r="N104" s="1">
        <v>2394</v>
      </c>
      <c r="O104" t="s">
        <v>54</v>
      </c>
      <c r="P104" t="s">
        <v>55</v>
      </c>
      <c r="Q104" t="s">
        <v>56</v>
      </c>
      <c r="R104" t="s">
        <v>282</v>
      </c>
      <c r="S104" t="s">
        <v>263</v>
      </c>
      <c r="T104" t="s">
        <v>278</v>
      </c>
      <c r="U104" t="s">
        <v>57</v>
      </c>
      <c r="V104" t="s">
        <v>53</v>
      </c>
      <c r="W104">
        <v>0.21057412790697674</v>
      </c>
      <c r="X104">
        <v>0.1402612370341913</v>
      </c>
      <c r="Z104">
        <v>35.44</v>
      </c>
    </row>
    <row r="105" spans="1:60" x14ac:dyDescent="0.3">
      <c r="A105" t="s">
        <v>115</v>
      </c>
      <c r="B105" t="s">
        <v>115</v>
      </c>
      <c r="C105">
        <v>128</v>
      </c>
      <c r="D105">
        <v>2020</v>
      </c>
      <c r="E105" t="s">
        <v>106</v>
      </c>
      <c r="F105" t="s">
        <v>107</v>
      </c>
      <c r="G105">
        <v>4</v>
      </c>
      <c r="H105" t="s">
        <v>61</v>
      </c>
      <c r="I105" t="s">
        <v>108</v>
      </c>
      <c r="J105" t="s">
        <v>53</v>
      </c>
      <c r="K105" t="s">
        <v>271</v>
      </c>
      <c r="L105">
        <v>6912</v>
      </c>
      <c r="M105">
        <f t="shared" si="5"/>
        <v>2430</v>
      </c>
      <c r="N105" s="1">
        <v>2394</v>
      </c>
      <c r="O105" t="s">
        <v>54</v>
      </c>
      <c r="P105" t="s">
        <v>55</v>
      </c>
      <c r="Q105" t="s">
        <v>56</v>
      </c>
      <c r="R105" t="s">
        <v>282</v>
      </c>
      <c r="S105" t="s">
        <v>263</v>
      </c>
      <c r="T105" t="s">
        <v>278</v>
      </c>
      <c r="U105" t="s">
        <v>57</v>
      </c>
      <c r="V105" t="s">
        <v>53</v>
      </c>
      <c r="W105">
        <v>0.15603197674418606</v>
      </c>
      <c r="X105">
        <v>0.10053784095274683</v>
      </c>
      <c r="Z105">
        <v>35.585999999999999</v>
      </c>
    </row>
    <row r="106" spans="1:60" x14ac:dyDescent="0.3">
      <c r="A106" t="s">
        <v>116</v>
      </c>
      <c r="B106" t="s">
        <v>116</v>
      </c>
      <c r="C106">
        <v>129</v>
      </c>
      <c r="D106">
        <v>2020</v>
      </c>
      <c r="E106" t="s">
        <v>117</v>
      </c>
      <c r="F106" t="s">
        <v>24</v>
      </c>
      <c r="G106">
        <v>1</v>
      </c>
      <c r="H106" t="s">
        <v>51</v>
      </c>
      <c r="I106" t="s">
        <v>118</v>
      </c>
      <c r="J106" t="s">
        <v>69</v>
      </c>
      <c r="K106" t="s">
        <v>272</v>
      </c>
      <c r="L106" s="1">
        <v>0</v>
      </c>
      <c r="M106" s="1">
        <v>0</v>
      </c>
      <c r="N106" s="1">
        <f t="shared" ref="N106:N113" si="6">L106/3</f>
        <v>0</v>
      </c>
      <c r="O106" t="s">
        <v>70</v>
      </c>
      <c r="P106" t="s">
        <v>71</v>
      </c>
      <c r="Q106" t="s">
        <v>72</v>
      </c>
      <c r="R106" t="s">
        <v>284</v>
      </c>
      <c r="S106" t="s">
        <v>264</v>
      </c>
      <c r="T106" t="s">
        <v>279</v>
      </c>
      <c r="U106" t="s">
        <v>54</v>
      </c>
      <c r="V106" t="s">
        <v>73</v>
      </c>
      <c r="W106">
        <v>0.06</v>
      </c>
      <c r="X106">
        <v>3.5000000000000003E-2</v>
      </c>
      <c r="Y106">
        <v>972.99473684199995</v>
      </c>
      <c r="Z106">
        <v>5.3840000000000003</v>
      </c>
      <c r="AC106">
        <v>4.62</v>
      </c>
      <c r="AD106">
        <v>62.9</v>
      </c>
      <c r="AE106">
        <v>219</v>
      </c>
      <c r="AF106">
        <v>2499</v>
      </c>
      <c r="AG106">
        <v>331</v>
      </c>
      <c r="AH106">
        <v>981</v>
      </c>
      <c r="AI106">
        <f>AD106/AH106*100</f>
        <v>6.4118246687054032</v>
      </c>
      <c r="AJ106">
        <v>0.53500000000000003</v>
      </c>
      <c r="AK106">
        <v>2.56</v>
      </c>
      <c r="AL106">
        <v>217</v>
      </c>
      <c r="AM106">
        <v>17.100000000000001</v>
      </c>
      <c r="AN106">
        <v>2.96</v>
      </c>
      <c r="AO106">
        <v>17.899999999999999</v>
      </c>
      <c r="AQ106">
        <v>2.2400000000000002</v>
      </c>
      <c r="AR106">
        <v>0.17899999999999999</v>
      </c>
      <c r="AS106">
        <v>12.5</v>
      </c>
      <c r="AT106">
        <v>4</v>
      </c>
      <c r="AU106">
        <v>8</v>
      </c>
      <c r="AV106">
        <v>9</v>
      </c>
      <c r="AW106">
        <v>37</v>
      </c>
      <c r="AX106">
        <v>21</v>
      </c>
      <c r="AY106">
        <v>42</v>
      </c>
      <c r="AZ106" t="s">
        <v>39</v>
      </c>
      <c r="BA106">
        <v>6.53</v>
      </c>
      <c r="BB106">
        <v>6.69</v>
      </c>
      <c r="BC106">
        <v>367.92</v>
      </c>
      <c r="BD106">
        <v>3748.5</v>
      </c>
      <c r="BE106">
        <v>582.55999999999995</v>
      </c>
      <c r="BF106">
        <v>15.99275641256</v>
      </c>
      <c r="BG106">
        <v>84.929984615384598</v>
      </c>
      <c r="BH106" t="s">
        <v>268</v>
      </c>
    </row>
    <row r="107" spans="1:60" x14ac:dyDescent="0.3">
      <c r="A107" t="s">
        <v>120</v>
      </c>
      <c r="B107" t="s">
        <v>120</v>
      </c>
      <c r="C107">
        <v>130</v>
      </c>
      <c r="D107">
        <v>2020</v>
      </c>
      <c r="E107" t="s">
        <v>117</v>
      </c>
      <c r="F107" t="s">
        <v>24</v>
      </c>
      <c r="G107">
        <v>2</v>
      </c>
      <c r="H107" t="s">
        <v>51</v>
      </c>
      <c r="I107" t="s">
        <v>118</v>
      </c>
      <c r="J107" t="s">
        <v>69</v>
      </c>
      <c r="K107" t="s">
        <v>272</v>
      </c>
      <c r="L107" s="1">
        <v>0</v>
      </c>
      <c r="M107" s="1">
        <v>0</v>
      </c>
      <c r="N107" s="1">
        <f t="shared" si="6"/>
        <v>0</v>
      </c>
      <c r="O107" t="s">
        <v>70</v>
      </c>
      <c r="P107" t="s">
        <v>71</v>
      </c>
      <c r="Q107" t="s">
        <v>72</v>
      </c>
      <c r="R107" t="s">
        <v>284</v>
      </c>
      <c r="S107" t="s">
        <v>264</v>
      </c>
      <c r="T107" t="s">
        <v>279</v>
      </c>
      <c r="U107" t="s">
        <v>54</v>
      </c>
      <c r="V107" t="s">
        <v>73</v>
      </c>
      <c r="W107">
        <v>0.06</v>
      </c>
      <c r="X107">
        <v>3.5000000000000003E-2</v>
      </c>
      <c r="Y107">
        <v>11.12134736842</v>
      </c>
      <c r="Z107">
        <v>49.381</v>
      </c>
      <c r="AC107">
        <v>4.97</v>
      </c>
      <c r="AD107">
        <v>42.1</v>
      </c>
      <c r="AE107">
        <v>226</v>
      </c>
      <c r="AF107">
        <v>2445</v>
      </c>
      <c r="AG107">
        <v>399</v>
      </c>
      <c r="AH107">
        <v>993</v>
      </c>
      <c r="AI107">
        <f>AD107/AH107*100</f>
        <v>4.239677744209466</v>
      </c>
      <c r="AJ107">
        <v>0.496</v>
      </c>
      <c r="AK107">
        <v>3.21</v>
      </c>
      <c r="AL107">
        <v>231</v>
      </c>
      <c r="AM107">
        <v>16.5</v>
      </c>
      <c r="AN107">
        <v>3.9</v>
      </c>
      <c r="AO107">
        <v>21.8</v>
      </c>
      <c r="AQ107">
        <v>2.12</v>
      </c>
      <c r="AR107">
        <v>0.17199999999999999</v>
      </c>
      <c r="AS107">
        <v>12.3</v>
      </c>
      <c r="AT107">
        <v>4</v>
      </c>
      <c r="AU107">
        <v>4</v>
      </c>
      <c r="AV107">
        <v>8</v>
      </c>
      <c r="AW107">
        <v>36</v>
      </c>
      <c r="AX107">
        <v>16</v>
      </c>
      <c r="AY107">
        <v>48</v>
      </c>
      <c r="AZ107" t="s">
        <v>39</v>
      </c>
      <c r="BA107">
        <v>6.35</v>
      </c>
      <c r="BB107">
        <v>6.55</v>
      </c>
      <c r="BC107">
        <v>379.68</v>
      </c>
      <c r="BD107">
        <v>3667.5</v>
      </c>
      <c r="BE107">
        <v>72.239999999999995</v>
      </c>
      <c r="BF107">
        <v>17.981519237692002</v>
      </c>
      <c r="BG107">
        <v>91.469384615384996</v>
      </c>
      <c r="BH107" t="s">
        <v>268</v>
      </c>
    </row>
    <row r="108" spans="1:60" x14ac:dyDescent="0.3">
      <c r="A108" t="s">
        <v>121</v>
      </c>
      <c r="B108" t="s">
        <v>121</v>
      </c>
      <c r="C108">
        <v>131</v>
      </c>
      <c r="D108">
        <v>2020</v>
      </c>
      <c r="E108" t="s">
        <v>117</v>
      </c>
      <c r="F108" t="s">
        <v>24</v>
      </c>
      <c r="G108">
        <v>3</v>
      </c>
      <c r="H108" t="s">
        <v>51</v>
      </c>
      <c r="I108" t="s">
        <v>118</v>
      </c>
      <c r="J108" t="s">
        <v>69</v>
      </c>
      <c r="K108" t="s">
        <v>272</v>
      </c>
      <c r="L108" s="1">
        <v>0</v>
      </c>
      <c r="M108" s="1">
        <v>0</v>
      </c>
      <c r="N108" s="1">
        <f t="shared" si="6"/>
        <v>0</v>
      </c>
      <c r="O108" t="s">
        <v>70</v>
      </c>
      <c r="P108" t="s">
        <v>71</v>
      </c>
      <c r="Q108" t="s">
        <v>72</v>
      </c>
      <c r="R108" t="s">
        <v>284</v>
      </c>
      <c r="S108" t="s">
        <v>264</v>
      </c>
      <c r="T108" t="s">
        <v>279</v>
      </c>
      <c r="U108" t="s">
        <v>54</v>
      </c>
      <c r="V108" t="s">
        <v>73</v>
      </c>
      <c r="W108">
        <v>0.06</v>
      </c>
      <c r="X108">
        <v>0.01</v>
      </c>
      <c r="Y108">
        <v>88.484215259999999</v>
      </c>
      <c r="Z108">
        <v>52.591000000000001</v>
      </c>
      <c r="AC108">
        <v>3.89</v>
      </c>
      <c r="AD108">
        <v>48.4</v>
      </c>
      <c r="AE108">
        <v>118</v>
      </c>
      <c r="AF108">
        <v>22</v>
      </c>
      <c r="AG108">
        <v>234</v>
      </c>
      <c r="AH108">
        <v>828</v>
      </c>
      <c r="AI108">
        <f>AD108/AH108*100</f>
        <v>5.8454106280193239</v>
      </c>
      <c r="AJ108">
        <v>0.53100000000000003</v>
      </c>
      <c r="AK108">
        <v>2.5499999999999998</v>
      </c>
      <c r="AL108">
        <v>22</v>
      </c>
      <c r="AM108">
        <v>1.9</v>
      </c>
      <c r="AN108">
        <v>3.51</v>
      </c>
      <c r="AO108">
        <v>14</v>
      </c>
      <c r="AQ108">
        <v>1.81</v>
      </c>
      <c r="AR108">
        <v>0.14099999999999999</v>
      </c>
      <c r="AS108">
        <v>12.8</v>
      </c>
      <c r="AT108">
        <v>3</v>
      </c>
      <c r="AU108">
        <v>7</v>
      </c>
      <c r="AV108">
        <v>9</v>
      </c>
      <c r="AW108">
        <v>48</v>
      </c>
      <c r="AX108">
        <v>19</v>
      </c>
      <c r="AY108">
        <v>33</v>
      </c>
      <c r="AZ108" t="s">
        <v>99</v>
      </c>
      <c r="BA108">
        <v>6.54</v>
      </c>
      <c r="BB108">
        <v>6.78</v>
      </c>
      <c r="BC108">
        <v>198.24</v>
      </c>
      <c r="BD108">
        <v>33</v>
      </c>
      <c r="BE108">
        <v>411.84</v>
      </c>
      <c r="BF108">
        <v>12.861538461538</v>
      </c>
      <c r="BG108">
        <v>74.183176923770006</v>
      </c>
      <c r="BH108" t="s">
        <v>267</v>
      </c>
    </row>
    <row r="109" spans="1:60" x14ac:dyDescent="0.3">
      <c r="A109" t="s">
        <v>122</v>
      </c>
      <c r="B109" t="s">
        <v>122</v>
      </c>
      <c r="C109">
        <v>132</v>
      </c>
      <c r="D109">
        <v>2020</v>
      </c>
      <c r="E109" t="s">
        <v>117</v>
      </c>
      <c r="F109" t="s">
        <v>24</v>
      </c>
      <c r="G109">
        <v>4</v>
      </c>
      <c r="H109" t="s">
        <v>51</v>
      </c>
      <c r="I109" t="s">
        <v>118</v>
      </c>
      <c r="J109" t="s">
        <v>69</v>
      </c>
      <c r="K109" t="s">
        <v>272</v>
      </c>
      <c r="L109" s="1">
        <v>0</v>
      </c>
      <c r="M109" s="1">
        <v>0</v>
      </c>
      <c r="N109" s="1">
        <f t="shared" si="6"/>
        <v>0</v>
      </c>
      <c r="O109" t="s">
        <v>70</v>
      </c>
      <c r="P109" t="s">
        <v>71</v>
      </c>
      <c r="Q109" t="s">
        <v>72</v>
      </c>
      <c r="R109" t="s">
        <v>284</v>
      </c>
      <c r="S109" t="s">
        <v>264</v>
      </c>
      <c r="T109" t="s">
        <v>279</v>
      </c>
      <c r="U109" t="s">
        <v>54</v>
      </c>
      <c r="V109" t="s">
        <v>73</v>
      </c>
      <c r="W109">
        <v>0.06</v>
      </c>
      <c r="X109">
        <v>3.5000000000000003E-2</v>
      </c>
      <c r="Y109">
        <v>832.75484215259996</v>
      </c>
      <c r="Z109">
        <v>59.4</v>
      </c>
      <c r="AC109">
        <v>4.95</v>
      </c>
      <c r="AD109">
        <v>34.200000000000003</v>
      </c>
      <c r="AE109">
        <v>319</v>
      </c>
      <c r="AF109">
        <v>2455</v>
      </c>
      <c r="AG109">
        <v>336</v>
      </c>
      <c r="AH109">
        <v>888</v>
      </c>
      <c r="AI109">
        <f>AD109/AH109*100</f>
        <v>3.8513513513513518</v>
      </c>
      <c r="AJ109">
        <v>0.67800000000000005</v>
      </c>
      <c r="AK109">
        <v>3.4</v>
      </c>
      <c r="AL109">
        <v>219</v>
      </c>
      <c r="AM109">
        <v>17.7</v>
      </c>
      <c r="AN109">
        <v>3.5</v>
      </c>
      <c r="AO109">
        <v>15.9</v>
      </c>
      <c r="AQ109">
        <v>2.34</v>
      </c>
      <c r="AR109">
        <v>0.19500000000000001</v>
      </c>
      <c r="AS109">
        <v>12</v>
      </c>
      <c r="AT109">
        <v>5</v>
      </c>
      <c r="AU109">
        <v>11</v>
      </c>
      <c r="AV109">
        <v>11</v>
      </c>
      <c r="AW109">
        <v>24</v>
      </c>
      <c r="AX109">
        <v>27</v>
      </c>
      <c r="AY109">
        <v>49</v>
      </c>
      <c r="AZ109" t="s">
        <v>39</v>
      </c>
      <c r="BA109">
        <v>6.72</v>
      </c>
      <c r="BB109">
        <v>6.74</v>
      </c>
      <c r="BC109">
        <v>535.91999999999996</v>
      </c>
      <c r="BD109">
        <v>3682.5</v>
      </c>
      <c r="BE109">
        <v>591.36</v>
      </c>
      <c r="BF109">
        <v>15.477326923769001</v>
      </c>
      <c r="BG109">
        <v>72.667538461538001</v>
      </c>
      <c r="BH109" t="s">
        <v>268</v>
      </c>
    </row>
    <row r="110" spans="1:60" x14ac:dyDescent="0.3">
      <c r="A110" t="s">
        <v>123</v>
      </c>
      <c r="B110" t="s">
        <v>123</v>
      </c>
      <c r="C110">
        <v>133</v>
      </c>
      <c r="D110">
        <v>2020</v>
      </c>
      <c r="E110" t="s">
        <v>117</v>
      </c>
      <c r="F110" t="s">
        <v>24</v>
      </c>
      <c r="G110">
        <v>1</v>
      </c>
      <c r="H110" t="s">
        <v>61</v>
      </c>
      <c r="I110" t="s">
        <v>118</v>
      </c>
      <c r="J110" t="s">
        <v>69</v>
      </c>
      <c r="K110" t="s">
        <v>272</v>
      </c>
      <c r="L110" s="1">
        <v>0</v>
      </c>
      <c r="M110" s="1">
        <v>0</v>
      </c>
      <c r="N110" s="1">
        <f t="shared" si="6"/>
        <v>0</v>
      </c>
      <c r="O110" t="s">
        <v>70</v>
      </c>
      <c r="P110" t="s">
        <v>71</v>
      </c>
      <c r="Q110" t="s">
        <v>72</v>
      </c>
      <c r="R110" t="s">
        <v>284</v>
      </c>
      <c r="S110" t="s">
        <v>264</v>
      </c>
      <c r="T110" t="s">
        <v>279</v>
      </c>
      <c r="U110" t="s">
        <v>54</v>
      </c>
      <c r="V110" t="s">
        <v>73</v>
      </c>
      <c r="W110">
        <v>0.02</v>
      </c>
      <c r="X110">
        <v>0.01</v>
      </c>
      <c r="Z110">
        <v>52.33</v>
      </c>
    </row>
    <row r="111" spans="1:60" x14ac:dyDescent="0.3">
      <c r="A111" t="s">
        <v>124</v>
      </c>
      <c r="B111" t="s">
        <v>124</v>
      </c>
      <c r="C111">
        <v>134</v>
      </c>
      <c r="D111">
        <v>2020</v>
      </c>
      <c r="E111" t="s">
        <v>117</v>
      </c>
      <c r="F111" t="s">
        <v>24</v>
      </c>
      <c r="G111">
        <v>2</v>
      </c>
      <c r="H111" t="s">
        <v>61</v>
      </c>
      <c r="I111" t="s">
        <v>118</v>
      </c>
      <c r="J111" t="s">
        <v>69</v>
      </c>
      <c r="K111" t="s">
        <v>272</v>
      </c>
      <c r="L111" s="1">
        <v>0</v>
      </c>
      <c r="M111" s="1">
        <v>0</v>
      </c>
      <c r="N111" s="1">
        <f t="shared" si="6"/>
        <v>0</v>
      </c>
      <c r="O111" t="s">
        <v>70</v>
      </c>
      <c r="P111" t="s">
        <v>71</v>
      </c>
      <c r="Q111" t="s">
        <v>72</v>
      </c>
      <c r="R111" t="s">
        <v>284</v>
      </c>
      <c r="S111" t="s">
        <v>264</v>
      </c>
      <c r="T111" t="s">
        <v>279</v>
      </c>
      <c r="U111" t="s">
        <v>54</v>
      </c>
      <c r="V111" t="s">
        <v>73</v>
      </c>
      <c r="W111">
        <v>0.02</v>
      </c>
      <c r="X111">
        <v>0.01</v>
      </c>
      <c r="Z111">
        <v>37.729999999999997</v>
      </c>
    </row>
    <row r="112" spans="1:60" x14ac:dyDescent="0.3">
      <c r="A112" t="s">
        <v>125</v>
      </c>
      <c r="B112" t="s">
        <v>125</v>
      </c>
      <c r="C112">
        <v>135</v>
      </c>
      <c r="D112">
        <v>2020</v>
      </c>
      <c r="E112" t="s">
        <v>117</v>
      </c>
      <c r="F112" t="s">
        <v>24</v>
      </c>
      <c r="G112">
        <v>3</v>
      </c>
      <c r="H112" t="s">
        <v>61</v>
      </c>
      <c r="I112" t="s">
        <v>118</v>
      </c>
      <c r="J112" t="s">
        <v>69</v>
      </c>
      <c r="K112" t="s">
        <v>272</v>
      </c>
      <c r="L112" s="1">
        <v>0</v>
      </c>
      <c r="M112" s="1">
        <v>0</v>
      </c>
      <c r="N112" s="1">
        <f t="shared" si="6"/>
        <v>0</v>
      </c>
      <c r="O112" t="s">
        <v>70</v>
      </c>
      <c r="P112" t="s">
        <v>71</v>
      </c>
      <c r="Q112" t="s">
        <v>72</v>
      </c>
      <c r="R112" t="s">
        <v>284</v>
      </c>
      <c r="S112" t="s">
        <v>264</v>
      </c>
      <c r="T112" t="s">
        <v>279</v>
      </c>
      <c r="U112" t="s">
        <v>54</v>
      </c>
      <c r="V112" t="s">
        <v>73</v>
      </c>
      <c r="W112">
        <v>0.02</v>
      </c>
      <c r="X112">
        <v>0.01</v>
      </c>
      <c r="Z112">
        <v>37.93</v>
      </c>
    </row>
    <row r="113" spans="1:60" x14ac:dyDescent="0.3">
      <c r="A113" t="s">
        <v>126</v>
      </c>
      <c r="B113" t="s">
        <v>126</v>
      </c>
      <c r="C113">
        <v>136</v>
      </c>
      <c r="D113">
        <v>2020</v>
      </c>
      <c r="E113" t="s">
        <v>117</v>
      </c>
      <c r="F113" t="s">
        <v>24</v>
      </c>
      <c r="G113">
        <v>4</v>
      </c>
      <c r="H113" t="s">
        <v>61</v>
      </c>
      <c r="I113" t="s">
        <v>118</v>
      </c>
      <c r="J113" t="s">
        <v>69</v>
      </c>
      <c r="K113" t="s">
        <v>272</v>
      </c>
      <c r="L113" s="1">
        <v>0</v>
      </c>
      <c r="M113" s="1">
        <v>0</v>
      </c>
      <c r="N113" s="1">
        <f t="shared" si="6"/>
        <v>0</v>
      </c>
      <c r="O113" t="s">
        <v>70</v>
      </c>
      <c r="P113" t="s">
        <v>71</v>
      </c>
      <c r="Q113" t="s">
        <v>72</v>
      </c>
      <c r="R113" t="s">
        <v>284</v>
      </c>
      <c r="S113" t="s">
        <v>264</v>
      </c>
      <c r="T113" t="s">
        <v>279</v>
      </c>
      <c r="U113" t="s">
        <v>54</v>
      </c>
      <c r="V113" t="s">
        <v>73</v>
      </c>
      <c r="W113">
        <v>0.02</v>
      </c>
      <c r="X113">
        <v>0.01</v>
      </c>
      <c r="Z113">
        <v>35.921999999999997</v>
      </c>
    </row>
    <row r="114" spans="1:60" x14ac:dyDescent="0.3">
      <c r="A114" t="s">
        <v>127</v>
      </c>
      <c r="B114" t="s">
        <v>127</v>
      </c>
      <c r="C114">
        <v>137</v>
      </c>
      <c r="D114">
        <v>2020</v>
      </c>
      <c r="E114" t="s">
        <v>128</v>
      </c>
      <c r="F114" t="s">
        <v>129</v>
      </c>
      <c r="G114">
        <v>1</v>
      </c>
      <c r="H114" t="s">
        <v>51</v>
      </c>
      <c r="I114" t="s">
        <v>130</v>
      </c>
      <c r="J114" t="s">
        <v>58</v>
      </c>
      <c r="K114" t="s">
        <v>270</v>
      </c>
      <c r="L114">
        <v>2916</v>
      </c>
      <c r="M114">
        <f t="shared" ref="M114:M121" si="7">918+918</f>
        <v>1836</v>
      </c>
      <c r="N114" s="1">
        <v>666</v>
      </c>
      <c r="O114" t="s">
        <v>54</v>
      </c>
      <c r="P114" t="s">
        <v>71</v>
      </c>
      <c r="Q114" t="s">
        <v>131</v>
      </c>
      <c r="R114" t="s">
        <v>283</v>
      </c>
      <c r="S114" t="s">
        <v>263</v>
      </c>
      <c r="T114" t="s">
        <v>277</v>
      </c>
      <c r="U114" t="s">
        <v>83</v>
      </c>
      <c r="V114" t="s">
        <v>94</v>
      </c>
      <c r="W114">
        <v>1.16425447495379</v>
      </c>
      <c r="X114">
        <v>0.336632261034294</v>
      </c>
      <c r="Y114">
        <v>972.89431578947006</v>
      </c>
      <c r="Z114">
        <v>75.950999999999993</v>
      </c>
      <c r="AC114">
        <v>6.13</v>
      </c>
      <c r="AD114">
        <v>113</v>
      </c>
      <c r="AE114">
        <v>7</v>
      </c>
      <c r="AF114">
        <v>1442</v>
      </c>
      <c r="AG114">
        <v>59</v>
      </c>
      <c r="AH114">
        <v>153</v>
      </c>
      <c r="AI114">
        <f>AD114/AH114*100</f>
        <v>73.856209150326805</v>
      </c>
      <c r="AJ114">
        <v>0.33500000000000002</v>
      </c>
      <c r="AK114">
        <v>8.51</v>
      </c>
      <c r="AL114">
        <v>194</v>
      </c>
      <c r="AM114">
        <v>9.3699999999999992</v>
      </c>
      <c r="AN114">
        <v>6.18</v>
      </c>
      <c r="AO114">
        <v>3.54</v>
      </c>
      <c r="AQ114">
        <v>2.61</v>
      </c>
      <c r="AR114">
        <v>0.193</v>
      </c>
      <c r="AS114">
        <v>13.6</v>
      </c>
      <c r="AT114">
        <v>8</v>
      </c>
      <c r="AU114">
        <v>7</v>
      </c>
      <c r="AV114">
        <v>3</v>
      </c>
      <c r="AW114">
        <v>74</v>
      </c>
      <c r="AX114">
        <v>18</v>
      </c>
      <c r="AY114">
        <v>8</v>
      </c>
      <c r="AZ114" t="s">
        <v>85</v>
      </c>
      <c r="BA114">
        <v>6.7</v>
      </c>
      <c r="BB114">
        <v>6.47</v>
      </c>
      <c r="BC114">
        <v>117.6</v>
      </c>
      <c r="BD114">
        <v>2163</v>
      </c>
      <c r="BE114">
        <v>13.84</v>
      </c>
      <c r="BF114">
        <v>12.359358974359001</v>
      </c>
      <c r="BG114">
        <v>13.266738461538001</v>
      </c>
      <c r="BH114" t="s">
        <v>266</v>
      </c>
    </row>
    <row r="115" spans="1:60" x14ac:dyDescent="0.3">
      <c r="A115" t="s">
        <v>132</v>
      </c>
      <c r="B115" t="s">
        <v>132</v>
      </c>
      <c r="C115">
        <v>138</v>
      </c>
      <c r="D115">
        <v>2020</v>
      </c>
      <c r="E115" t="s">
        <v>128</v>
      </c>
      <c r="F115" t="s">
        <v>129</v>
      </c>
      <c r="G115">
        <v>2</v>
      </c>
      <c r="H115" t="s">
        <v>51</v>
      </c>
      <c r="I115" t="s">
        <v>130</v>
      </c>
      <c r="J115" t="s">
        <v>58</v>
      </c>
      <c r="K115" t="s">
        <v>270</v>
      </c>
      <c r="L115">
        <v>2916</v>
      </c>
      <c r="M115">
        <f t="shared" si="7"/>
        <v>1836</v>
      </c>
      <c r="N115" s="1">
        <v>666</v>
      </c>
      <c r="O115" t="s">
        <v>54</v>
      </c>
      <c r="P115" t="s">
        <v>71</v>
      </c>
      <c r="Q115" t="s">
        <v>131</v>
      </c>
      <c r="R115" t="s">
        <v>283</v>
      </c>
      <c r="S115" t="s">
        <v>263</v>
      </c>
      <c r="T115" t="s">
        <v>277</v>
      </c>
      <c r="U115" t="s">
        <v>83</v>
      </c>
      <c r="V115" t="s">
        <v>94</v>
      </c>
      <c r="W115">
        <v>0.06</v>
      </c>
      <c r="X115">
        <v>8.4485597436396803E-2</v>
      </c>
      <c r="Y115">
        <v>983.41389473684205</v>
      </c>
      <c r="Z115">
        <v>59.35</v>
      </c>
      <c r="AC115">
        <v>5.6</v>
      </c>
      <c r="AD115">
        <v>145</v>
      </c>
      <c r="AE115">
        <v>62.7</v>
      </c>
      <c r="AF115">
        <v>226</v>
      </c>
      <c r="AG115">
        <v>81.3</v>
      </c>
      <c r="AH115">
        <v>1168</v>
      </c>
      <c r="AI115">
        <f>AD115/AH115*100</f>
        <v>12.414383561643834</v>
      </c>
      <c r="AJ115">
        <v>0.63</v>
      </c>
      <c r="AK115">
        <v>9.3699999999999992</v>
      </c>
      <c r="AL115">
        <v>264</v>
      </c>
      <c r="AM115">
        <v>45.5</v>
      </c>
      <c r="AN115">
        <v>7.77</v>
      </c>
      <c r="AO115">
        <v>3.84</v>
      </c>
      <c r="AQ115">
        <v>2.56</v>
      </c>
      <c r="AR115">
        <v>0.22</v>
      </c>
      <c r="AS115">
        <v>12.7</v>
      </c>
      <c r="AT115">
        <v>11</v>
      </c>
      <c r="AU115">
        <v>9</v>
      </c>
      <c r="AV115">
        <v>4</v>
      </c>
      <c r="AW115">
        <v>61</v>
      </c>
      <c r="AX115">
        <v>24</v>
      </c>
      <c r="AY115">
        <v>15</v>
      </c>
      <c r="AZ115" t="s">
        <v>85</v>
      </c>
      <c r="BA115">
        <v>6.78</v>
      </c>
      <c r="BB115">
        <v>6.95</v>
      </c>
      <c r="BC115">
        <v>15.336</v>
      </c>
      <c r="BD115">
        <v>339</v>
      </c>
      <c r="BE115">
        <v>143.88</v>
      </c>
      <c r="BF115">
        <v>9.8624615384615009</v>
      </c>
      <c r="BG115">
        <v>75.774972376923003</v>
      </c>
      <c r="BH115" t="s">
        <v>266</v>
      </c>
    </row>
    <row r="116" spans="1:60" x14ac:dyDescent="0.3">
      <c r="A116" t="s">
        <v>133</v>
      </c>
      <c r="B116" t="s">
        <v>133</v>
      </c>
      <c r="C116">
        <v>139</v>
      </c>
      <c r="D116">
        <v>2020</v>
      </c>
      <c r="E116" t="s">
        <v>128</v>
      </c>
      <c r="F116" t="s">
        <v>129</v>
      </c>
      <c r="G116">
        <v>3</v>
      </c>
      <c r="H116" t="s">
        <v>51</v>
      </c>
      <c r="I116" t="s">
        <v>130</v>
      </c>
      <c r="J116" t="s">
        <v>58</v>
      </c>
      <c r="K116" t="s">
        <v>270</v>
      </c>
      <c r="L116">
        <v>2916</v>
      </c>
      <c r="M116">
        <f t="shared" si="7"/>
        <v>1836</v>
      </c>
      <c r="N116" s="1">
        <v>666</v>
      </c>
      <c r="O116" t="s">
        <v>54</v>
      </c>
      <c r="P116" t="s">
        <v>71</v>
      </c>
      <c r="Q116" t="s">
        <v>131</v>
      </c>
      <c r="R116" t="s">
        <v>283</v>
      </c>
      <c r="S116" t="s">
        <v>263</v>
      </c>
      <c r="T116" t="s">
        <v>277</v>
      </c>
      <c r="U116" t="s">
        <v>83</v>
      </c>
      <c r="V116" t="s">
        <v>94</v>
      </c>
      <c r="W116">
        <v>0.24960548266378099</v>
      </c>
      <c r="X116">
        <v>8.3423330913726307E-2</v>
      </c>
      <c r="Y116">
        <v>961.64715789473996</v>
      </c>
      <c r="Z116">
        <v>74.971999999999994</v>
      </c>
      <c r="AC116">
        <v>5.19</v>
      </c>
      <c r="AD116">
        <v>138</v>
      </c>
      <c r="AE116">
        <v>85</v>
      </c>
      <c r="AF116">
        <v>1562</v>
      </c>
      <c r="AG116">
        <v>7.1</v>
      </c>
      <c r="AH116">
        <v>976</v>
      </c>
      <c r="AI116">
        <f>AD116/AH116*100</f>
        <v>14.139344262295081</v>
      </c>
      <c r="AJ116">
        <v>0.432</v>
      </c>
      <c r="AK116">
        <v>7.95</v>
      </c>
      <c r="AL116">
        <v>282</v>
      </c>
      <c r="AM116">
        <v>111</v>
      </c>
      <c r="AN116">
        <v>8.57</v>
      </c>
      <c r="AO116">
        <v>3.23</v>
      </c>
      <c r="AQ116">
        <v>2.27</v>
      </c>
      <c r="AR116">
        <v>0.192</v>
      </c>
      <c r="AS116">
        <v>11.8</v>
      </c>
      <c r="AT116">
        <v>1</v>
      </c>
      <c r="AU116">
        <v>8</v>
      </c>
      <c r="AV116">
        <v>5</v>
      </c>
      <c r="AW116">
        <v>6</v>
      </c>
      <c r="AX116">
        <v>23</v>
      </c>
      <c r="AY116">
        <v>17</v>
      </c>
      <c r="AZ116" t="s">
        <v>85</v>
      </c>
      <c r="BA116">
        <v>6.8</v>
      </c>
      <c r="BB116">
        <v>6.67</v>
      </c>
      <c r="BC116">
        <v>142.80000000000001</v>
      </c>
      <c r="BD116">
        <v>2343</v>
      </c>
      <c r="BE116">
        <v>123.376</v>
      </c>
      <c r="BF116">
        <v>1.5146435897435999</v>
      </c>
      <c r="BG116">
        <v>78.255433846153906</v>
      </c>
      <c r="BH116" t="s">
        <v>266</v>
      </c>
    </row>
    <row r="117" spans="1:60" x14ac:dyDescent="0.3">
      <c r="A117" t="s">
        <v>135</v>
      </c>
      <c r="B117" t="s">
        <v>135</v>
      </c>
      <c r="C117">
        <v>140</v>
      </c>
      <c r="D117">
        <v>2020</v>
      </c>
      <c r="E117" t="s">
        <v>128</v>
      </c>
      <c r="F117" t="s">
        <v>129</v>
      </c>
      <c r="G117">
        <v>4</v>
      </c>
      <c r="H117" t="s">
        <v>51</v>
      </c>
      <c r="I117" t="s">
        <v>130</v>
      </c>
      <c r="J117" t="s">
        <v>58</v>
      </c>
      <c r="K117" t="s">
        <v>270</v>
      </c>
      <c r="L117">
        <v>2916</v>
      </c>
      <c r="M117">
        <f t="shared" si="7"/>
        <v>1836</v>
      </c>
      <c r="N117" s="1">
        <v>666</v>
      </c>
      <c r="O117" t="s">
        <v>54</v>
      </c>
      <c r="P117" t="s">
        <v>71</v>
      </c>
      <c r="Q117" t="s">
        <v>131</v>
      </c>
      <c r="R117" t="s">
        <v>283</v>
      </c>
      <c r="S117" t="s">
        <v>263</v>
      </c>
      <c r="T117" t="s">
        <v>277</v>
      </c>
      <c r="U117" t="s">
        <v>83</v>
      </c>
      <c r="V117" t="s">
        <v>94</v>
      </c>
      <c r="W117">
        <v>0.25258127057126101</v>
      </c>
      <c r="X117">
        <v>5.1130428624541903E-2</v>
      </c>
      <c r="Y117">
        <v>1227.164215263</v>
      </c>
      <c r="Z117">
        <v>57.268999999999998</v>
      </c>
      <c r="AC117">
        <v>4.17</v>
      </c>
      <c r="AD117">
        <v>214</v>
      </c>
      <c r="AE117">
        <v>48.5</v>
      </c>
      <c r="AF117">
        <v>1639</v>
      </c>
      <c r="AG117">
        <v>66.7</v>
      </c>
      <c r="AH117">
        <v>869</v>
      </c>
      <c r="AI117">
        <f>AD117/AH117*100</f>
        <v>24.62600690448792</v>
      </c>
      <c r="AJ117">
        <v>0.42799999999999999</v>
      </c>
      <c r="AK117">
        <v>7.58</v>
      </c>
      <c r="AL117">
        <v>242</v>
      </c>
      <c r="AM117">
        <v>59.1</v>
      </c>
      <c r="AN117">
        <v>6.3</v>
      </c>
      <c r="AO117">
        <v>3.58</v>
      </c>
      <c r="AQ117">
        <v>1.96</v>
      </c>
      <c r="AR117">
        <v>0.154</v>
      </c>
      <c r="AS117">
        <v>12.7</v>
      </c>
      <c r="AT117">
        <v>15</v>
      </c>
      <c r="AU117">
        <v>9</v>
      </c>
      <c r="AV117">
        <v>6</v>
      </c>
      <c r="AW117">
        <v>57</v>
      </c>
      <c r="AX117">
        <v>3</v>
      </c>
      <c r="AY117">
        <v>13</v>
      </c>
      <c r="AZ117" t="s">
        <v>85</v>
      </c>
      <c r="BA117">
        <v>6.62</v>
      </c>
      <c r="BB117">
        <v>6.87</v>
      </c>
      <c r="BC117">
        <v>81.48</v>
      </c>
      <c r="BD117">
        <v>2458.5</v>
      </c>
      <c r="BE117">
        <v>117.392</v>
      </c>
      <c r="BF117">
        <v>8.2998448717948694</v>
      </c>
      <c r="BG117">
        <v>67.548883769230997</v>
      </c>
      <c r="BH117" t="s">
        <v>266</v>
      </c>
    </row>
    <row r="118" spans="1:60" x14ac:dyDescent="0.3">
      <c r="A118" t="s">
        <v>136</v>
      </c>
      <c r="B118" t="s">
        <v>136</v>
      </c>
      <c r="C118">
        <v>141</v>
      </c>
      <c r="D118">
        <v>2020</v>
      </c>
      <c r="E118" t="s">
        <v>128</v>
      </c>
      <c r="F118" t="s">
        <v>129</v>
      </c>
      <c r="G118">
        <v>1</v>
      </c>
      <c r="H118" t="s">
        <v>61</v>
      </c>
      <c r="I118" t="s">
        <v>130</v>
      </c>
      <c r="J118" t="s">
        <v>58</v>
      </c>
      <c r="K118" t="s">
        <v>270</v>
      </c>
      <c r="L118">
        <v>2916</v>
      </c>
      <c r="M118">
        <f t="shared" si="7"/>
        <v>1836</v>
      </c>
      <c r="N118" s="1">
        <v>666</v>
      </c>
      <c r="O118" t="s">
        <v>54</v>
      </c>
      <c r="P118" t="s">
        <v>71</v>
      </c>
      <c r="Q118" t="s">
        <v>131</v>
      </c>
      <c r="R118" t="s">
        <v>283</v>
      </c>
      <c r="S118" t="s">
        <v>263</v>
      </c>
      <c r="T118" t="s">
        <v>277</v>
      </c>
      <c r="U118" t="s">
        <v>83</v>
      </c>
      <c r="V118" t="s">
        <v>94</v>
      </c>
      <c r="W118">
        <v>0.02</v>
      </c>
      <c r="X118">
        <v>0.01</v>
      </c>
      <c r="Z118">
        <v>48.276000000000003</v>
      </c>
    </row>
    <row r="119" spans="1:60" x14ac:dyDescent="0.3">
      <c r="A119" t="s">
        <v>137</v>
      </c>
      <c r="B119" t="s">
        <v>137</v>
      </c>
      <c r="C119">
        <v>142</v>
      </c>
      <c r="D119">
        <v>2020</v>
      </c>
      <c r="E119" t="s">
        <v>128</v>
      </c>
      <c r="F119" t="s">
        <v>129</v>
      </c>
      <c r="G119">
        <v>2</v>
      </c>
      <c r="H119" t="s">
        <v>61</v>
      </c>
      <c r="I119" t="s">
        <v>130</v>
      </c>
      <c r="J119" t="s">
        <v>58</v>
      </c>
      <c r="K119" t="s">
        <v>270</v>
      </c>
      <c r="L119">
        <v>2916</v>
      </c>
      <c r="M119">
        <f t="shared" si="7"/>
        <v>1836</v>
      </c>
      <c r="N119" s="1">
        <v>666</v>
      </c>
      <c r="O119" t="s">
        <v>54</v>
      </c>
      <c r="P119" t="s">
        <v>71</v>
      </c>
      <c r="Q119" t="s">
        <v>131</v>
      </c>
      <c r="R119" t="s">
        <v>283</v>
      </c>
      <c r="S119" t="s">
        <v>263</v>
      </c>
      <c r="T119" t="s">
        <v>277</v>
      </c>
      <c r="U119" t="s">
        <v>83</v>
      </c>
      <c r="V119" t="s">
        <v>94</v>
      </c>
      <c r="W119">
        <v>0.02</v>
      </c>
      <c r="X119">
        <v>0.01</v>
      </c>
      <c r="Z119">
        <v>58.56</v>
      </c>
    </row>
    <row r="120" spans="1:60" x14ac:dyDescent="0.3">
      <c r="A120" t="s">
        <v>138</v>
      </c>
      <c r="B120" t="s">
        <v>138</v>
      </c>
      <c r="C120">
        <v>143</v>
      </c>
      <c r="D120">
        <v>2020</v>
      </c>
      <c r="E120" t="s">
        <v>128</v>
      </c>
      <c r="F120" t="s">
        <v>129</v>
      </c>
      <c r="G120">
        <v>3</v>
      </c>
      <c r="H120" t="s">
        <v>61</v>
      </c>
      <c r="I120" t="s">
        <v>130</v>
      </c>
      <c r="J120" t="s">
        <v>58</v>
      </c>
      <c r="K120" t="s">
        <v>270</v>
      </c>
      <c r="L120">
        <v>2916</v>
      </c>
      <c r="M120">
        <f t="shared" si="7"/>
        <v>1836</v>
      </c>
      <c r="N120" s="1">
        <v>666</v>
      </c>
      <c r="O120" t="s">
        <v>54</v>
      </c>
      <c r="P120" t="s">
        <v>71</v>
      </c>
      <c r="Q120" t="s">
        <v>131</v>
      </c>
      <c r="R120" t="s">
        <v>283</v>
      </c>
      <c r="S120" t="s">
        <v>263</v>
      </c>
      <c r="T120" t="s">
        <v>277</v>
      </c>
      <c r="U120" t="s">
        <v>83</v>
      </c>
      <c r="V120" t="s">
        <v>94</v>
      </c>
      <c r="W120">
        <v>0.02</v>
      </c>
      <c r="X120">
        <v>0.01</v>
      </c>
      <c r="Z120">
        <v>63.698</v>
      </c>
    </row>
    <row r="121" spans="1:60" x14ac:dyDescent="0.3">
      <c r="A121" t="s">
        <v>139</v>
      </c>
      <c r="B121" t="s">
        <v>139</v>
      </c>
      <c r="C121">
        <v>144</v>
      </c>
      <c r="D121">
        <v>2020</v>
      </c>
      <c r="E121" t="s">
        <v>128</v>
      </c>
      <c r="F121" t="s">
        <v>129</v>
      </c>
      <c r="G121">
        <v>4</v>
      </c>
      <c r="H121" t="s">
        <v>61</v>
      </c>
      <c r="I121" t="s">
        <v>130</v>
      </c>
      <c r="J121" t="s">
        <v>58</v>
      </c>
      <c r="K121" t="s">
        <v>270</v>
      </c>
      <c r="L121">
        <v>2916</v>
      </c>
      <c r="M121">
        <f t="shared" si="7"/>
        <v>1836</v>
      </c>
      <c r="N121" s="1">
        <v>666</v>
      </c>
      <c r="O121" t="s">
        <v>54</v>
      </c>
      <c r="P121" t="s">
        <v>71</v>
      </c>
      <c r="Q121" t="s">
        <v>131</v>
      </c>
      <c r="R121" t="s">
        <v>283</v>
      </c>
      <c r="S121" t="s">
        <v>263</v>
      </c>
      <c r="T121" t="s">
        <v>277</v>
      </c>
      <c r="U121" t="s">
        <v>83</v>
      </c>
      <c r="V121" t="s">
        <v>94</v>
      </c>
      <c r="W121">
        <v>0.02</v>
      </c>
      <c r="X121">
        <v>0.01</v>
      </c>
      <c r="Z121">
        <v>51.145000000000003</v>
      </c>
    </row>
    <row r="122" spans="1:60" x14ac:dyDescent="0.3">
      <c r="A122" t="s">
        <v>140</v>
      </c>
      <c r="B122" t="s">
        <v>140</v>
      </c>
      <c r="C122">
        <v>145</v>
      </c>
      <c r="D122">
        <v>2020</v>
      </c>
      <c r="E122" t="s">
        <v>141</v>
      </c>
      <c r="F122" t="s">
        <v>142</v>
      </c>
      <c r="G122">
        <v>1</v>
      </c>
      <c r="H122" t="s">
        <v>51</v>
      </c>
      <c r="I122" t="s">
        <v>143</v>
      </c>
      <c r="J122" t="s">
        <v>58</v>
      </c>
      <c r="K122" t="s">
        <v>270</v>
      </c>
      <c r="L122">
        <v>3159</v>
      </c>
      <c r="M122">
        <f t="shared" ref="M122:M129" si="8">1080+1080</f>
        <v>2160</v>
      </c>
      <c r="N122">
        <v>558</v>
      </c>
      <c r="O122" t="s">
        <v>58</v>
      </c>
      <c r="P122" t="s">
        <v>71</v>
      </c>
      <c r="Q122" t="s">
        <v>131</v>
      </c>
      <c r="R122" t="s">
        <v>283</v>
      </c>
      <c r="S122" t="s">
        <v>265</v>
      </c>
      <c r="T122" t="s">
        <v>277</v>
      </c>
      <c r="U122" t="s">
        <v>83</v>
      </c>
      <c r="V122" t="s">
        <v>53</v>
      </c>
      <c r="W122">
        <v>0.46196852878849398</v>
      </c>
      <c r="X122">
        <v>0.28001345537595401</v>
      </c>
      <c r="Y122">
        <v>1291.44353684211</v>
      </c>
      <c r="Z122">
        <v>75.662000000000006</v>
      </c>
      <c r="AC122">
        <v>5.2</v>
      </c>
      <c r="AD122">
        <v>92.7</v>
      </c>
      <c r="AE122">
        <v>78.7</v>
      </c>
      <c r="AF122">
        <v>27</v>
      </c>
      <c r="AG122">
        <v>82.4</v>
      </c>
      <c r="AH122">
        <v>119</v>
      </c>
      <c r="AI122">
        <f>AD122/AH122*100</f>
        <v>77.899159663865547</v>
      </c>
      <c r="AJ122">
        <v>0.77100000000000002</v>
      </c>
      <c r="AK122">
        <v>1.41</v>
      </c>
      <c r="AL122">
        <v>193</v>
      </c>
      <c r="AM122">
        <v>61.5</v>
      </c>
      <c r="AN122">
        <v>3.44</v>
      </c>
      <c r="AO122">
        <v>14.9</v>
      </c>
      <c r="AQ122">
        <v>2.2999999999999998</v>
      </c>
      <c r="AR122">
        <v>0.25600000000000001</v>
      </c>
      <c r="AS122">
        <v>9</v>
      </c>
      <c r="AT122">
        <v>12</v>
      </c>
      <c r="AU122">
        <v>12</v>
      </c>
      <c r="AV122">
        <v>6</v>
      </c>
      <c r="AW122">
        <v>58</v>
      </c>
      <c r="AX122">
        <v>3</v>
      </c>
      <c r="AY122">
        <v>12</v>
      </c>
      <c r="AZ122" t="s">
        <v>85</v>
      </c>
      <c r="BA122">
        <v>6.73</v>
      </c>
      <c r="BB122">
        <v>6.77</v>
      </c>
      <c r="BC122">
        <v>132.21600000000001</v>
      </c>
      <c r="BD122">
        <v>31.5</v>
      </c>
      <c r="BE122">
        <v>145.24</v>
      </c>
      <c r="BF122">
        <v>11.6243589744</v>
      </c>
      <c r="BG122">
        <v>88.732175384615402</v>
      </c>
      <c r="BH122" t="s">
        <v>266</v>
      </c>
    </row>
    <row r="123" spans="1:60" x14ac:dyDescent="0.3">
      <c r="A123" t="s">
        <v>144</v>
      </c>
      <c r="B123" t="s">
        <v>144</v>
      </c>
      <c r="C123">
        <v>146</v>
      </c>
      <c r="D123">
        <v>2020</v>
      </c>
      <c r="E123" t="s">
        <v>141</v>
      </c>
      <c r="F123" t="s">
        <v>142</v>
      </c>
      <c r="G123">
        <v>2</v>
      </c>
      <c r="H123" t="s">
        <v>51</v>
      </c>
      <c r="I123" t="s">
        <v>143</v>
      </c>
      <c r="J123" t="s">
        <v>58</v>
      </c>
      <c r="K123" t="s">
        <v>270</v>
      </c>
      <c r="L123">
        <v>3159</v>
      </c>
      <c r="M123">
        <f t="shared" si="8"/>
        <v>2160</v>
      </c>
      <c r="N123">
        <v>558</v>
      </c>
      <c r="O123" t="s">
        <v>58</v>
      </c>
      <c r="P123" t="s">
        <v>71</v>
      </c>
      <c r="Q123" t="s">
        <v>131</v>
      </c>
      <c r="R123" t="s">
        <v>283</v>
      </c>
      <c r="S123" t="s">
        <v>265</v>
      </c>
      <c r="T123" t="s">
        <v>277</v>
      </c>
      <c r="U123" t="s">
        <v>83</v>
      </c>
      <c r="V123" t="s">
        <v>53</v>
      </c>
      <c r="W123">
        <v>0.54880743045223002</v>
      </c>
      <c r="X123">
        <v>0.324911920400829</v>
      </c>
      <c r="Y123">
        <v>142.53877894736999</v>
      </c>
      <c r="Z123">
        <v>91.88</v>
      </c>
      <c r="AC123">
        <v>4.2699999999999996</v>
      </c>
      <c r="AD123">
        <v>88.5</v>
      </c>
      <c r="AE123">
        <v>13</v>
      </c>
      <c r="AF123">
        <v>117</v>
      </c>
      <c r="AG123">
        <v>91.1</v>
      </c>
      <c r="AH123">
        <v>142</v>
      </c>
      <c r="AI123">
        <f>AD123/AH123*100</f>
        <v>62.323943661971825</v>
      </c>
      <c r="AJ123">
        <v>0.42299999999999999</v>
      </c>
      <c r="AK123">
        <v>0.85699999999999998</v>
      </c>
      <c r="AL123">
        <v>176</v>
      </c>
      <c r="AM123">
        <v>29.2</v>
      </c>
      <c r="AN123">
        <v>2.81</v>
      </c>
      <c r="AO123">
        <v>9.1199999999999992</v>
      </c>
      <c r="AQ123">
        <v>1.99</v>
      </c>
      <c r="AR123">
        <v>0.19800000000000001</v>
      </c>
      <c r="AS123">
        <v>1.1000000000000001</v>
      </c>
      <c r="AT123">
        <v>13</v>
      </c>
      <c r="AU123">
        <v>14</v>
      </c>
      <c r="AV123">
        <v>6</v>
      </c>
      <c r="AW123">
        <v>55</v>
      </c>
      <c r="AX123">
        <v>33</v>
      </c>
      <c r="AY123">
        <v>12</v>
      </c>
      <c r="AZ123" t="s">
        <v>85</v>
      </c>
      <c r="BA123">
        <v>5.92</v>
      </c>
      <c r="BB123">
        <v>6.34</v>
      </c>
      <c r="BC123">
        <v>173.4</v>
      </c>
      <c r="BD123">
        <v>1525.5</v>
      </c>
      <c r="BE123">
        <v>16.335999999999999</v>
      </c>
      <c r="BF123">
        <v>12.623662825127999</v>
      </c>
      <c r="BG123">
        <v>99.993723769230002</v>
      </c>
      <c r="BH123" t="s">
        <v>266</v>
      </c>
    </row>
    <row r="124" spans="1:60" x14ac:dyDescent="0.3">
      <c r="A124" t="s">
        <v>145</v>
      </c>
      <c r="B124" t="s">
        <v>145</v>
      </c>
      <c r="C124">
        <v>147</v>
      </c>
      <c r="D124">
        <v>2020</v>
      </c>
      <c r="E124" t="s">
        <v>141</v>
      </c>
      <c r="F124" t="s">
        <v>142</v>
      </c>
      <c r="G124">
        <v>3</v>
      </c>
      <c r="H124" t="s">
        <v>51</v>
      </c>
      <c r="I124" t="s">
        <v>143</v>
      </c>
      <c r="J124" t="s">
        <v>58</v>
      </c>
      <c r="K124" t="s">
        <v>270</v>
      </c>
      <c r="L124">
        <v>3159</v>
      </c>
      <c r="M124">
        <f t="shared" si="8"/>
        <v>2160</v>
      </c>
      <c r="N124">
        <v>558</v>
      </c>
      <c r="O124" t="s">
        <v>58</v>
      </c>
      <c r="P124" t="s">
        <v>71</v>
      </c>
      <c r="Q124" t="s">
        <v>131</v>
      </c>
      <c r="R124" t="s">
        <v>283</v>
      </c>
      <c r="S124" t="s">
        <v>265</v>
      </c>
      <c r="T124" t="s">
        <v>277</v>
      </c>
      <c r="U124" t="s">
        <v>83</v>
      </c>
      <c r="V124" t="s">
        <v>53</v>
      </c>
      <c r="W124">
        <v>0.54042111907660395</v>
      </c>
      <c r="X124">
        <v>0.57939557034860001</v>
      </c>
      <c r="Y124">
        <v>1125.8738526315799</v>
      </c>
      <c r="Z124">
        <v>86.566000000000003</v>
      </c>
      <c r="AC124">
        <v>4.7</v>
      </c>
      <c r="AD124">
        <v>49.2</v>
      </c>
      <c r="AE124">
        <v>12</v>
      </c>
      <c r="AF124">
        <v>923</v>
      </c>
      <c r="AG124">
        <v>88.2</v>
      </c>
      <c r="AH124">
        <v>1482</v>
      </c>
      <c r="AI124">
        <f>AD124/AH124*100</f>
        <v>3.3198380566801617</v>
      </c>
      <c r="AJ124">
        <v>0.33900000000000002</v>
      </c>
      <c r="AK124">
        <v>0.56899999999999995</v>
      </c>
      <c r="AL124">
        <v>163</v>
      </c>
      <c r="AM124">
        <v>15.5</v>
      </c>
      <c r="AN124">
        <v>1.5</v>
      </c>
      <c r="AO124">
        <v>7.2</v>
      </c>
      <c r="AQ124">
        <v>2.35</v>
      </c>
      <c r="AR124">
        <v>0.28999999999999998</v>
      </c>
      <c r="AS124">
        <v>11.2</v>
      </c>
      <c r="AT124">
        <v>12</v>
      </c>
      <c r="AU124">
        <v>8</v>
      </c>
      <c r="AV124">
        <v>4</v>
      </c>
      <c r="AW124">
        <v>62</v>
      </c>
      <c r="AX124">
        <v>24</v>
      </c>
      <c r="AY124">
        <v>14</v>
      </c>
      <c r="AZ124" t="s">
        <v>85</v>
      </c>
      <c r="BA124">
        <v>5.97</v>
      </c>
      <c r="BB124">
        <v>6.32</v>
      </c>
      <c r="BC124">
        <v>21.6</v>
      </c>
      <c r="BD124">
        <v>1384.5</v>
      </c>
      <c r="BE124">
        <v>155.232</v>
      </c>
      <c r="BF124">
        <v>12.5265115384615</v>
      </c>
      <c r="BG124">
        <v>96.678837692299993</v>
      </c>
      <c r="BH124" t="s">
        <v>266</v>
      </c>
    </row>
    <row r="125" spans="1:60" x14ac:dyDescent="0.3">
      <c r="A125" t="s">
        <v>146</v>
      </c>
      <c r="B125" t="s">
        <v>146</v>
      </c>
      <c r="C125">
        <v>148</v>
      </c>
      <c r="D125">
        <v>2020</v>
      </c>
      <c r="E125" t="s">
        <v>141</v>
      </c>
      <c r="F125" t="s">
        <v>142</v>
      </c>
      <c r="G125">
        <v>4</v>
      </c>
      <c r="H125" t="s">
        <v>51</v>
      </c>
      <c r="I125" t="s">
        <v>143</v>
      </c>
      <c r="J125" t="s">
        <v>58</v>
      </c>
      <c r="K125" t="s">
        <v>270</v>
      </c>
      <c r="L125">
        <v>3159</v>
      </c>
      <c r="M125">
        <f t="shared" si="8"/>
        <v>2160</v>
      </c>
      <c r="N125">
        <v>558</v>
      </c>
      <c r="O125" t="s">
        <v>58</v>
      </c>
      <c r="P125" t="s">
        <v>71</v>
      </c>
      <c r="Q125" t="s">
        <v>131</v>
      </c>
      <c r="R125" t="s">
        <v>283</v>
      </c>
      <c r="S125" t="s">
        <v>265</v>
      </c>
      <c r="T125" t="s">
        <v>277</v>
      </c>
      <c r="U125" t="s">
        <v>83</v>
      </c>
      <c r="V125" t="s">
        <v>53</v>
      </c>
      <c r="W125">
        <v>0.42283240903557401</v>
      </c>
      <c r="X125">
        <v>0.182674433015243</v>
      </c>
      <c r="Y125">
        <v>168.74981526319999</v>
      </c>
      <c r="Z125">
        <v>98.236999999999995</v>
      </c>
      <c r="AC125">
        <v>4.5599999999999996</v>
      </c>
      <c r="AD125">
        <v>62.4</v>
      </c>
      <c r="AE125">
        <v>143</v>
      </c>
      <c r="AF125">
        <v>197</v>
      </c>
      <c r="AG125">
        <v>95.6</v>
      </c>
      <c r="AH125">
        <v>1346</v>
      </c>
      <c r="AI125">
        <f>AD125/AH125*100</f>
        <v>4.6359583952451713</v>
      </c>
      <c r="AJ125">
        <v>0.437</v>
      </c>
      <c r="AK125">
        <v>1.2</v>
      </c>
      <c r="AL125">
        <v>242</v>
      </c>
      <c r="AM125">
        <v>69.900000000000006</v>
      </c>
      <c r="AN125">
        <v>2.95</v>
      </c>
      <c r="AO125">
        <v>7.97</v>
      </c>
      <c r="AQ125">
        <v>1.94</v>
      </c>
      <c r="AR125">
        <v>0.18</v>
      </c>
      <c r="AS125">
        <v>1.8</v>
      </c>
      <c r="AT125">
        <v>14</v>
      </c>
      <c r="AU125">
        <v>12</v>
      </c>
      <c r="AV125">
        <v>6</v>
      </c>
      <c r="AW125">
        <v>56</v>
      </c>
      <c r="AX125">
        <v>32</v>
      </c>
      <c r="AY125">
        <v>12</v>
      </c>
      <c r="AZ125" t="s">
        <v>85</v>
      </c>
      <c r="BA125">
        <v>6.6</v>
      </c>
      <c r="BB125">
        <v>6.44</v>
      </c>
      <c r="BC125">
        <v>24.24</v>
      </c>
      <c r="BD125">
        <v>1645.5</v>
      </c>
      <c r="BE125">
        <v>168.256</v>
      </c>
      <c r="BF125">
        <v>11.8428166666667</v>
      </c>
      <c r="BG125">
        <v>94.368279999999999</v>
      </c>
      <c r="BH125" t="s">
        <v>266</v>
      </c>
    </row>
    <row r="126" spans="1:60" x14ac:dyDescent="0.3">
      <c r="A126" t="s">
        <v>147</v>
      </c>
      <c r="B126" t="s">
        <v>147</v>
      </c>
      <c r="C126">
        <v>149</v>
      </c>
      <c r="D126">
        <v>2020</v>
      </c>
      <c r="E126" t="s">
        <v>141</v>
      </c>
      <c r="F126" t="s">
        <v>142</v>
      </c>
      <c r="G126">
        <v>1</v>
      </c>
      <c r="H126" t="s">
        <v>61</v>
      </c>
      <c r="I126" t="s">
        <v>143</v>
      </c>
      <c r="J126" t="s">
        <v>58</v>
      </c>
      <c r="K126" t="s">
        <v>270</v>
      </c>
      <c r="L126">
        <v>3159</v>
      </c>
      <c r="M126">
        <f t="shared" si="8"/>
        <v>2160</v>
      </c>
      <c r="N126">
        <v>558</v>
      </c>
      <c r="O126" t="s">
        <v>58</v>
      </c>
      <c r="P126" t="s">
        <v>71</v>
      </c>
      <c r="Q126" t="s">
        <v>131</v>
      </c>
      <c r="R126" t="s">
        <v>283</v>
      </c>
      <c r="S126" t="s">
        <v>265</v>
      </c>
      <c r="T126" t="s">
        <v>277</v>
      </c>
      <c r="U126" t="s">
        <v>83</v>
      </c>
      <c r="V126" t="s">
        <v>53</v>
      </c>
      <c r="W126">
        <v>0.02</v>
      </c>
      <c r="X126">
        <v>0.04</v>
      </c>
      <c r="Z126">
        <v>59.232999999999997</v>
      </c>
    </row>
    <row r="127" spans="1:60" x14ac:dyDescent="0.3">
      <c r="A127" t="s">
        <v>149</v>
      </c>
      <c r="B127" t="s">
        <v>149</v>
      </c>
      <c r="C127">
        <v>150</v>
      </c>
      <c r="D127">
        <v>2020</v>
      </c>
      <c r="E127" t="s">
        <v>141</v>
      </c>
      <c r="F127" t="s">
        <v>142</v>
      </c>
      <c r="G127">
        <v>2</v>
      </c>
      <c r="H127" t="s">
        <v>61</v>
      </c>
      <c r="I127" t="s">
        <v>143</v>
      </c>
      <c r="J127" t="s">
        <v>58</v>
      </c>
      <c r="K127" t="s">
        <v>270</v>
      </c>
      <c r="L127">
        <v>3159</v>
      </c>
      <c r="M127">
        <f t="shared" si="8"/>
        <v>2160</v>
      </c>
      <c r="N127">
        <v>558</v>
      </c>
      <c r="O127" t="s">
        <v>58</v>
      </c>
      <c r="P127" t="s">
        <v>71</v>
      </c>
      <c r="Q127" t="s">
        <v>131</v>
      </c>
      <c r="R127" t="s">
        <v>283</v>
      </c>
      <c r="S127" t="s">
        <v>265</v>
      </c>
      <c r="T127" t="s">
        <v>277</v>
      </c>
      <c r="U127" t="s">
        <v>83</v>
      </c>
      <c r="V127" t="s">
        <v>53</v>
      </c>
      <c r="W127">
        <v>0.21387026813880125</v>
      </c>
      <c r="X127">
        <v>8.6711913910534941E-2</v>
      </c>
      <c r="Z127">
        <v>51.935000000000002</v>
      </c>
    </row>
    <row r="128" spans="1:60" x14ac:dyDescent="0.3">
      <c r="A128" t="s">
        <v>150</v>
      </c>
      <c r="B128" t="s">
        <v>150</v>
      </c>
      <c r="C128">
        <v>151</v>
      </c>
      <c r="D128">
        <v>2020</v>
      </c>
      <c r="E128" t="s">
        <v>141</v>
      </c>
      <c r="F128" t="s">
        <v>142</v>
      </c>
      <c r="G128">
        <v>3</v>
      </c>
      <c r="H128" t="s">
        <v>61</v>
      </c>
      <c r="I128" t="s">
        <v>143</v>
      </c>
      <c r="J128" t="s">
        <v>58</v>
      </c>
      <c r="K128" t="s">
        <v>270</v>
      </c>
      <c r="L128">
        <v>3159</v>
      </c>
      <c r="M128">
        <f t="shared" si="8"/>
        <v>2160</v>
      </c>
      <c r="N128">
        <v>558</v>
      </c>
      <c r="O128" t="s">
        <v>58</v>
      </c>
      <c r="P128" t="s">
        <v>71</v>
      </c>
      <c r="Q128" t="s">
        <v>131</v>
      </c>
      <c r="R128" t="s">
        <v>283</v>
      </c>
      <c r="S128" t="s">
        <v>265</v>
      </c>
      <c r="T128" t="s">
        <v>277</v>
      </c>
      <c r="U128" t="s">
        <v>83</v>
      </c>
      <c r="V128" t="s">
        <v>53</v>
      </c>
      <c r="W128">
        <v>0.10676261829652997</v>
      </c>
      <c r="X128">
        <v>6.1047868711171759E-2</v>
      </c>
      <c r="Z128">
        <v>53.332000000000001</v>
      </c>
    </row>
    <row r="129" spans="1:60" x14ac:dyDescent="0.3">
      <c r="A129" t="s">
        <v>151</v>
      </c>
      <c r="B129" t="s">
        <v>151</v>
      </c>
      <c r="C129">
        <v>152</v>
      </c>
      <c r="D129">
        <v>2020</v>
      </c>
      <c r="E129" t="s">
        <v>141</v>
      </c>
      <c r="F129" t="s">
        <v>142</v>
      </c>
      <c r="G129">
        <v>4</v>
      </c>
      <c r="H129" t="s">
        <v>61</v>
      </c>
      <c r="I129" t="s">
        <v>143</v>
      </c>
      <c r="J129" t="s">
        <v>58</v>
      </c>
      <c r="K129" t="s">
        <v>270</v>
      </c>
      <c r="L129">
        <v>3159</v>
      </c>
      <c r="M129">
        <f t="shared" si="8"/>
        <v>2160</v>
      </c>
      <c r="N129">
        <v>558</v>
      </c>
      <c r="O129" t="s">
        <v>58</v>
      </c>
      <c r="P129" t="s">
        <v>71</v>
      </c>
      <c r="Q129" t="s">
        <v>131</v>
      </c>
      <c r="R129" t="s">
        <v>283</v>
      </c>
      <c r="S129" t="s">
        <v>265</v>
      </c>
      <c r="T129" t="s">
        <v>277</v>
      </c>
      <c r="U129" t="s">
        <v>83</v>
      </c>
      <c r="V129" t="s">
        <v>53</v>
      </c>
      <c r="W129">
        <v>0.20233635646687698</v>
      </c>
      <c r="X129">
        <v>0.13016363222848665</v>
      </c>
      <c r="Z129">
        <v>45.537999999999997</v>
      </c>
    </row>
    <row r="130" spans="1:60" x14ac:dyDescent="0.3">
      <c r="A130" t="s">
        <v>152</v>
      </c>
      <c r="B130" t="s">
        <v>152</v>
      </c>
      <c r="C130">
        <v>153</v>
      </c>
      <c r="D130">
        <v>2020</v>
      </c>
      <c r="E130" t="s">
        <v>79</v>
      </c>
      <c r="F130" t="s">
        <v>31</v>
      </c>
      <c r="G130">
        <v>1</v>
      </c>
      <c r="H130" t="s">
        <v>51</v>
      </c>
      <c r="I130" t="s">
        <v>153</v>
      </c>
      <c r="J130" t="s">
        <v>58</v>
      </c>
      <c r="K130" t="s">
        <v>270</v>
      </c>
      <c r="L130">
        <v>2144</v>
      </c>
      <c r="M130">
        <v>1350</v>
      </c>
      <c r="N130">
        <v>264.59999999999997</v>
      </c>
      <c r="O130" t="s">
        <v>58</v>
      </c>
      <c r="P130" t="s">
        <v>81</v>
      </c>
      <c r="Q130" t="s">
        <v>82</v>
      </c>
      <c r="R130" t="s">
        <v>281</v>
      </c>
      <c r="S130" t="s">
        <v>263</v>
      </c>
      <c r="T130" t="s">
        <v>277</v>
      </c>
      <c r="U130" t="s">
        <v>83</v>
      </c>
      <c r="V130" t="s">
        <v>84</v>
      </c>
      <c r="W130">
        <v>0.13686956521739099</v>
      </c>
      <c r="X130">
        <v>5.7826970860627998E-2</v>
      </c>
      <c r="Y130">
        <v>161.94694736842001</v>
      </c>
      <c r="Z130">
        <v>56.917999999999999</v>
      </c>
      <c r="AC130">
        <v>3.23</v>
      </c>
      <c r="AD130">
        <v>262</v>
      </c>
      <c r="AE130">
        <v>25.1</v>
      </c>
      <c r="AF130">
        <v>135</v>
      </c>
      <c r="AG130">
        <v>25.9</v>
      </c>
      <c r="AH130">
        <v>122</v>
      </c>
      <c r="AI130">
        <f>AD130/AH130*100</f>
        <v>214.75409836065575</v>
      </c>
      <c r="AJ130">
        <v>0.29799999999999999</v>
      </c>
      <c r="AK130">
        <v>3.55</v>
      </c>
      <c r="AL130">
        <v>233</v>
      </c>
      <c r="AM130">
        <v>12.3</v>
      </c>
      <c r="AN130">
        <v>4.3899999999999997</v>
      </c>
      <c r="AO130">
        <v>3.4</v>
      </c>
      <c r="AQ130">
        <v>1.86</v>
      </c>
      <c r="AR130">
        <v>0.129</v>
      </c>
      <c r="AS130">
        <v>14.3</v>
      </c>
      <c r="AT130">
        <v>5</v>
      </c>
      <c r="AU130">
        <v>5</v>
      </c>
      <c r="AV130">
        <v>2</v>
      </c>
      <c r="AW130">
        <v>79</v>
      </c>
      <c r="AX130">
        <v>12</v>
      </c>
      <c r="AY130">
        <v>9</v>
      </c>
      <c r="AZ130" t="s">
        <v>154</v>
      </c>
      <c r="BA130">
        <v>6.42</v>
      </c>
      <c r="BB130">
        <v>6.79</v>
      </c>
      <c r="BC130">
        <v>42.167999999999999</v>
      </c>
      <c r="BD130">
        <v>1957.5</v>
      </c>
      <c r="BE130">
        <v>45.584000000000003</v>
      </c>
      <c r="BF130">
        <v>7.6577448717948702</v>
      </c>
      <c r="BG130">
        <v>68.165763769231006</v>
      </c>
      <c r="BH130" t="s">
        <v>266</v>
      </c>
    </row>
    <row r="131" spans="1:60" x14ac:dyDescent="0.3">
      <c r="A131" t="s">
        <v>155</v>
      </c>
      <c r="B131" t="s">
        <v>155</v>
      </c>
      <c r="C131">
        <v>154</v>
      </c>
      <c r="D131">
        <v>2020</v>
      </c>
      <c r="E131" t="s">
        <v>79</v>
      </c>
      <c r="F131" t="s">
        <v>31</v>
      </c>
      <c r="G131">
        <v>2</v>
      </c>
      <c r="H131" t="s">
        <v>51</v>
      </c>
      <c r="I131" t="s">
        <v>153</v>
      </c>
      <c r="J131" t="s">
        <v>58</v>
      </c>
      <c r="K131" t="s">
        <v>270</v>
      </c>
      <c r="L131">
        <v>2144</v>
      </c>
      <c r="M131">
        <v>1350</v>
      </c>
      <c r="N131">
        <v>264.59999999999997</v>
      </c>
      <c r="O131" t="s">
        <v>58</v>
      </c>
      <c r="P131" t="s">
        <v>81</v>
      </c>
      <c r="Q131" t="s">
        <v>82</v>
      </c>
      <c r="R131" t="s">
        <v>281</v>
      </c>
      <c r="S131" t="s">
        <v>263</v>
      </c>
      <c r="T131" t="s">
        <v>277</v>
      </c>
      <c r="U131" t="s">
        <v>83</v>
      </c>
      <c r="V131" t="s">
        <v>84</v>
      </c>
      <c r="W131">
        <v>0.322347826086957</v>
      </c>
      <c r="X131">
        <v>0.107730534656218</v>
      </c>
      <c r="Y131">
        <v>1144.8818526315799</v>
      </c>
      <c r="Z131">
        <v>75.582999999999998</v>
      </c>
      <c r="AC131">
        <v>3.31</v>
      </c>
      <c r="AD131">
        <v>219</v>
      </c>
      <c r="AE131">
        <v>76</v>
      </c>
      <c r="AF131">
        <v>1125</v>
      </c>
      <c r="AG131">
        <v>36.200000000000003</v>
      </c>
      <c r="AH131">
        <v>1258</v>
      </c>
      <c r="AI131">
        <f>AD131/AH131*100</f>
        <v>17.408585055643879</v>
      </c>
      <c r="AJ131">
        <v>0.26100000000000001</v>
      </c>
      <c r="AK131">
        <v>2.67</v>
      </c>
      <c r="AL131">
        <v>273</v>
      </c>
      <c r="AM131">
        <v>15.4</v>
      </c>
      <c r="AN131">
        <v>3.99</v>
      </c>
      <c r="AO131">
        <v>2.7</v>
      </c>
      <c r="AQ131">
        <v>1.89</v>
      </c>
      <c r="AR131">
        <v>0.13500000000000001</v>
      </c>
      <c r="AS131">
        <v>14</v>
      </c>
      <c r="AT131">
        <v>7</v>
      </c>
      <c r="AU131">
        <v>6</v>
      </c>
      <c r="AV131">
        <v>4</v>
      </c>
      <c r="AW131">
        <v>72</v>
      </c>
      <c r="AX131">
        <v>17</v>
      </c>
      <c r="AY131">
        <v>11</v>
      </c>
      <c r="AZ131" t="s">
        <v>85</v>
      </c>
      <c r="BA131">
        <v>5.95</v>
      </c>
      <c r="BB131">
        <v>6.59</v>
      </c>
      <c r="BC131">
        <v>127.68</v>
      </c>
      <c r="BD131">
        <v>1687.5</v>
      </c>
      <c r="BE131">
        <v>63.712000000000003</v>
      </c>
      <c r="BF131">
        <v>9.5679897435897008</v>
      </c>
      <c r="BG131">
        <v>79.298944615384599</v>
      </c>
      <c r="BH131" t="s">
        <v>266</v>
      </c>
    </row>
    <row r="132" spans="1:60" x14ac:dyDescent="0.3">
      <c r="A132" t="s">
        <v>156</v>
      </c>
      <c r="B132" t="s">
        <v>156</v>
      </c>
      <c r="C132">
        <v>155</v>
      </c>
      <c r="D132">
        <v>2020</v>
      </c>
      <c r="E132" t="s">
        <v>79</v>
      </c>
      <c r="F132" t="s">
        <v>31</v>
      </c>
      <c r="G132">
        <v>3</v>
      </c>
      <c r="H132" t="s">
        <v>51</v>
      </c>
      <c r="I132" t="s">
        <v>153</v>
      </c>
      <c r="J132" t="s">
        <v>58</v>
      </c>
      <c r="K132" t="s">
        <v>270</v>
      </c>
      <c r="L132">
        <v>2144</v>
      </c>
      <c r="M132">
        <v>1350</v>
      </c>
      <c r="N132">
        <v>264.59999999999997</v>
      </c>
      <c r="O132" t="s">
        <v>58</v>
      </c>
      <c r="P132" t="s">
        <v>81</v>
      </c>
      <c r="Q132" t="s">
        <v>82</v>
      </c>
      <c r="R132" t="s">
        <v>281</v>
      </c>
      <c r="S132" t="s">
        <v>263</v>
      </c>
      <c r="T132" t="s">
        <v>277</v>
      </c>
      <c r="U132" t="s">
        <v>83</v>
      </c>
      <c r="V132" t="s">
        <v>84</v>
      </c>
      <c r="W132">
        <v>0.47678260869565198</v>
      </c>
      <c r="X132">
        <v>0.114437629233202</v>
      </c>
      <c r="Y132">
        <v>155.25246315788999</v>
      </c>
      <c r="Z132">
        <v>68.221000000000004</v>
      </c>
      <c r="AC132">
        <v>3.95</v>
      </c>
      <c r="AD132">
        <v>267</v>
      </c>
      <c r="AE132">
        <v>53.1</v>
      </c>
      <c r="AF132">
        <v>132</v>
      </c>
      <c r="AG132">
        <v>41.9</v>
      </c>
      <c r="AH132">
        <v>1211</v>
      </c>
      <c r="AI132">
        <f>AD132/AH132*100</f>
        <v>22.047894302229562</v>
      </c>
      <c r="AJ132">
        <v>0.28999999999999998</v>
      </c>
      <c r="AK132">
        <v>2.3199999999999998</v>
      </c>
      <c r="AL132">
        <v>267</v>
      </c>
      <c r="AM132">
        <v>12.6</v>
      </c>
      <c r="AN132">
        <v>5.97</v>
      </c>
      <c r="AO132">
        <v>3.17</v>
      </c>
      <c r="AQ132">
        <v>1.81</v>
      </c>
      <c r="AR132">
        <v>0.14000000000000001</v>
      </c>
      <c r="AS132">
        <v>13</v>
      </c>
      <c r="AT132">
        <v>9</v>
      </c>
      <c r="AU132">
        <v>7</v>
      </c>
      <c r="AV132">
        <v>6</v>
      </c>
      <c r="AW132">
        <v>65</v>
      </c>
      <c r="AX132">
        <v>22</v>
      </c>
      <c r="AY132">
        <v>13</v>
      </c>
      <c r="AZ132" t="s">
        <v>85</v>
      </c>
      <c r="BA132">
        <v>5.96</v>
      </c>
      <c r="BB132">
        <v>6.52</v>
      </c>
      <c r="BC132">
        <v>89.28</v>
      </c>
      <c r="BD132">
        <v>1953</v>
      </c>
      <c r="BE132">
        <v>73.744</v>
      </c>
      <c r="BF132">
        <v>11.641358974358999</v>
      </c>
      <c r="BG132">
        <v>87.451778461538495</v>
      </c>
      <c r="BH132" t="s">
        <v>266</v>
      </c>
    </row>
    <row r="133" spans="1:60" x14ac:dyDescent="0.3">
      <c r="A133" t="s">
        <v>157</v>
      </c>
      <c r="B133" t="s">
        <v>157</v>
      </c>
      <c r="C133">
        <v>156</v>
      </c>
      <c r="D133">
        <v>2020</v>
      </c>
      <c r="E133" t="s">
        <v>79</v>
      </c>
      <c r="F133" t="s">
        <v>31</v>
      </c>
      <c r="G133">
        <v>4</v>
      </c>
      <c r="H133" t="s">
        <v>51</v>
      </c>
      <c r="I133" t="s">
        <v>153</v>
      </c>
      <c r="J133" t="s">
        <v>58</v>
      </c>
      <c r="K133" t="s">
        <v>270</v>
      </c>
      <c r="L133">
        <v>2144</v>
      </c>
      <c r="M133">
        <v>1350</v>
      </c>
      <c r="N133">
        <v>264.59999999999997</v>
      </c>
      <c r="O133" t="s">
        <v>58</v>
      </c>
      <c r="P133" t="s">
        <v>81</v>
      </c>
      <c r="Q133" t="s">
        <v>82</v>
      </c>
      <c r="R133" t="s">
        <v>281</v>
      </c>
      <c r="S133" t="s">
        <v>263</v>
      </c>
      <c r="T133" t="s">
        <v>277</v>
      </c>
      <c r="U133" t="s">
        <v>83</v>
      </c>
      <c r="V133" t="s">
        <v>84</v>
      </c>
      <c r="W133">
        <v>0.334260869565217</v>
      </c>
      <c r="X133">
        <v>0.16229083769178601</v>
      </c>
      <c r="Y133">
        <v>1448.1947368420999</v>
      </c>
      <c r="Z133">
        <v>48.567999999999998</v>
      </c>
      <c r="AC133">
        <v>2.2000000000000002</v>
      </c>
      <c r="AD133">
        <v>165</v>
      </c>
      <c r="AE133">
        <v>51</v>
      </c>
      <c r="AF133">
        <v>145</v>
      </c>
      <c r="AG133">
        <v>84.9</v>
      </c>
      <c r="AH133">
        <v>129</v>
      </c>
      <c r="AI133">
        <f>AD133/AH133*100</f>
        <v>127.90697674418605</v>
      </c>
      <c r="AJ133">
        <v>0.18</v>
      </c>
      <c r="AK133">
        <v>1.51</v>
      </c>
      <c r="AL133">
        <v>272</v>
      </c>
      <c r="AM133">
        <v>22.1</v>
      </c>
      <c r="AN133">
        <v>3.41</v>
      </c>
      <c r="AO133">
        <v>4.97</v>
      </c>
      <c r="AQ133">
        <v>0.97399999999999998</v>
      </c>
      <c r="AR133">
        <v>0.81</v>
      </c>
      <c r="AS133">
        <v>12.1</v>
      </c>
      <c r="AT133">
        <v>1</v>
      </c>
      <c r="AU133">
        <v>8</v>
      </c>
      <c r="AV133">
        <v>5</v>
      </c>
      <c r="AW133">
        <v>63</v>
      </c>
      <c r="AX133">
        <v>23</v>
      </c>
      <c r="AY133">
        <v>14</v>
      </c>
      <c r="AZ133" t="s">
        <v>85</v>
      </c>
      <c r="BA133">
        <v>6.16</v>
      </c>
      <c r="BB133">
        <v>6.74</v>
      </c>
      <c r="BC133">
        <v>85.68</v>
      </c>
      <c r="BD133">
        <v>217.5</v>
      </c>
      <c r="BE133">
        <v>149.42400000000001</v>
      </c>
      <c r="BF133">
        <v>9.1211961538461495</v>
      </c>
      <c r="BG133">
        <v>72.152612376923003</v>
      </c>
      <c r="BH133" t="s">
        <v>266</v>
      </c>
    </row>
    <row r="134" spans="1:60" x14ac:dyDescent="0.3">
      <c r="A134" t="s">
        <v>158</v>
      </c>
      <c r="B134" t="s">
        <v>158</v>
      </c>
      <c r="C134">
        <v>157</v>
      </c>
      <c r="D134">
        <v>2020</v>
      </c>
      <c r="E134" t="s">
        <v>79</v>
      </c>
      <c r="F134" t="s">
        <v>31</v>
      </c>
      <c r="G134">
        <v>1</v>
      </c>
      <c r="H134" t="s">
        <v>61</v>
      </c>
      <c r="I134" t="s">
        <v>153</v>
      </c>
      <c r="J134" t="s">
        <v>58</v>
      </c>
      <c r="K134" t="s">
        <v>270</v>
      </c>
      <c r="L134">
        <v>2144</v>
      </c>
      <c r="M134">
        <v>1350</v>
      </c>
      <c r="N134">
        <v>264.59999999999997</v>
      </c>
      <c r="O134" t="s">
        <v>58</v>
      </c>
      <c r="P134" t="s">
        <v>81</v>
      </c>
      <c r="Q134" t="s">
        <v>82</v>
      </c>
      <c r="R134" t="s">
        <v>281</v>
      </c>
      <c r="S134" t="s">
        <v>263</v>
      </c>
      <c r="T134" t="s">
        <v>277</v>
      </c>
      <c r="U134" t="s">
        <v>83</v>
      </c>
      <c r="V134" t="s">
        <v>84</v>
      </c>
      <c r="W134">
        <v>9.5467032967032975E-2</v>
      </c>
      <c r="X134">
        <v>0.06</v>
      </c>
      <c r="Z134">
        <v>44.68</v>
      </c>
    </row>
    <row r="135" spans="1:60" x14ac:dyDescent="0.3">
      <c r="A135" t="s">
        <v>159</v>
      </c>
      <c r="B135" t="s">
        <v>159</v>
      </c>
      <c r="C135">
        <v>158</v>
      </c>
      <c r="D135">
        <v>2020</v>
      </c>
      <c r="E135" t="s">
        <v>79</v>
      </c>
      <c r="F135" t="s">
        <v>31</v>
      </c>
      <c r="G135">
        <v>2</v>
      </c>
      <c r="H135" t="s">
        <v>61</v>
      </c>
      <c r="I135" t="s">
        <v>153</v>
      </c>
      <c r="J135" t="s">
        <v>58</v>
      </c>
      <c r="K135" t="s">
        <v>270</v>
      </c>
      <c r="L135">
        <v>2144</v>
      </c>
      <c r="M135">
        <v>1350</v>
      </c>
      <c r="N135">
        <v>264.59999999999997</v>
      </c>
      <c r="O135" t="s">
        <v>58</v>
      </c>
      <c r="P135" t="s">
        <v>81</v>
      </c>
      <c r="Q135" t="s">
        <v>82</v>
      </c>
      <c r="R135" t="s">
        <v>281</v>
      </c>
      <c r="S135" t="s">
        <v>263</v>
      </c>
      <c r="T135" t="s">
        <v>277</v>
      </c>
      <c r="U135" t="s">
        <v>83</v>
      </c>
      <c r="V135" t="s">
        <v>84</v>
      </c>
      <c r="W135">
        <v>0.06</v>
      </c>
      <c r="X135">
        <v>0.06</v>
      </c>
      <c r="Z135">
        <v>7.1760000000000002</v>
      </c>
    </row>
    <row r="136" spans="1:60" x14ac:dyDescent="0.3">
      <c r="A136" t="s">
        <v>160</v>
      </c>
      <c r="B136" t="s">
        <v>160</v>
      </c>
      <c r="C136">
        <v>159</v>
      </c>
      <c r="D136">
        <v>2020</v>
      </c>
      <c r="E136" t="s">
        <v>79</v>
      </c>
      <c r="F136" t="s">
        <v>31</v>
      </c>
      <c r="G136">
        <v>3</v>
      </c>
      <c r="H136" t="s">
        <v>61</v>
      </c>
      <c r="I136" t="s">
        <v>153</v>
      </c>
      <c r="J136" t="s">
        <v>58</v>
      </c>
      <c r="K136" t="s">
        <v>270</v>
      </c>
      <c r="L136">
        <v>2144</v>
      </c>
      <c r="M136">
        <v>1350</v>
      </c>
      <c r="N136">
        <v>264.59999999999997</v>
      </c>
      <c r="O136" t="s">
        <v>58</v>
      </c>
      <c r="P136" t="s">
        <v>81</v>
      </c>
      <c r="Q136" t="s">
        <v>82</v>
      </c>
      <c r="R136" t="s">
        <v>281</v>
      </c>
      <c r="S136" t="s">
        <v>263</v>
      </c>
      <c r="T136" t="s">
        <v>277</v>
      </c>
      <c r="U136" t="s">
        <v>83</v>
      </c>
      <c r="V136" t="s">
        <v>84</v>
      </c>
      <c r="W136">
        <v>9.8746019890718975E-2</v>
      </c>
      <c r="X136">
        <v>0.06</v>
      </c>
      <c r="Z136">
        <v>44.323</v>
      </c>
    </row>
    <row r="137" spans="1:60" x14ac:dyDescent="0.3">
      <c r="A137" t="s">
        <v>162</v>
      </c>
      <c r="B137" t="s">
        <v>162</v>
      </c>
      <c r="C137">
        <v>160</v>
      </c>
      <c r="D137">
        <v>2020</v>
      </c>
      <c r="E137" t="s">
        <v>79</v>
      </c>
      <c r="F137" t="s">
        <v>31</v>
      </c>
      <c r="G137">
        <v>4</v>
      </c>
      <c r="H137" t="s">
        <v>61</v>
      </c>
      <c r="I137" t="s">
        <v>153</v>
      </c>
      <c r="J137" t="s">
        <v>58</v>
      </c>
      <c r="K137" t="s">
        <v>270</v>
      </c>
      <c r="L137">
        <v>2144</v>
      </c>
      <c r="M137">
        <v>1350</v>
      </c>
      <c r="N137">
        <v>264.59999999999997</v>
      </c>
      <c r="O137" t="s">
        <v>58</v>
      </c>
      <c r="P137" t="s">
        <v>81</v>
      </c>
      <c r="Q137" t="s">
        <v>82</v>
      </c>
      <c r="R137" t="s">
        <v>281</v>
      </c>
      <c r="S137" t="s">
        <v>263</v>
      </c>
      <c r="T137" t="s">
        <v>277</v>
      </c>
      <c r="U137" t="s">
        <v>83</v>
      </c>
      <c r="V137" t="s">
        <v>84</v>
      </c>
      <c r="W137">
        <v>0.18082471795274974</v>
      </c>
      <c r="X137">
        <v>0.02</v>
      </c>
      <c r="Z137">
        <v>18.436</v>
      </c>
    </row>
    <row r="138" spans="1:60" x14ac:dyDescent="0.3">
      <c r="A138" t="s">
        <v>163</v>
      </c>
      <c r="B138" t="s">
        <v>163</v>
      </c>
      <c r="C138">
        <v>161</v>
      </c>
      <c r="D138">
        <v>2020</v>
      </c>
      <c r="E138" t="s">
        <v>164</v>
      </c>
      <c r="F138" t="s">
        <v>165</v>
      </c>
      <c r="G138">
        <v>1</v>
      </c>
      <c r="H138" t="s">
        <v>51</v>
      </c>
      <c r="I138" t="s">
        <v>166</v>
      </c>
      <c r="J138" t="s">
        <v>53</v>
      </c>
      <c r="K138" t="s">
        <v>271</v>
      </c>
      <c r="L138">
        <v>2430</v>
      </c>
      <c r="M138">
        <v>810</v>
      </c>
      <c r="N138">
        <v>1530</v>
      </c>
      <c r="O138" t="s">
        <v>54</v>
      </c>
      <c r="P138" t="s">
        <v>81</v>
      </c>
      <c r="Q138" t="s">
        <v>82</v>
      </c>
      <c r="R138" t="s">
        <v>281</v>
      </c>
      <c r="S138" t="s">
        <v>263</v>
      </c>
      <c r="T138" t="s">
        <v>278</v>
      </c>
      <c r="U138" t="s">
        <v>167</v>
      </c>
      <c r="V138" t="s">
        <v>84</v>
      </c>
      <c r="W138">
        <v>0.318912647107575</v>
      </c>
      <c r="X138">
        <v>9.7249048324488496E-2</v>
      </c>
      <c r="Y138">
        <v>1625.7827223165</v>
      </c>
      <c r="Z138">
        <v>73.95</v>
      </c>
      <c r="AC138">
        <v>4.42</v>
      </c>
      <c r="AD138">
        <v>6.3</v>
      </c>
      <c r="AE138">
        <v>14</v>
      </c>
      <c r="AF138">
        <v>2498</v>
      </c>
      <c r="AG138">
        <v>138</v>
      </c>
      <c r="AH138">
        <v>563</v>
      </c>
      <c r="AI138">
        <f>AD138/AH138*100</f>
        <v>1.1190053285968029</v>
      </c>
      <c r="AJ138">
        <v>0.56499999999999995</v>
      </c>
      <c r="AK138">
        <v>1.17</v>
      </c>
      <c r="AL138">
        <v>282</v>
      </c>
      <c r="AM138">
        <v>36.4</v>
      </c>
      <c r="AN138">
        <v>3.61</v>
      </c>
      <c r="AO138">
        <v>3.66</v>
      </c>
      <c r="AQ138">
        <v>2.31</v>
      </c>
      <c r="AR138">
        <v>0.185</v>
      </c>
      <c r="AS138">
        <v>12.5</v>
      </c>
      <c r="AT138">
        <v>23</v>
      </c>
      <c r="AU138">
        <v>15</v>
      </c>
      <c r="AV138">
        <v>7</v>
      </c>
      <c r="AW138">
        <v>36</v>
      </c>
      <c r="AX138">
        <v>45</v>
      </c>
      <c r="AY138">
        <v>19</v>
      </c>
      <c r="AZ138" t="s">
        <v>168</v>
      </c>
      <c r="BA138">
        <v>6.94</v>
      </c>
      <c r="BB138">
        <v>7.1</v>
      </c>
      <c r="BC138">
        <v>174.72</v>
      </c>
      <c r="BD138">
        <v>3747</v>
      </c>
      <c r="BE138">
        <v>242.88</v>
      </c>
      <c r="BF138">
        <v>1.635</v>
      </c>
      <c r="BG138">
        <v>76.275199999999998</v>
      </c>
      <c r="BH138" t="s">
        <v>267</v>
      </c>
    </row>
    <row r="139" spans="1:60" x14ac:dyDescent="0.3">
      <c r="A139" t="s">
        <v>169</v>
      </c>
      <c r="B139" t="s">
        <v>169</v>
      </c>
      <c r="C139">
        <v>162</v>
      </c>
      <c r="D139">
        <v>2020</v>
      </c>
      <c r="E139" t="s">
        <v>164</v>
      </c>
      <c r="F139" t="s">
        <v>165</v>
      </c>
      <c r="G139">
        <v>2</v>
      </c>
      <c r="H139" t="s">
        <v>51</v>
      </c>
      <c r="I139" t="s">
        <v>166</v>
      </c>
      <c r="J139" t="s">
        <v>53</v>
      </c>
      <c r="K139" t="s">
        <v>271</v>
      </c>
      <c r="L139">
        <v>2430</v>
      </c>
      <c r="M139">
        <v>810</v>
      </c>
      <c r="N139">
        <v>1530</v>
      </c>
      <c r="O139" t="s">
        <v>54</v>
      </c>
      <c r="P139" t="s">
        <v>81</v>
      </c>
      <c r="Q139" t="s">
        <v>82</v>
      </c>
      <c r="R139" t="s">
        <v>281</v>
      </c>
      <c r="S139" t="s">
        <v>263</v>
      </c>
      <c r="T139" t="s">
        <v>278</v>
      </c>
      <c r="U139" t="s">
        <v>167</v>
      </c>
      <c r="V139" t="s">
        <v>84</v>
      </c>
      <c r="W139">
        <v>0.02</v>
      </c>
      <c r="X139">
        <v>0.104187372250455</v>
      </c>
      <c r="Y139">
        <v>1715.8497624900001</v>
      </c>
      <c r="Z139">
        <v>71.313999999999993</v>
      </c>
      <c r="AC139">
        <v>4.16</v>
      </c>
      <c r="AD139">
        <v>44</v>
      </c>
      <c r="AE139">
        <v>97.1</v>
      </c>
      <c r="AF139">
        <v>2161</v>
      </c>
      <c r="AG139">
        <v>139</v>
      </c>
      <c r="AH139">
        <v>633</v>
      </c>
      <c r="AI139">
        <f>AD139/AH139*100</f>
        <v>6.9510268562401265</v>
      </c>
      <c r="AJ139">
        <v>0.45400000000000001</v>
      </c>
      <c r="AK139">
        <v>1.24</v>
      </c>
      <c r="AL139">
        <v>274</v>
      </c>
      <c r="AM139">
        <v>3.4</v>
      </c>
      <c r="AN139">
        <v>3.22</v>
      </c>
      <c r="AO139">
        <v>3.76</v>
      </c>
      <c r="AQ139">
        <v>2.2400000000000002</v>
      </c>
      <c r="AR139">
        <v>0.17799999999999999</v>
      </c>
      <c r="AS139">
        <v>12.6</v>
      </c>
      <c r="AT139">
        <v>22</v>
      </c>
      <c r="AU139">
        <v>13</v>
      </c>
      <c r="AV139">
        <v>6</v>
      </c>
      <c r="AW139">
        <v>38</v>
      </c>
      <c r="AX139">
        <v>41</v>
      </c>
      <c r="AY139">
        <v>21</v>
      </c>
      <c r="AZ139" t="s">
        <v>168</v>
      </c>
      <c r="BA139">
        <v>6.77</v>
      </c>
      <c r="BB139">
        <v>6.99</v>
      </c>
      <c r="BC139">
        <v>163.12799999999999</v>
      </c>
      <c r="BD139">
        <v>3241.5</v>
      </c>
      <c r="BE139">
        <v>244.64</v>
      </c>
      <c r="BF139">
        <v>9.4522217948717895</v>
      </c>
      <c r="BG139">
        <v>65.365996923769004</v>
      </c>
      <c r="BH139" t="s">
        <v>267</v>
      </c>
    </row>
    <row r="140" spans="1:60" x14ac:dyDescent="0.3">
      <c r="A140" t="s">
        <v>170</v>
      </c>
      <c r="B140" t="s">
        <v>170</v>
      </c>
      <c r="C140">
        <v>163</v>
      </c>
      <c r="D140">
        <v>2020</v>
      </c>
      <c r="E140" t="s">
        <v>164</v>
      </c>
      <c r="F140" t="s">
        <v>165</v>
      </c>
      <c r="G140">
        <v>3</v>
      </c>
      <c r="H140" t="s">
        <v>51</v>
      </c>
      <c r="I140" t="s">
        <v>166</v>
      </c>
      <c r="J140" t="s">
        <v>53</v>
      </c>
      <c r="K140" t="s">
        <v>271</v>
      </c>
      <c r="L140">
        <v>2430</v>
      </c>
      <c r="M140">
        <v>810</v>
      </c>
      <c r="N140">
        <v>1530</v>
      </c>
      <c r="O140" t="s">
        <v>54</v>
      </c>
      <c r="P140" t="s">
        <v>81</v>
      </c>
      <c r="Q140" t="s">
        <v>82</v>
      </c>
      <c r="R140" t="s">
        <v>281</v>
      </c>
      <c r="S140" t="s">
        <v>263</v>
      </c>
      <c r="T140" t="s">
        <v>278</v>
      </c>
      <c r="U140" t="s">
        <v>167</v>
      </c>
      <c r="V140" t="s">
        <v>84</v>
      </c>
      <c r="W140">
        <v>0.47085474335598698</v>
      </c>
      <c r="X140">
        <v>8.6485270125827393E-2</v>
      </c>
      <c r="Y140">
        <v>1566.11685528561</v>
      </c>
      <c r="Z140">
        <v>57.344999999999999</v>
      </c>
      <c r="AC140">
        <v>4.3</v>
      </c>
      <c r="AD140">
        <v>33.299999999999997</v>
      </c>
      <c r="AE140">
        <v>84.6</v>
      </c>
      <c r="AF140">
        <v>2221</v>
      </c>
      <c r="AG140">
        <v>144</v>
      </c>
      <c r="AH140">
        <v>7</v>
      </c>
      <c r="AI140">
        <f>AD140/AH140*100</f>
        <v>475.71428571428572</v>
      </c>
      <c r="AJ140">
        <v>0.42699999999999999</v>
      </c>
      <c r="AK140">
        <v>1.9</v>
      </c>
      <c r="AL140">
        <v>272</v>
      </c>
      <c r="AM140">
        <v>28.7</v>
      </c>
      <c r="AN140">
        <v>2.88</v>
      </c>
      <c r="AO140">
        <v>4.32</v>
      </c>
      <c r="AQ140">
        <v>2.2000000000000002</v>
      </c>
      <c r="AR140">
        <v>0.159</v>
      </c>
      <c r="AS140">
        <v>12.8</v>
      </c>
      <c r="AT140">
        <v>18</v>
      </c>
      <c r="AU140">
        <v>11</v>
      </c>
      <c r="AV140">
        <v>7</v>
      </c>
      <c r="AW140">
        <v>43</v>
      </c>
      <c r="AX140">
        <v>36</v>
      </c>
      <c r="AY140">
        <v>21</v>
      </c>
      <c r="AZ140" t="s">
        <v>168</v>
      </c>
      <c r="BA140">
        <v>6.63</v>
      </c>
      <c r="BB140">
        <v>6.89</v>
      </c>
      <c r="BC140">
        <v>142.12799999999999</v>
      </c>
      <c r="BD140">
        <v>3331.5</v>
      </c>
      <c r="BE140">
        <v>253.44</v>
      </c>
      <c r="BF140">
        <v>1.8869653846154</v>
      </c>
      <c r="BG140">
        <v>75.696157692379998</v>
      </c>
      <c r="BH140" t="s">
        <v>267</v>
      </c>
    </row>
    <row r="141" spans="1:60" x14ac:dyDescent="0.3">
      <c r="A141" t="s">
        <v>171</v>
      </c>
      <c r="B141" t="s">
        <v>171</v>
      </c>
      <c r="C141">
        <v>164</v>
      </c>
      <c r="D141">
        <v>2020</v>
      </c>
      <c r="E141" t="s">
        <v>164</v>
      </c>
      <c r="F141" t="s">
        <v>165</v>
      </c>
      <c r="G141">
        <v>4</v>
      </c>
      <c r="H141" t="s">
        <v>51</v>
      </c>
      <c r="I141" t="s">
        <v>166</v>
      </c>
      <c r="J141" t="s">
        <v>53</v>
      </c>
      <c r="K141" t="s">
        <v>271</v>
      </c>
      <c r="L141">
        <v>2430</v>
      </c>
      <c r="M141">
        <v>810</v>
      </c>
      <c r="N141">
        <v>1530</v>
      </c>
      <c r="O141" t="s">
        <v>54</v>
      </c>
      <c r="P141" t="s">
        <v>81</v>
      </c>
      <c r="Q141" t="s">
        <v>82</v>
      </c>
      <c r="R141" t="s">
        <v>281</v>
      </c>
      <c r="S141" t="s">
        <v>263</v>
      </c>
      <c r="T141" t="s">
        <v>278</v>
      </c>
      <c r="U141" t="s">
        <v>167</v>
      </c>
      <c r="V141" t="s">
        <v>84</v>
      </c>
      <c r="W141">
        <v>0.197484106587312</v>
      </c>
      <c r="X141">
        <v>3.5000000000000003E-2</v>
      </c>
      <c r="Y141">
        <v>1717.1575424852001</v>
      </c>
      <c r="Z141">
        <v>58.460999999999999</v>
      </c>
      <c r="AC141">
        <v>3.52</v>
      </c>
      <c r="AD141">
        <v>34.799999999999997</v>
      </c>
      <c r="AE141">
        <v>69.099999999999994</v>
      </c>
      <c r="AF141">
        <v>2312</v>
      </c>
      <c r="AG141">
        <v>113</v>
      </c>
      <c r="AH141">
        <v>643</v>
      </c>
      <c r="AI141">
        <f>AD141/AH141*100</f>
        <v>5.4121306376360803</v>
      </c>
      <c r="AJ141">
        <v>0.53900000000000003</v>
      </c>
      <c r="AK141">
        <v>1.2</v>
      </c>
      <c r="AL141">
        <v>276</v>
      </c>
      <c r="AM141">
        <v>84.4</v>
      </c>
      <c r="AN141">
        <v>3.15</v>
      </c>
      <c r="AO141">
        <v>4.4000000000000004</v>
      </c>
      <c r="AQ141">
        <v>1.66</v>
      </c>
      <c r="AR141">
        <v>0.14000000000000001</v>
      </c>
      <c r="AS141">
        <v>11.9</v>
      </c>
      <c r="AT141">
        <v>19</v>
      </c>
      <c r="AU141">
        <v>9</v>
      </c>
      <c r="AV141">
        <v>4</v>
      </c>
      <c r="AW141">
        <v>52</v>
      </c>
      <c r="AX141">
        <v>32</v>
      </c>
      <c r="AY141">
        <v>16</v>
      </c>
      <c r="AZ141" t="s">
        <v>85</v>
      </c>
      <c r="BA141">
        <v>7.17</v>
      </c>
      <c r="BB141">
        <v>7.18</v>
      </c>
      <c r="BC141">
        <v>116.88</v>
      </c>
      <c r="BD141">
        <v>3468</v>
      </c>
      <c r="BE141">
        <v>198.88</v>
      </c>
      <c r="BF141">
        <v>9.6474974358974404</v>
      </c>
      <c r="BG141">
        <v>73.3219815384615</v>
      </c>
      <c r="BH141" t="s">
        <v>267</v>
      </c>
    </row>
    <row r="142" spans="1:60" x14ac:dyDescent="0.3">
      <c r="A142" t="s">
        <v>172</v>
      </c>
      <c r="B142" t="s">
        <v>172</v>
      </c>
      <c r="C142">
        <v>165</v>
      </c>
      <c r="D142">
        <v>2020</v>
      </c>
      <c r="E142" t="s">
        <v>164</v>
      </c>
      <c r="F142" t="s">
        <v>165</v>
      </c>
      <c r="G142">
        <v>1</v>
      </c>
      <c r="H142" t="s">
        <v>61</v>
      </c>
      <c r="I142" t="s">
        <v>166</v>
      </c>
      <c r="J142" t="s">
        <v>53</v>
      </c>
      <c r="K142" t="s">
        <v>271</v>
      </c>
      <c r="L142">
        <v>2430</v>
      </c>
      <c r="M142">
        <v>810</v>
      </c>
      <c r="N142">
        <v>1530</v>
      </c>
      <c r="O142" t="s">
        <v>54</v>
      </c>
      <c r="P142" t="s">
        <v>81</v>
      </c>
      <c r="Q142" t="s">
        <v>82</v>
      </c>
      <c r="R142" t="s">
        <v>281</v>
      </c>
      <c r="S142" t="s">
        <v>263</v>
      </c>
      <c r="T142" t="s">
        <v>278</v>
      </c>
      <c r="U142" t="s">
        <v>167</v>
      </c>
      <c r="V142" t="s">
        <v>84</v>
      </c>
      <c r="W142">
        <v>0.19120248437438578</v>
      </c>
      <c r="X142">
        <v>0.02</v>
      </c>
      <c r="Z142">
        <v>25.373999999999999</v>
      </c>
    </row>
    <row r="143" spans="1:60" x14ac:dyDescent="0.3">
      <c r="A143" t="s">
        <v>173</v>
      </c>
      <c r="B143" t="s">
        <v>173</v>
      </c>
      <c r="C143">
        <v>166</v>
      </c>
      <c r="D143">
        <v>2020</v>
      </c>
      <c r="E143" t="s">
        <v>164</v>
      </c>
      <c r="F143" t="s">
        <v>165</v>
      </c>
      <c r="G143">
        <v>2</v>
      </c>
      <c r="H143" t="s">
        <v>61</v>
      </c>
      <c r="I143" t="s">
        <v>166</v>
      </c>
      <c r="J143" t="s">
        <v>53</v>
      </c>
      <c r="K143" t="s">
        <v>271</v>
      </c>
      <c r="L143">
        <v>2430</v>
      </c>
      <c r="M143">
        <v>810</v>
      </c>
      <c r="N143">
        <v>1530</v>
      </c>
      <c r="O143" t="s">
        <v>54</v>
      </c>
      <c r="P143" t="s">
        <v>81</v>
      </c>
      <c r="Q143" t="s">
        <v>82</v>
      </c>
      <c r="R143" t="s">
        <v>281</v>
      </c>
      <c r="S143" t="s">
        <v>263</v>
      </c>
      <c r="T143" t="s">
        <v>278</v>
      </c>
      <c r="U143" t="s">
        <v>167</v>
      </c>
      <c r="V143" t="s">
        <v>84</v>
      </c>
      <c r="W143">
        <v>0.22736742796493573</v>
      </c>
      <c r="X143">
        <v>0.02</v>
      </c>
      <c r="Z143">
        <v>33.158000000000001</v>
      </c>
    </row>
    <row r="144" spans="1:60" x14ac:dyDescent="0.3">
      <c r="A144" t="s">
        <v>174</v>
      </c>
      <c r="B144" t="s">
        <v>174</v>
      </c>
      <c r="C144">
        <v>167</v>
      </c>
      <c r="D144">
        <v>2020</v>
      </c>
      <c r="E144" t="s">
        <v>164</v>
      </c>
      <c r="F144" t="s">
        <v>165</v>
      </c>
      <c r="G144">
        <v>3</v>
      </c>
      <c r="H144" t="s">
        <v>61</v>
      </c>
      <c r="I144" t="s">
        <v>166</v>
      </c>
      <c r="J144" t="s">
        <v>53</v>
      </c>
      <c r="K144" t="s">
        <v>271</v>
      </c>
      <c r="L144">
        <v>2430</v>
      </c>
      <c r="M144">
        <v>810</v>
      </c>
      <c r="N144">
        <v>1530</v>
      </c>
      <c r="O144" t="s">
        <v>54</v>
      </c>
      <c r="P144" t="s">
        <v>81</v>
      </c>
      <c r="Q144" t="s">
        <v>82</v>
      </c>
      <c r="R144" t="s">
        <v>281</v>
      </c>
      <c r="S144" t="s">
        <v>263</v>
      </c>
      <c r="T144" t="s">
        <v>278</v>
      </c>
      <c r="U144" t="s">
        <v>167</v>
      </c>
      <c r="V144" t="s">
        <v>84</v>
      </c>
      <c r="W144">
        <v>0.21974134203388501</v>
      </c>
      <c r="X144">
        <v>0.02</v>
      </c>
      <c r="Z144">
        <v>29.78</v>
      </c>
    </row>
    <row r="145" spans="1:26" x14ac:dyDescent="0.3">
      <c r="A145" t="s">
        <v>175</v>
      </c>
      <c r="B145" t="s">
        <v>175</v>
      </c>
      <c r="C145">
        <v>168</v>
      </c>
      <c r="D145">
        <v>2020</v>
      </c>
      <c r="E145" t="s">
        <v>164</v>
      </c>
      <c r="F145" t="s">
        <v>165</v>
      </c>
      <c r="G145">
        <v>4</v>
      </c>
      <c r="H145" t="s">
        <v>61</v>
      </c>
      <c r="I145" t="s">
        <v>166</v>
      </c>
      <c r="J145" t="s">
        <v>53</v>
      </c>
      <c r="K145" t="s">
        <v>271</v>
      </c>
      <c r="L145">
        <v>2430</v>
      </c>
      <c r="M145">
        <v>810</v>
      </c>
      <c r="N145">
        <v>1530</v>
      </c>
      <c r="O145" t="s">
        <v>54</v>
      </c>
      <c r="P145" t="s">
        <v>81</v>
      </c>
      <c r="Q145" t="s">
        <v>82</v>
      </c>
      <c r="R145" t="s">
        <v>281</v>
      </c>
      <c r="S145" t="s">
        <v>263</v>
      </c>
      <c r="T145" t="s">
        <v>278</v>
      </c>
      <c r="U145" t="s">
        <v>167</v>
      </c>
      <c r="V145" t="s">
        <v>84</v>
      </c>
      <c r="W145">
        <v>0.27571838515664926</v>
      </c>
      <c r="X145">
        <v>0.02</v>
      </c>
      <c r="Z145">
        <v>23.222999999999999</v>
      </c>
    </row>
  </sheetData>
  <autoFilter ref="A1:BH145" xr:uid="{2DA47E82-C7E6-49E8-8BFD-5D39A2CF4FC5}">
    <sortState xmlns:xlrd2="http://schemas.microsoft.com/office/spreadsheetml/2017/richdata2" ref="A2:BH145">
      <sortCondition ref="C1:C145"/>
    </sortState>
  </autoFilter>
  <sortState xmlns:xlrd2="http://schemas.microsoft.com/office/spreadsheetml/2017/richdata2" ref="A2:BH145">
    <sortCondition ref="C2:C14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6D0A5A-8A9D-4BE5-8682-F8CE425CD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Overbeek</dc:creator>
  <cp:lastModifiedBy>William Overbeek</cp:lastModifiedBy>
  <dcterms:created xsi:type="dcterms:W3CDTF">2021-12-13T22:15:31Z</dcterms:created>
  <dcterms:modified xsi:type="dcterms:W3CDTF">2023-04-06T19:00:20Z</dcterms:modified>
</cp:coreProperties>
</file>